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hidePivotFieldList="1"/>
  <workbookProtection workbookPassword="B916" lockStructure="1" lockWindows="1"/>
  <bookViews>
    <workbookView xWindow="-105" yWindow="-105" windowWidth="20730" windowHeight="11760" tabRatio="863" firstSheet="3" activeTab="3"/>
  </bookViews>
  <sheets>
    <sheet name="BASE GENERAL" sheetId="4" state="hidden" r:id="rId1"/>
    <sheet name="Cubo 14-08-2023" sheetId="27" state="hidden" r:id="rId2"/>
    <sheet name="Cubo 11-08-2023" sheetId="26" state="hidden" r:id="rId3"/>
    <sheet name="Fuente F" sheetId="8" r:id="rId4"/>
    <sheet name="Cápitulo" sheetId="9" r:id="rId5"/>
    <sheet name="Administrativa" sheetId="10" r:id="rId6"/>
    <sheet name="Programa y Proyecto" sheetId="28" r:id="rId7"/>
    <sheet name="Tipo de gasto" sheetId="15" r:id="rId8"/>
    <sheet name="Objeto del gasto" sheetId="14" r:id="rId9"/>
    <sheet name="Clasificacion económica" sheetId="16" r:id="rId10"/>
    <sheet name="Capitulo 6000" sheetId="17" r:id="rId11"/>
    <sheet name="Capitulo 9000" sheetId="18" r:id="rId12"/>
    <sheet name="Apoyos " sheetId="19" r:id="rId13"/>
    <sheet name="Funcional" sheetId="22" r:id="rId14"/>
    <sheet name="Estado del presupuesto" sheetId="20" r:id="rId15"/>
    <sheet name="Ley de ingresos" sheetId="25" r:id="rId16"/>
  </sheets>
  <definedNames>
    <definedName name="_xlnm._FilterDatabase" localSheetId="0" hidden="1">'BASE GENERAL'!$A$1:$BK$468</definedName>
    <definedName name="_xlnm._FilterDatabase" localSheetId="2" hidden="1">'Cubo 11-08-2023'!$A$1:$AK$409</definedName>
    <definedName name="_xlnm._FilterDatabase" localSheetId="1" hidden="1">'Cubo 14-08-2023'!$A$1:$AH$444</definedName>
    <definedName name="_xlnm._FilterDatabase" localSheetId="15" hidden="1">'Ley de ingresos'!$A$3:$C$298</definedName>
  </definedNames>
  <calcPr calcId="145621"/>
  <pivotCaches>
    <pivotCache cacheId="0" r:id="rId1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4" l="1"/>
  <c r="B4" i="4"/>
  <c r="B5" i="4"/>
  <c r="B6" i="4"/>
  <c r="B7" i="4"/>
  <c r="B8" i="4"/>
  <c r="B9" i="4"/>
  <c r="B10" i="4"/>
  <c r="B11" i="4"/>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B70" i="4"/>
  <c r="B71" i="4"/>
  <c r="B72" i="4"/>
  <c r="B73" i="4"/>
  <c r="B74" i="4"/>
  <c r="B75" i="4"/>
  <c r="B76" i="4"/>
  <c r="B77" i="4"/>
  <c r="B78" i="4"/>
  <c r="B79" i="4"/>
  <c r="B80" i="4"/>
  <c r="B81" i="4"/>
  <c r="B82" i="4"/>
  <c r="B83" i="4"/>
  <c r="B84" i="4"/>
  <c r="B85" i="4"/>
  <c r="B86" i="4"/>
  <c r="B87" i="4"/>
  <c r="B88" i="4"/>
  <c r="B89" i="4"/>
  <c r="B90" i="4"/>
  <c r="B91" i="4"/>
  <c r="B92" i="4"/>
  <c r="B93" i="4"/>
  <c r="B94" i="4"/>
  <c r="B95" i="4"/>
  <c r="B96" i="4"/>
  <c r="B97" i="4"/>
  <c r="B98" i="4"/>
  <c r="B99" i="4"/>
  <c r="B100" i="4"/>
  <c r="B101" i="4"/>
  <c r="B102" i="4"/>
  <c r="B103" i="4"/>
  <c r="B104" i="4"/>
  <c r="B105" i="4"/>
  <c r="B106" i="4"/>
  <c r="B107" i="4"/>
  <c r="B108" i="4"/>
  <c r="B109" i="4"/>
  <c r="B110" i="4"/>
  <c r="B111" i="4"/>
  <c r="B112" i="4"/>
  <c r="B113" i="4"/>
  <c r="B114" i="4"/>
  <c r="B115" i="4"/>
  <c r="B116" i="4"/>
  <c r="B117" i="4"/>
  <c r="B118" i="4"/>
  <c r="B119" i="4"/>
  <c r="B120" i="4"/>
  <c r="B121" i="4"/>
  <c r="B122" i="4"/>
  <c r="B123" i="4"/>
  <c r="B124" i="4"/>
  <c r="B125" i="4"/>
  <c r="B126" i="4"/>
  <c r="B127" i="4"/>
  <c r="B128" i="4"/>
  <c r="B129" i="4"/>
  <c r="B130" i="4"/>
  <c r="B131" i="4"/>
  <c r="B132" i="4"/>
  <c r="B133" i="4"/>
  <c r="B134" i="4"/>
  <c r="B135" i="4"/>
  <c r="B136" i="4"/>
  <c r="B137" i="4"/>
  <c r="B138" i="4"/>
  <c r="B139" i="4"/>
  <c r="B140" i="4"/>
  <c r="B141" i="4"/>
  <c r="B142" i="4"/>
  <c r="B143" i="4"/>
  <c r="B144" i="4"/>
  <c r="B145" i="4"/>
  <c r="B146" i="4"/>
  <c r="B147" i="4"/>
  <c r="B148" i="4"/>
  <c r="B149" i="4"/>
  <c r="B150" i="4"/>
  <c r="B151" i="4"/>
  <c r="B152" i="4"/>
  <c r="B153" i="4"/>
  <c r="B154" i="4"/>
  <c r="B155" i="4"/>
  <c r="B156" i="4"/>
  <c r="B157" i="4"/>
  <c r="B158" i="4"/>
  <c r="B159" i="4"/>
  <c r="B160" i="4"/>
  <c r="B161" i="4"/>
  <c r="B162" i="4"/>
  <c r="B163" i="4"/>
  <c r="B164" i="4"/>
  <c r="B165" i="4"/>
  <c r="B166" i="4"/>
  <c r="B167" i="4"/>
  <c r="B168" i="4"/>
  <c r="B169" i="4"/>
  <c r="B170" i="4"/>
  <c r="B171" i="4"/>
  <c r="B172" i="4"/>
  <c r="B173" i="4"/>
  <c r="B174" i="4"/>
  <c r="B175" i="4"/>
  <c r="B176" i="4"/>
  <c r="B177" i="4"/>
  <c r="B178" i="4"/>
  <c r="B179" i="4"/>
  <c r="B180" i="4"/>
  <c r="B181" i="4"/>
  <c r="B182" i="4"/>
  <c r="B183" i="4"/>
  <c r="B184" i="4"/>
  <c r="B185" i="4"/>
  <c r="B186" i="4"/>
  <c r="B187" i="4"/>
  <c r="B188" i="4"/>
  <c r="B189" i="4"/>
  <c r="B190" i="4"/>
  <c r="B191" i="4"/>
  <c r="B192" i="4"/>
  <c r="B193" i="4"/>
  <c r="B194" i="4"/>
  <c r="B195" i="4"/>
  <c r="B196" i="4"/>
  <c r="B197" i="4"/>
  <c r="B198" i="4"/>
  <c r="B199" i="4"/>
  <c r="B200" i="4"/>
  <c r="B201" i="4"/>
  <c r="B202" i="4"/>
  <c r="B203" i="4"/>
  <c r="B204" i="4"/>
  <c r="B205" i="4"/>
  <c r="B206" i="4"/>
  <c r="B207" i="4"/>
  <c r="B208" i="4"/>
  <c r="B209" i="4"/>
  <c r="B210" i="4"/>
  <c r="B211" i="4"/>
  <c r="B212" i="4"/>
  <c r="B213" i="4"/>
  <c r="B214" i="4"/>
  <c r="B215" i="4"/>
  <c r="B216" i="4"/>
  <c r="B217" i="4"/>
  <c r="B218" i="4"/>
  <c r="B219" i="4"/>
  <c r="B220" i="4"/>
  <c r="B221" i="4"/>
  <c r="B222" i="4"/>
  <c r="B223" i="4"/>
  <c r="B224" i="4"/>
  <c r="B225" i="4"/>
  <c r="B226" i="4"/>
  <c r="B227" i="4"/>
  <c r="B228" i="4"/>
  <c r="B229" i="4"/>
  <c r="B230" i="4"/>
  <c r="B231" i="4"/>
  <c r="B232" i="4"/>
  <c r="B233" i="4"/>
  <c r="B234" i="4"/>
  <c r="B235" i="4"/>
  <c r="B236" i="4"/>
  <c r="B237" i="4"/>
  <c r="B238" i="4"/>
  <c r="B239" i="4"/>
  <c r="B240" i="4"/>
  <c r="B241" i="4"/>
  <c r="B242" i="4"/>
  <c r="B243" i="4"/>
  <c r="B244" i="4"/>
  <c r="B245" i="4"/>
  <c r="B246" i="4"/>
  <c r="B247" i="4"/>
  <c r="B248" i="4"/>
  <c r="B249" i="4"/>
  <c r="B250" i="4"/>
  <c r="B251" i="4"/>
  <c r="B252" i="4"/>
  <c r="B253" i="4"/>
  <c r="B254" i="4"/>
  <c r="B255" i="4"/>
  <c r="B256" i="4"/>
  <c r="B257" i="4"/>
  <c r="B258" i="4"/>
  <c r="B259" i="4"/>
  <c r="B260" i="4"/>
  <c r="B261" i="4"/>
  <c r="B262" i="4"/>
  <c r="B263" i="4"/>
  <c r="B264" i="4"/>
  <c r="B265" i="4"/>
  <c r="B266" i="4"/>
  <c r="B267" i="4"/>
  <c r="B268" i="4"/>
  <c r="B269" i="4"/>
  <c r="B270" i="4"/>
  <c r="B271" i="4"/>
  <c r="B272" i="4"/>
  <c r="B273" i="4"/>
  <c r="B274" i="4"/>
  <c r="B275" i="4"/>
  <c r="B276" i="4"/>
  <c r="B277" i="4"/>
  <c r="B278" i="4"/>
  <c r="B279" i="4"/>
  <c r="B280" i="4"/>
  <c r="B281" i="4"/>
  <c r="B282" i="4"/>
  <c r="B283" i="4"/>
  <c r="B284" i="4"/>
  <c r="B285" i="4"/>
  <c r="B286" i="4"/>
  <c r="B287" i="4"/>
  <c r="B288" i="4"/>
  <c r="B289" i="4"/>
  <c r="B290" i="4"/>
  <c r="B291" i="4"/>
  <c r="B292" i="4"/>
  <c r="B293" i="4"/>
  <c r="B294" i="4"/>
  <c r="B295" i="4"/>
  <c r="B296" i="4"/>
  <c r="B297" i="4"/>
  <c r="B298" i="4"/>
  <c r="B299" i="4"/>
  <c r="B300" i="4"/>
  <c r="B301" i="4"/>
  <c r="B302" i="4"/>
  <c r="B303" i="4"/>
  <c r="B304" i="4"/>
  <c r="B305" i="4"/>
  <c r="B306" i="4"/>
  <c r="B307" i="4"/>
  <c r="B308" i="4"/>
  <c r="B309" i="4"/>
  <c r="B310" i="4"/>
  <c r="B311" i="4"/>
  <c r="B312" i="4"/>
  <c r="B313" i="4"/>
  <c r="B314" i="4"/>
  <c r="B315" i="4"/>
  <c r="B316" i="4"/>
  <c r="B317" i="4"/>
  <c r="B318" i="4"/>
  <c r="B319" i="4"/>
  <c r="B320" i="4"/>
  <c r="B321" i="4"/>
  <c r="B322" i="4"/>
  <c r="B323" i="4"/>
  <c r="B324" i="4"/>
  <c r="B325" i="4"/>
  <c r="B326" i="4"/>
  <c r="B327" i="4"/>
  <c r="B328" i="4"/>
  <c r="B329" i="4"/>
  <c r="B330" i="4"/>
  <c r="B331" i="4"/>
  <c r="B332" i="4"/>
  <c r="B333" i="4"/>
  <c r="B334" i="4"/>
  <c r="B335" i="4"/>
  <c r="B336" i="4"/>
  <c r="B337" i="4"/>
  <c r="B338" i="4"/>
  <c r="B339" i="4"/>
  <c r="B340" i="4"/>
  <c r="B341" i="4"/>
  <c r="B342" i="4"/>
  <c r="B343" i="4"/>
  <c r="B344" i="4"/>
  <c r="B345" i="4"/>
  <c r="B346" i="4"/>
  <c r="B347" i="4"/>
  <c r="B348" i="4"/>
  <c r="B349" i="4"/>
  <c r="B350" i="4"/>
  <c r="B351" i="4"/>
  <c r="B352" i="4"/>
  <c r="B353" i="4"/>
  <c r="B354" i="4"/>
  <c r="B355" i="4"/>
  <c r="B356" i="4"/>
  <c r="B357" i="4"/>
  <c r="B358" i="4"/>
  <c r="B359" i="4"/>
  <c r="B360" i="4"/>
  <c r="B361" i="4"/>
  <c r="B362" i="4"/>
  <c r="B363" i="4"/>
  <c r="B364" i="4"/>
  <c r="B365" i="4"/>
  <c r="B366" i="4"/>
  <c r="B367" i="4"/>
  <c r="B368" i="4"/>
  <c r="B369" i="4"/>
  <c r="B370" i="4"/>
  <c r="B371" i="4"/>
  <c r="B372" i="4"/>
  <c r="B373" i="4"/>
  <c r="B374" i="4"/>
  <c r="B375" i="4"/>
  <c r="B376" i="4"/>
  <c r="B377" i="4"/>
  <c r="B378" i="4"/>
  <c r="B379" i="4"/>
  <c r="B380" i="4"/>
  <c r="B381" i="4"/>
  <c r="B382" i="4"/>
  <c r="B383" i="4"/>
  <c r="B384" i="4"/>
  <c r="B385" i="4"/>
  <c r="B386" i="4"/>
  <c r="B387" i="4"/>
  <c r="B388" i="4"/>
  <c r="B389" i="4"/>
  <c r="B390" i="4"/>
  <c r="B391" i="4"/>
  <c r="B392" i="4"/>
  <c r="B393" i="4"/>
  <c r="B394" i="4"/>
  <c r="B395" i="4"/>
  <c r="B396" i="4"/>
  <c r="B397" i="4"/>
  <c r="B398" i="4"/>
  <c r="B399" i="4"/>
  <c r="B400" i="4"/>
  <c r="B401" i="4"/>
  <c r="B402" i="4"/>
  <c r="B403" i="4"/>
  <c r="B404" i="4"/>
  <c r="B405" i="4"/>
  <c r="B406" i="4"/>
  <c r="B407" i="4"/>
  <c r="B408" i="4"/>
  <c r="B409" i="4"/>
  <c r="B410" i="4"/>
  <c r="B411" i="4"/>
  <c r="B412" i="4"/>
  <c r="B413" i="4"/>
  <c r="B414" i="4"/>
  <c r="B415" i="4"/>
  <c r="B416" i="4"/>
  <c r="B417" i="4"/>
  <c r="B418" i="4"/>
  <c r="B419" i="4"/>
  <c r="B420" i="4"/>
  <c r="B421" i="4"/>
  <c r="B422" i="4"/>
  <c r="B423" i="4"/>
  <c r="B424" i="4"/>
  <c r="B425" i="4"/>
  <c r="B426" i="4"/>
  <c r="B427" i="4"/>
  <c r="B428" i="4"/>
  <c r="B429" i="4"/>
  <c r="B430" i="4"/>
  <c r="B431" i="4"/>
  <c r="B432" i="4"/>
  <c r="B433" i="4"/>
  <c r="B434" i="4"/>
  <c r="B435" i="4"/>
  <c r="B436" i="4"/>
  <c r="B437" i="4"/>
  <c r="B438" i="4"/>
  <c r="B439" i="4"/>
  <c r="B440" i="4"/>
  <c r="B441" i="4"/>
  <c r="B442" i="4"/>
  <c r="B443" i="4"/>
  <c r="B444" i="4"/>
  <c r="B445" i="4"/>
  <c r="B446" i="4"/>
  <c r="B447" i="4"/>
  <c r="B448" i="4"/>
  <c r="B449" i="4"/>
  <c r="B450" i="4"/>
  <c r="B451" i="4"/>
  <c r="B452" i="4"/>
  <c r="B453" i="4"/>
  <c r="B454" i="4"/>
  <c r="B455" i="4"/>
  <c r="B456" i="4"/>
  <c r="B457" i="4"/>
  <c r="B458" i="4"/>
  <c r="B459" i="4"/>
  <c r="B460" i="4"/>
  <c r="B461" i="4"/>
  <c r="B462" i="4"/>
  <c r="B463" i="4"/>
  <c r="B464" i="4"/>
  <c r="B465" i="4"/>
  <c r="B466" i="4"/>
  <c r="B467" i="4"/>
  <c r="B468" i="4"/>
  <c r="A3" i="27"/>
  <c r="A4" i="27"/>
  <c r="A5" i="27"/>
  <c r="A6" i="27"/>
  <c r="A7" i="27"/>
  <c r="A8" i="27"/>
  <c r="A9" i="27"/>
  <c r="A10" i="27"/>
  <c r="A11" i="27"/>
  <c r="A12" i="27"/>
  <c r="A13" i="27"/>
  <c r="A14" i="27"/>
  <c r="A15" i="27"/>
  <c r="A16" i="27"/>
  <c r="A17" i="27"/>
  <c r="A18" i="27"/>
  <c r="A19" i="27"/>
  <c r="A20" i="27"/>
  <c r="A21" i="27"/>
  <c r="A22" i="27"/>
  <c r="A23" i="27"/>
  <c r="A24" i="27"/>
  <c r="A25" i="27"/>
  <c r="A26" i="27"/>
  <c r="A27" i="27"/>
  <c r="A28" i="27"/>
  <c r="A29" i="27"/>
  <c r="A30" i="27"/>
  <c r="A31" i="27"/>
  <c r="A32" i="27"/>
  <c r="A33" i="27"/>
  <c r="A34" i="27"/>
  <c r="A35" i="27"/>
  <c r="A36" i="27"/>
  <c r="A37" i="27"/>
  <c r="A38" i="27"/>
  <c r="A39" i="27"/>
  <c r="A40" i="27"/>
  <c r="A41" i="27"/>
  <c r="A42" i="27"/>
  <c r="A43" i="27"/>
  <c r="A44" i="27"/>
  <c r="A45" i="27"/>
  <c r="A46" i="27"/>
  <c r="A47" i="27"/>
  <c r="A48" i="27"/>
  <c r="A49" i="27"/>
  <c r="A50" i="27"/>
  <c r="A51" i="27"/>
  <c r="A52" i="27"/>
  <c r="A53" i="27"/>
  <c r="A54" i="27"/>
  <c r="A55" i="27"/>
  <c r="A56" i="27"/>
  <c r="A57" i="27"/>
  <c r="A58" i="27"/>
  <c r="A59" i="27"/>
  <c r="A60" i="27"/>
  <c r="A61" i="27"/>
  <c r="A62" i="27"/>
  <c r="A63" i="27"/>
  <c r="A64" i="27"/>
  <c r="A65" i="27"/>
  <c r="A66" i="27"/>
  <c r="A67" i="27"/>
  <c r="A68" i="27"/>
  <c r="A69" i="27"/>
  <c r="A70" i="27"/>
  <c r="A71" i="27"/>
  <c r="A72" i="27"/>
  <c r="A73" i="27"/>
  <c r="A74" i="27"/>
  <c r="A75" i="27"/>
  <c r="A76" i="27"/>
  <c r="A77" i="27"/>
  <c r="A78" i="27"/>
  <c r="A79" i="27"/>
  <c r="A80" i="27"/>
  <c r="A81" i="27"/>
  <c r="A82" i="27"/>
  <c r="A83" i="27"/>
  <c r="A84" i="27"/>
  <c r="A85" i="27"/>
  <c r="A86" i="27"/>
  <c r="A87" i="27"/>
  <c r="A88" i="27"/>
  <c r="A89" i="27"/>
  <c r="A90" i="27"/>
  <c r="A91" i="27"/>
  <c r="A92" i="27"/>
  <c r="A93" i="27"/>
  <c r="A94" i="27"/>
  <c r="A95" i="27"/>
  <c r="A96" i="27"/>
  <c r="A97" i="27"/>
  <c r="A98" i="27"/>
  <c r="A99" i="27"/>
  <c r="A100" i="27"/>
  <c r="A101" i="27"/>
  <c r="A102" i="27"/>
  <c r="A103" i="27"/>
  <c r="A104" i="27"/>
  <c r="A105" i="27"/>
  <c r="A106" i="27"/>
  <c r="A107" i="27"/>
  <c r="A108" i="27"/>
  <c r="A109" i="27"/>
  <c r="A110" i="27"/>
  <c r="A111" i="27"/>
  <c r="A112" i="27"/>
  <c r="A113" i="27"/>
  <c r="A114" i="27"/>
  <c r="A115" i="27"/>
  <c r="A116" i="27"/>
  <c r="A117" i="27"/>
  <c r="A118" i="27"/>
  <c r="A119" i="27"/>
  <c r="A120" i="27"/>
  <c r="A121" i="27"/>
  <c r="A122" i="27"/>
  <c r="A123" i="27"/>
  <c r="A124" i="27"/>
  <c r="A125" i="27"/>
  <c r="A126" i="27"/>
  <c r="A127" i="27"/>
  <c r="A128" i="27"/>
  <c r="A129" i="27"/>
  <c r="A130" i="27"/>
  <c r="A131" i="27"/>
  <c r="A132" i="27"/>
  <c r="A133" i="27"/>
  <c r="A134" i="27"/>
  <c r="A135" i="27"/>
  <c r="A136" i="27"/>
  <c r="A137" i="27"/>
  <c r="A138" i="27"/>
  <c r="A139" i="27"/>
  <c r="A140" i="27"/>
  <c r="A141" i="27"/>
  <c r="A142" i="27"/>
  <c r="A143" i="27"/>
  <c r="A144" i="27"/>
  <c r="A145" i="27"/>
  <c r="A146" i="27"/>
  <c r="A147" i="27"/>
  <c r="A148" i="27"/>
  <c r="A149" i="27"/>
  <c r="A150" i="27"/>
  <c r="A151" i="27"/>
  <c r="A152" i="27"/>
  <c r="A153" i="27"/>
  <c r="A154" i="27"/>
  <c r="A155" i="27"/>
  <c r="A156" i="27"/>
  <c r="A157" i="27"/>
  <c r="A158" i="27"/>
  <c r="A159" i="27"/>
  <c r="A160" i="27"/>
  <c r="A161" i="27"/>
  <c r="A162" i="27"/>
  <c r="A163" i="27"/>
  <c r="A164" i="27"/>
  <c r="A165" i="27"/>
  <c r="A166" i="27"/>
  <c r="A167" i="27"/>
  <c r="A168" i="27"/>
  <c r="A169" i="27"/>
  <c r="A170" i="27"/>
  <c r="A171" i="27"/>
  <c r="A172" i="27"/>
  <c r="A173" i="27"/>
  <c r="A174" i="27"/>
  <c r="A175" i="27"/>
  <c r="A176" i="27"/>
  <c r="A177" i="27"/>
  <c r="A178" i="27"/>
  <c r="A179" i="27"/>
  <c r="A180" i="27"/>
  <c r="A181" i="27"/>
  <c r="A182" i="27"/>
  <c r="A183" i="27"/>
  <c r="A184" i="27"/>
  <c r="A185" i="27"/>
  <c r="A186" i="27"/>
  <c r="A187" i="27"/>
  <c r="A188" i="27"/>
  <c r="A189" i="27"/>
  <c r="A190" i="27"/>
  <c r="A191" i="27"/>
  <c r="A192" i="27"/>
  <c r="A193" i="27"/>
  <c r="A194" i="27"/>
  <c r="A195" i="27"/>
  <c r="A196" i="27"/>
  <c r="A197" i="27"/>
  <c r="A198" i="27"/>
  <c r="A199" i="27"/>
  <c r="A200" i="27"/>
  <c r="A201" i="27"/>
  <c r="A202" i="27"/>
  <c r="A203" i="27"/>
  <c r="A204" i="27"/>
  <c r="A205" i="27"/>
  <c r="A206" i="27"/>
  <c r="A207" i="27"/>
  <c r="A208" i="27"/>
  <c r="A209" i="27"/>
  <c r="A210" i="27"/>
  <c r="A211" i="27"/>
  <c r="A212" i="27"/>
  <c r="A213" i="27"/>
  <c r="A214" i="27"/>
  <c r="A215" i="27"/>
  <c r="A216" i="27"/>
  <c r="A217" i="27"/>
  <c r="A218" i="27"/>
  <c r="A219" i="27"/>
  <c r="A220" i="27"/>
  <c r="A221" i="27"/>
  <c r="A222" i="27"/>
  <c r="A223" i="27"/>
  <c r="A224" i="27"/>
  <c r="A225" i="27"/>
  <c r="A226" i="27"/>
  <c r="A227" i="27"/>
  <c r="A228" i="27"/>
  <c r="A229" i="27"/>
  <c r="A230" i="27"/>
  <c r="A231" i="27"/>
  <c r="A232" i="27"/>
  <c r="A233" i="27"/>
  <c r="A234" i="27"/>
  <c r="A235" i="27"/>
  <c r="A236" i="27"/>
  <c r="A237" i="27"/>
  <c r="A238" i="27"/>
  <c r="A239" i="27"/>
  <c r="A240" i="27"/>
  <c r="A241" i="27"/>
  <c r="A242" i="27"/>
  <c r="A243" i="27"/>
  <c r="A244" i="27"/>
  <c r="A245" i="27"/>
  <c r="A246" i="27"/>
  <c r="A247" i="27"/>
  <c r="A248" i="27"/>
  <c r="A249" i="27"/>
  <c r="A250" i="27"/>
  <c r="A251" i="27"/>
  <c r="A252" i="27"/>
  <c r="A253" i="27"/>
  <c r="A254" i="27"/>
  <c r="A255" i="27"/>
  <c r="A256" i="27"/>
  <c r="A257" i="27"/>
  <c r="A258" i="27"/>
  <c r="A259" i="27"/>
  <c r="A260" i="27"/>
  <c r="A261" i="27"/>
  <c r="A262" i="27"/>
  <c r="A263" i="27"/>
  <c r="A264" i="27"/>
  <c r="A265" i="27"/>
  <c r="A266" i="27"/>
  <c r="A267" i="27"/>
  <c r="A268" i="27"/>
  <c r="A269" i="27"/>
  <c r="A270" i="27"/>
  <c r="A271" i="27"/>
  <c r="A272" i="27"/>
  <c r="A273" i="27"/>
  <c r="A274" i="27"/>
  <c r="A275" i="27"/>
  <c r="A276" i="27"/>
  <c r="A277" i="27"/>
  <c r="A278" i="27"/>
  <c r="A279" i="27"/>
  <c r="A280" i="27"/>
  <c r="A281" i="27"/>
  <c r="A282" i="27"/>
  <c r="A283" i="27"/>
  <c r="A284" i="27"/>
  <c r="A285" i="27"/>
  <c r="A286" i="27"/>
  <c r="A287" i="27"/>
  <c r="A288" i="27"/>
  <c r="A289" i="27"/>
  <c r="A290" i="27"/>
  <c r="A291" i="27"/>
  <c r="A292" i="27"/>
  <c r="A293" i="27"/>
  <c r="A294" i="27"/>
  <c r="A295" i="27"/>
  <c r="A296" i="27"/>
  <c r="A297" i="27"/>
  <c r="A298" i="27"/>
  <c r="A299" i="27"/>
  <c r="A300" i="27"/>
  <c r="A301" i="27"/>
  <c r="A302" i="27"/>
  <c r="A303" i="27"/>
  <c r="A304" i="27"/>
  <c r="A305" i="27"/>
  <c r="A306" i="27"/>
  <c r="A307" i="27"/>
  <c r="A308" i="27"/>
  <c r="A309" i="27"/>
  <c r="A310" i="27"/>
  <c r="A311" i="27"/>
  <c r="A312" i="27"/>
  <c r="A313" i="27"/>
  <c r="A314" i="27"/>
  <c r="A315" i="27"/>
  <c r="A316" i="27"/>
  <c r="A317" i="27"/>
  <c r="A318" i="27"/>
  <c r="A319" i="27"/>
  <c r="A320" i="27"/>
  <c r="A321" i="27"/>
  <c r="A322" i="27"/>
  <c r="A323" i="27"/>
  <c r="A324" i="27"/>
  <c r="A325" i="27"/>
  <c r="A326" i="27"/>
  <c r="A327" i="27"/>
  <c r="A328" i="27"/>
  <c r="A329" i="27"/>
  <c r="A330" i="27"/>
  <c r="A331" i="27"/>
  <c r="A332" i="27"/>
  <c r="A333" i="27"/>
  <c r="A334" i="27"/>
  <c r="A335" i="27"/>
  <c r="A336" i="27"/>
  <c r="A337" i="27"/>
  <c r="A338" i="27"/>
  <c r="A339" i="27"/>
  <c r="A340" i="27"/>
  <c r="A341" i="27"/>
  <c r="A342" i="27"/>
  <c r="A343" i="27"/>
  <c r="A344" i="27"/>
  <c r="A345" i="27"/>
  <c r="A346" i="27"/>
  <c r="A347" i="27"/>
  <c r="A348" i="27"/>
  <c r="A349" i="27"/>
  <c r="A350" i="27"/>
  <c r="A351" i="27"/>
  <c r="A352" i="27"/>
  <c r="A353" i="27"/>
  <c r="A354" i="27"/>
  <c r="A355" i="27"/>
  <c r="A356" i="27"/>
  <c r="A357" i="27"/>
  <c r="A358" i="27"/>
  <c r="A359" i="27"/>
  <c r="A360" i="27"/>
  <c r="A361" i="27"/>
  <c r="A362" i="27"/>
  <c r="A363" i="27"/>
  <c r="A364" i="27"/>
  <c r="A365" i="27"/>
  <c r="A366" i="27"/>
  <c r="A367" i="27"/>
  <c r="A368" i="27"/>
  <c r="A369" i="27"/>
  <c r="A370" i="27"/>
  <c r="A371" i="27"/>
  <c r="A372" i="27"/>
  <c r="A373" i="27"/>
  <c r="A374" i="27"/>
  <c r="A375" i="27"/>
  <c r="A376" i="27"/>
  <c r="A377" i="27"/>
  <c r="A378" i="27"/>
  <c r="A379" i="27"/>
  <c r="A380" i="27"/>
  <c r="A381" i="27"/>
  <c r="A382" i="27"/>
  <c r="A383" i="27"/>
  <c r="A384" i="27"/>
  <c r="A385" i="27"/>
  <c r="A386" i="27"/>
  <c r="A387" i="27"/>
  <c r="A388" i="27"/>
  <c r="A389" i="27"/>
  <c r="A390" i="27"/>
  <c r="A391" i="27"/>
  <c r="A392" i="27"/>
  <c r="A393" i="27"/>
  <c r="A394" i="27"/>
  <c r="A395" i="27"/>
  <c r="A396" i="27"/>
  <c r="A397" i="27"/>
  <c r="A398" i="27"/>
  <c r="A399" i="27"/>
  <c r="A400" i="27"/>
  <c r="A401" i="27"/>
  <c r="A402" i="27"/>
  <c r="A403" i="27"/>
  <c r="A404" i="27"/>
  <c r="A405" i="27"/>
  <c r="A406" i="27"/>
  <c r="A407" i="27"/>
  <c r="A408" i="27"/>
  <c r="A409" i="27"/>
  <c r="A410" i="27"/>
  <c r="A411" i="27"/>
  <c r="A412" i="27"/>
  <c r="A413" i="27"/>
  <c r="A414" i="27"/>
  <c r="A415" i="27"/>
  <c r="A416" i="27"/>
  <c r="A417" i="27"/>
  <c r="A418" i="27"/>
  <c r="A419" i="27"/>
  <c r="A420" i="27"/>
  <c r="A421" i="27"/>
  <c r="A422" i="27"/>
  <c r="A423" i="27"/>
  <c r="A424" i="27"/>
  <c r="A425" i="27"/>
  <c r="A426" i="27"/>
  <c r="A427" i="27"/>
  <c r="A428" i="27"/>
  <c r="A429" i="27"/>
  <c r="A430" i="27"/>
  <c r="A431" i="27"/>
  <c r="A432" i="27"/>
  <c r="A433" i="27"/>
  <c r="A434" i="27"/>
  <c r="A435" i="27"/>
  <c r="A436" i="27"/>
  <c r="A437" i="27"/>
  <c r="A438" i="27"/>
  <c r="A439" i="27"/>
  <c r="A440" i="27"/>
  <c r="A441" i="27"/>
  <c r="A442" i="27"/>
  <c r="A443" i="27"/>
  <c r="A444" i="27"/>
  <c r="A2" i="27"/>
  <c r="AC444" i="27"/>
  <c r="AC443" i="27"/>
  <c r="AC442" i="27"/>
  <c r="AC441" i="27"/>
  <c r="AC440" i="27"/>
  <c r="AC439" i="27"/>
  <c r="AC438" i="27"/>
  <c r="AC437" i="27"/>
  <c r="AC436" i="27"/>
  <c r="AC435" i="27"/>
  <c r="AC434" i="27"/>
  <c r="AC433" i="27"/>
  <c r="AC432" i="27"/>
  <c r="AC431" i="27"/>
  <c r="AC430" i="27"/>
  <c r="AC429" i="27"/>
  <c r="AC428" i="27"/>
  <c r="AC427" i="27"/>
  <c r="AC426" i="27"/>
  <c r="AC425" i="27"/>
  <c r="AC424" i="27"/>
  <c r="AC423" i="27"/>
  <c r="AC422" i="27"/>
  <c r="AC421" i="27"/>
  <c r="AC420" i="27"/>
  <c r="AC419" i="27"/>
  <c r="AC418" i="27"/>
  <c r="AC417" i="27"/>
  <c r="AC416" i="27"/>
  <c r="AC415" i="27"/>
  <c r="AC414" i="27"/>
  <c r="AC413" i="27"/>
  <c r="AC412" i="27"/>
  <c r="AC411" i="27"/>
  <c r="AC410" i="27"/>
  <c r="AC409" i="27"/>
  <c r="AC408" i="27"/>
  <c r="AC407" i="27"/>
  <c r="AC406" i="27"/>
  <c r="AC405" i="27"/>
  <c r="AC404" i="27"/>
  <c r="AC403" i="27"/>
  <c r="AC402" i="27"/>
  <c r="AC401" i="27"/>
  <c r="AC400" i="27"/>
  <c r="AC399" i="27"/>
  <c r="AC398" i="27"/>
  <c r="AC397" i="27"/>
  <c r="AC396" i="27"/>
  <c r="AC395" i="27"/>
  <c r="AC394" i="27"/>
  <c r="AC393" i="27"/>
  <c r="AC392" i="27"/>
  <c r="AC391" i="27"/>
  <c r="AC390" i="27"/>
  <c r="AC389" i="27"/>
  <c r="AC388" i="27"/>
  <c r="AC387" i="27"/>
  <c r="AC386" i="27"/>
  <c r="AC385" i="27"/>
  <c r="AC384" i="27"/>
  <c r="AC383" i="27"/>
  <c r="AC382" i="27"/>
  <c r="AC381" i="27"/>
  <c r="AC380" i="27"/>
  <c r="AC379" i="27"/>
  <c r="AC378" i="27"/>
  <c r="AC377" i="27"/>
  <c r="AC376" i="27"/>
  <c r="AC375" i="27"/>
  <c r="AC374" i="27"/>
  <c r="AC373" i="27"/>
  <c r="AC372" i="27"/>
  <c r="AC371" i="27"/>
  <c r="AC370" i="27"/>
  <c r="AC369" i="27"/>
  <c r="AC368" i="27"/>
  <c r="AC367" i="27"/>
  <c r="AC366" i="27"/>
  <c r="AC365" i="27"/>
  <c r="AC364" i="27"/>
  <c r="AC363" i="27"/>
  <c r="AC362" i="27"/>
  <c r="AC361" i="27"/>
  <c r="AC360" i="27"/>
  <c r="AC359" i="27"/>
  <c r="AC358" i="27"/>
  <c r="AC357" i="27"/>
  <c r="AC356" i="27"/>
  <c r="AC355" i="27"/>
  <c r="AC354" i="27"/>
  <c r="AC353" i="27"/>
  <c r="AC352" i="27"/>
  <c r="AC351" i="27"/>
  <c r="AC350" i="27"/>
  <c r="AC349" i="27"/>
  <c r="AC348" i="27"/>
  <c r="AC347" i="27"/>
  <c r="AC346" i="27"/>
  <c r="AC345" i="27"/>
  <c r="AC344" i="27"/>
  <c r="AC343" i="27"/>
  <c r="AC342" i="27"/>
  <c r="AC341" i="27"/>
  <c r="AC340" i="27"/>
  <c r="AC339" i="27"/>
  <c r="AC338" i="27"/>
  <c r="AC337" i="27"/>
  <c r="AC336" i="27"/>
  <c r="AC335" i="27"/>
  <c r="AC334" i="27"/>
  <c r="AC333" i="27"/>
  <c r="AC332" i="27"/>
  <c r="AC331" i="27"/>
  <c r="AC330" i="27"/>
  <c r="AC329" i="27"/>
  <c r="AC328" i="27"/>
  <c r="AC327" i="27"/>
  <c r="AC326" i="27"/>
  <c r="AC325" i="27"/>
  <c r="AC324" i="27"/>
  <c r="AC323" i="27"/>
  <c r="AC322" i="27"/>
  <c r="AC321" i="27"/>
  <c r="AC320" i="27"/>
  <c r="AC319" i="27"/>
  <c r="AC318" i="27"/>
  <c r="AC317" i="27"/>
  <c r="AC316" i="27"/>
  <c r="AC315" i="27"/>
  <c r="AC314" i="27"/>
  <c r="AC313" i="27"/>
  <c r="AC312" i="27"/>
  <c r="AC311" i="27"/>
  <c r="AC310" i="27"/>
  <c r="AC309" i="27"/>
  <c r="AC308" i="27"/>
  <c r="AC307" i="27"/>
  <c r="AC306" i="27"/>
  <c r="AC305" i="27"/>
  <c r="AC304" i="27"/>
  <c r="AC303" i="27"/>
  <c r="AC302" i="27"/>
  <c r="AC301" i="27"/>
  <c r="AC300" i="27"/>
  <c r="AC299" i="27"/>
  <c r="AC298" i="27"/>
  <c r="AC297" i="27"/>
  <c r="AC296" i="27"/>
  <c r="AC295" i="27"/>
  <c r="AC294" i="27"/>
  <c r="AC293" i="27"/>
  <c r="AC292" i="27"/>
  <c r="AC291" i="27"/>
  <c r="AC290" i="27"/>
  <c r="AC289" i="27"/>
  <c r="AC288" i="27"/>
  <c r="AC287" i="27"/>
  <c r="AC286" i="27"/>
  <c r="AC285" i="27"/>
  <c r="AC284" i="27"/>
  <c r="AC283" i="27"/>
  <c r="AC282" i="27"/>
  <c r="AC281" i="27"/>
  <c r="AC280" i="27"/>
  <c r="AC279" i="27"/>
  <c r="AC278" i="27"/>
  <c r="AC277" i="27"/>
  <c r="AC276" i="27"/>
  <c r="AC275" i="27"/>
  <c r="AC274" i="27"/>
  <c r="AC273" i="27"/>
  <c r="AC272" i="27"/>
  <c r="AC271" i="27"/>
  <c r="AC270" i="27"/>
  <c r="AC269" i="27"/>
  <c r="AC268" i="27"/>
  <c r="AC267" i="27"/>
  <c r="AC266" i="27"/>
  <c r="AC265" i="27"/>
  <c r="AC264" i="27"/>
  <c r="AC263" i="27"/>
  <c r="AC262" i="27"/>
  <c r="AC261" i="27"/>
  <c r="AC260" i="27"/>
  <c r="AC259" i="27"/>
  <c r="AC258" i="27"/>
  <c r="AC257" i="27"/>
  <c r="AC256" i="27"/>
  <c r="AC255" i="27"/>
  <c r="AC254" i="27"/>
  <c r="AC253" i="27"/>
  <c r="AC252" i="27"/>
  <c r="AC251" i="27"/>
  <c r="AC250" i="27"/>
  <c r="AC249" i="27"/>
  <c r="AC248" i="27"/>
  <c r="AC247" i="27"/>
  <c r="AC246" i="27"/>
  <c r="AC245" i="27"/>
  <c r="AC244" i="27"/>
  <c r="AC243" i="27"/>
  <c r="AC242" i="27"/>
  <c r="AC241" i="27"/>
  <c r="AC240" i="27"/>
  <c r="AC239" i="27"/>
  <c r="AC238" i="27"/>
  <c r="AC237" i="27"/>
  <c r="AC236" i="27"/>
  <c r="AC235" i="27"/>
  <c r="AC234" i="27"/>
  <c r="AC233" i="27"/>
  <c r="AC232" i="27"/>
  <c r="AC231" i="27"/>
  <c r="AC230" i="27"/>
  <c r="AC229" i="27"/>
  <c r="AC228" i="27"/>
  <c r="AC227" i="27"/>
  <c r="AC226" i="27"/>
  <c r="AC225" i="27"/>
  <c r="AC224" i="27"/>
  <c r="AC223" i="27"/>
  <c r="AC222" i="27"/>
  <c r="AC221" i="27"/>
  <c r="AC220" i="27"/>
  <c r="AC219" i="27"/>
  <c r="AC218" i="27"/>
  <c r="AC217" i="27"/>
  <c r="AC216" i="27"/>
  <c r="AC215" i="27"/>
  <c r="AC214" i="27"/>
  <c r="AC213" i="27"/>
  <c r="AC212" i="27"/>
  <c r="AC211" i="27"/>
  <c r="AC210" i="27"/>
  <c r="AC209" i="27"/>
  <c r="AC208" i="27"/>
  <c r="AC207" i="27"/>
  <c r="AC206" i="27"/>
  <c r="AC205" i="27"/>
  <c r="AC204" i="27"/>
  <c r="AC203" i="27"/>
  <c r="AC202" i="27"/>
  <c r="AC201" i="27"/>
  <c r="AC200" i="27"/>
  <c r="AC199" i="27"/>
  <c r="AC198" i="27"/>
  <c r="AC197" i="27"/>
  <c r="AC196" i="27"/>
  <c r="AC195" i="27"/>
  <c r="AC194" i="27"/>
  <c r="AC193" i="27"/>
  <c r="AC192" i="27"/>
  <c r="AC191" i="27"/>
  <c r="AC190" i="27"/>
  <c r="AC189" i="27"/>
  <c r="AC188" i="27"/>
  <c r="AC187" i="27"/>
  <c r="AC186" i="27"/>
  <c r="AC185" i="27"/>
  <c r="AC184" i="27"/>
  <c r="AC183" i="27"/>
  <c r="AC182" i="27"/>
  <c r="AC181" i="27"/>
  <c r="AC180" i="27"/>
  <c r="AC179" i="27"/>
  <c r="AC178" i="27"/>
  <c r="AC177" i="27"/>
  <c r="AC176" i="27"/>
  <c r="AC175" i="27"/>
  <c r="AC174" i="27"/>
  <c r="AC173" i="27"/>
  <c r="AC172" i="27"/>
  <c r="AC171" i="27"/>
  <c r="AC170" i="27"/>
  <c r="AC169" i="27"/>
  <c r="AC168" i="27"/>
  <c r="AC167" i="27"/>
  <c r="AC166" i="27"/>
  <c r="AC165" i="27"/>
  <c r="AC164" i="27"/>
  <c r="AC163" i="27"/>
  <c r="AC162" i="27"/>
  <c r="AC161" i="27"/>
  <c r="AC160" i="27"/>
  <c r="AC159" i="27"/>
  <c r="AC158" i="27"/>
  <c r="AC157" i="27"/>
  <c r="AC156" i="27"/>
  <c r="AC155" i="27"/>
  <c r="AC154" i="27"/>
  <c r="AC153" i="27"/>
  <c r="AC152" i="27"/>
  <c r="AC151" i="27"/>
  <c r="AC150" i="27"/>
  <c r="AC149" i="27"/>
  <c r="AC148" i="27"/>
  <c r="AC147" i="27"/>
  <c r="AC146" i="27"/>
  <c r="AC145" i="27"/>
  <c r="AC144" i="27"/>
  <c r="AC143" i="27"/>
  <c r="AC142" i="27"/>
  <c r="AC141" i="27"/>
  <c r="AC140" i="27"/>
  <c r="AC139" i="27"/>
  <c r="AC138" i="27"/>
  <c r="AC137" i="27"/>
  <c r="AC136" i="27"/>
  <c r="AC135" i="27"/>
  <c r="AC134" i="27"/>
  <c r="AC133" i="27"/>
  <c r="AC132" i="27"/>
  <c r="AC131" i="27"/>
  <c r="AC130" i="27"/>
  <c r="AC129" i="27"/>
  <c r="AC128" i="27"/>
  <c r="AC127" i="27"/>
  <c r="AC126" i="27"/>
  <c r="AC125" i="27"/>
  <c r="AC124" i="27"/>
  <c r="AC123" i="27"/>
  <c r="AC122" i="27"/>
  <c r="AC121" i="27"/>
  <c r="AC120" i="27"/>
  <c r="AC119" i="27"/>
  <c r="AC118" i="27"/>
  <c r="AC117" i="27"/>
  <c r="AC116" i="27"/>
  <c r="AC115" i="27"/>
  <c r="AC114" i="27"/>
  <c r="AC113" i="27"/>
  <c r="AC112" i="27"/>
  <c r="AC111" i="27"/>
  <c r="AC110" i="27"/>
  <c r="AC109" i="27"/>
  <c r="AC108" i="27"/>
  <c r="AC107" i="27"/>
  <c r="AC106" i="27"/>
  <c r="AC105" i="27"/>
  <c r="AC104" i="27"/>
  <c r="AC103" i="27"/>
  <c r="AC102" i="27"/>
  <c r="AC101" i="27"/>
  <c r="AC100" i="27"/>
  <c r="AC99" i="27"/>
  <c r="AC98" i="27"/>
  <c r="AC97" i="27"/>
  <c r="AC96" i="27"/>
  <c r="AC95" i="27"/>
  <c r="AC94" i="27"/>
  <c r="AC93" i="27"/>
  <c r="AC92" i="27"/>
  <c r="AC91" i="27"/>
  <c r="AC90" i="27"/>
  <c r="AC89" i="27"/>
  <c r="AC88" i="27"/>
  <c r="AC87" i="27"/>
  <c r="AC86" i="27"/>
  <c r="AC85" i="27"/>
  <c r="AC84" i="27"/>
  <c r="AC83" i="27"/>
  <c r="AC82" i="27"/>
  <c r="AC81" i="27"/>
  <c r="AC80" i="27"/>
  <c r="AC79" i="27"/>
  <c r="AC78" i="27"/>
  <c r="AC77" i="27"/>
  <c r="AC76" i="27"/>
  <c r="AC75" i="27"/>
  <c r="AC74" i="27"/>
  <c r="AC73" i="27"/>
  <c r="AC72" i="27"/>
  <c r="AC71" i="27"/>
  <c r="AC70" i="27"/>
  <c r="AC69" i="27"/>
  <c r="AC68" i="27"/>
  <c r="AC67" i="27"/>
  <c r="AC66" i="27"/>
  <c r="AC65" i="27"/>
  <c r="AC64" i="27"/>
  <c r="AC63" i="27"/>
  <c r="AC62" i="27"/>
  <c r="AC61" i="27"/>
  <c r="AC60" i="27"/>
  <c r="AC59" i="27"/>
  <c r="AC58" i="27"/>
  <c r="AC57" i="27"/>
  <c r="AC56" i="27"/>
  <c r="AC55" i="27"/>
  <c r="AC54" i="27"/>
  <c r="AC53" i="27"/>
  <c r="AC52" i="27"/>
  <c r="AC51" i="27"/>
  <c r="AC50" i="27"/>
  <c r="AC49" i="27"/>
  <c r="AC48" i="27"/>
  <c r="AC47" i="27"/>
  <c r="AC46" i="27"/>
  <c r="AC45" i="27"/>
  <c r="AC44" i="27"/>
  <c r="AC43" i="27"/>
  <c r="AC42" i="27"/>
  <c r="AC41" i="27"/>
  <c r="AC40" i="27"/>
  <c r="AC39" i="27"/>
  <c r="AC38" i="27"/>
  <c r="AC37" i="27"/>
  <c r="AC36" i="27"/>
  <c r="AC35" i="27"/>
  <c r="AC34" i="27"/>
  <c r="AC33" i="27"/>
  <c r="AC32" i="27"/>
  <c r="AC31" i="27"/>
  <c r="AC30" i="27"/>
  <c r="AC29" i="27"/>
  <c r="AC28" i="27"/>
  <c r="AC27" i="27"/>
  <c r="AC26" i="27"/>
  <c r="AC25" i="27"/>
  <c r="AC24" i="27"/>
  <c r="AC23" i="27"/>
  <c r="AC22" i="27"/>
  <c r="AC21" i="27"/>
  <c r="AC20" i="27"/>
  <c r="AC19" i="27"/>
  <c r="AC18" i="27"/>
  <c r="AC17" i="27"/>
  <c r="AC16" i="27"/>
  <c r="AC15" i="27"/>
  <c r="AC14" i="27"/>
  <c r="AC13" i="27"/>
  <c r="AC12" i="27"/>
  <c r="AC11" i="27"/>
  <c r="AC10" i="27"/>
  <c r="AC9" i="27"/>
  <c r="AC8" i="27"/>
  <c r="AC7" i="27"/>
  <c r="AC6" i="27"/>
  <c r="AC5" i="27"/>
  <c r="AC4" i="27"/>
  <c r="AC3" i="27"/>
  <c r="AC2" i="27"/>
  <c r="A183" i="4" l="1"/>
  <c r="A460" i="4"/>
  <c r="A444" i="4"/>
  <c r="A432" i="4"/>
  <c r="A420" i="4"/>
  <c r="A404" i="4"/>
  <c r="A392" i="4"/>
  <c r="A380" i="4"/>
  <c r="A364" i="4"/>
  <c r="A352" i="4"/>
  <c r="A339" i="4"/>
  <c r="A313" i="4"/>
  <c r="A289" i="4"/>
  <c r="A273" i="4"/>
  <c r="A241" i="4"/>
  <c r="A225" i="4"/>
  <c r="A193" i="4"/>
  <c r="A5" i="4"/>
  <c r="A9" i="4"/>
  <c r="A13" i="4"/>
  <c r="A17" i="4"/>
  <c r="A21" i="4"/>
  <c r="A25" i="4"/>
  <c r="A29" i="4"/>
  <c r="A33" i="4"/>
  <c r="A37" i="4"/>
  <c r="A41" i="4"/>
  <c r="A45" i="4"/>
  <c r="A49" i="4"/>
  <c r="A53" i="4"/>
  <c r="A57" i="4"/>
  <c r="A61" i="4"/>
  <c r="A65" i="4"/>
  <c r="A69" i="4"/>
  <c r="A73" i="4"/>
  <c r="A77" i="4"/>
  <c r="A81" i="4"/>
  <c r="A85" i="4"/>
  <c r="A89" i="4"/>
  <c r="A93" i="4"/>
  <c r="A97" i="4"/>
  <c r="A101" i="4"/>
  <c r="A105" i="4"/>
  <c r="A109" i="4"/>
  <c r="A113" i="4"/>
  <c r="A117" i="4"/>
  <c r="A121" i="4"/>
  <c r="A125" i="4"/>
  <c r="A129" i="4"/>
  <c r="A133" i="4"/>
  <c r="A137" i="4"/>
  <c r="A141" i="4"/>
  <c r="A145" i="4"/>
  <c r="A149" i="4"/>
  <c r="A153" i="4"/>
  <c r="A157" i="4"/>
  <c r="A161" i="4"/>
  <c r="A165" i="4"/>
  <c r="A169" i="4"/>
  <c r="A173" i="4"/>
  <c r="A177" i="4"/>
  <c r="A181" i="4"/>
  <c r="A185" i="4"/>
  <c r="A6" i="4"/>
  <c r="A10" i="4"/>
  <c r="A14" i="4"/>
  <c r="A18" i="4"/>
  <c r="A22" i="4"/>
  <c r="A26" i="4"/>
  <c r="A30" i="4"/>
  <c r="A34" i="4"/>
  <c r="A38" i="4"/>
  <c r="A42" i="4"/>
  <c r="A46" i="4"/>
  <c r="A50" i="4"/>
  <c r="A54" i="4"/>
  <c r="A58" i="4"/>
  <c r="A62" i="4"/>
  <c r="A66" i="4"/>
  <c r="A70" i="4"/>
  <c r="A74" i="4"/>
  <c r="A78" i="4"/>
  <c r="A82" i="4"/>
  <c r="A86" i="4"/>
  <c r="A90" i="4"/>
  <c r="A94" i="4"/>
  <c r="A98" i="4"/>
  <c r="A102" i="4"/>
  <c r="A106" i="4"/>
  <c r="A110" i="4"/>
  <c r="A114" i="4"/>
  <c r="A118" i="4"/>
  <c r="A122" i="4"/>
  <c r="A126" i="4"/>
  <c r="A130" i="4"/>
  <c r="A134" i="4"/>
  <c r="A138" i="4"/>
  <c r="A142" i="4"/>
  <c r="A146" i="4"/>
  <c r="A150" i="4"/>
  <c r="A154" i="4"/>
  <c r="A158" i="4"/>
  <c r="A162" i="4"/>
  <c r="A166" i="4"/>
  <c r="A170" i="4"/>
  <c r="A174" i="4"/>
  <c r="A178" i="4"/>
  <c r="A182" i="4"/>
  <c r="A186" i="4"/>
  <c r="A190" i="4"/>
  <c r="A194" i="4"/>
  <c r="A198" i="4"/>
  <c r="A202" i="4"/>
  <c r="A206" i="4"/>
  <c r="A210" i="4"/>
  <c r="A214" i="4"/>
  <c r="A218" i="4"/>
  <c r="A222" i="4"/>
  <c r="A226" i="4"/>
  <c r="A230" i="4"/>
  <c r="A234" i="4"/>
  <c r="A238" i="4"/>
  <c r="A242" i="4"/>
  <c r="A246" i="4"/>
  <c r="A250" i="4"/>
  <c r="A254" i="4"/>
  <c r="A258" i="4"/>
  <c r="A262" i="4"/>
  <c r="A266" i="4"/>
  <c r="A270" i="4"/>
  <c r="A274" i="4"/>
  <c r="A278" i="4"/>
  <c r="A282" i="4"/>
  <c r="A286" i="4"/>
  <c r="A290" i="4"/>
  <c r="A294" i="4"/>
  <c r="A298" i="4"/>
  <c r="A302" i="4"/>
  <c r="A306" i="4"/>
  <c r="A310" i="4"/>
  <c r="A314" i="4"/>
  <c r="A318" i="4"/>
  <c r="A322" i="4"/>
  <c r="A326" i="4"/>
  <c r="A3" i="4"/>
  <c r="A7" i="4"/>
  <c r="A11" i="4"/>
  <c r="A15" i="4"/>
  <c r="A19" i="4"/>
  <c r="A23" i="4"/>
  <c r="A27" i="4"/>
  <c r="A31" i="4"/>
  <c r="A35" i="4"/>
  <c r="A39" i="4"/>
  <c r="A43" i="4"/>
  <c r="A47" i="4"/>
  <c r="A51" i="4"/>
  <c r="A55" i="4"/>
  <c r="A59" i="4"/>
  <c r="A63" i="4"/>
  <c r="A67" i="4"/>
  <c r="A71" i="4"/>
  <c r="A75" i="4"/>
  <c r="A79" i="4"/>
  <c r="A83" i="4"/>
  <c r="A87" i="4"/>
  <c r="A91" i="4"/>
  <c r="A95" i="4"/>
  <c r="A99" i="4"/>
  <c r="A103" i="4"/>
  <c r="A107" i="4"/>
  <c r="A111" i="4"/>
  <c r="A115" i="4"/>
  <c r="A119" i="4"/>
  <c r="A123" i="4"/>
  <c r="A127" i="4"/>
  <c r="A131" i="4"/>
  <c r="A135" i="4"/>
  <c r="A139" i="4"/>
  <c r="A143" i="4"/>
  <c r="A147" i="4"/>
  <c r="A151" i="4"/>
  <c r="A155" i="4"/>
  <c r="A159" i="4"/>
  <c r="A163" i="4"/>
  <c r="A167" i="4"/>
  <c r="A171" i="4"/>
  <c r="A175" i="4"/>
  <c r="A4" i="4"/>
  <c r="A8" i="4"/>
  <c r="A12" i="4"/>
  <c r="A16" i="4"/>
  <c r="A20" i="4"/>
  <c r="A24" i="4"/>
  <c r="A28" i="4"/>
  <c r="A32" i="4"/>
  <c r="A36" i="4"/>
  <c r="A40" i="4"/>
  <c r="A44" i="4"/>
  <c r="A48" i="4"/>
  <c r="A52" i="4"/>
  <c r="A56" i="4"/>
  <c r="A60" i="4"/>
  <c r="A64" i="4"/>
  <c r="A68" i="4"/>
  <c r="A72" i="4"/>
  <c r="A76" i="4"/>
  <c r="A80" i="4"/>
  <c r="A84" i="4"/>
  <c r="A88" i="4"/>
  <c r="A92" i="4"/>
  <c r="A96" i="4"/>
  <c r="A100" i="4"/>
  <c r="A104" i="4"/>
  <c r="A108" i="4"/>
  <c r="A112" i="4"/>
  <c r="A116" i="4"/>
  <c r="A120" i="4"/>
  <c r="A124" i="4"/>
  <c r="A128" i="4"/>
  <c r="A132" i="4"/>
  <c r="A136" i="4"/>
  <c r="A140" i="4"/>
  <c r="A144" i="4"/>
  <c r="A148" i="4"/>
  <c r="A152" i="4"/>
  <c r="A156" i="4"/>
  <c r="A160" i="4"/>
  <c r="A164" i="4"/>
  <c r="A168" i="4"/>
  <c r="A172" i="4"/>
  <c r="A176" i="4"/>
  <c r="A180" i="4"/>
  <c r="A184" i="4"/>
  <c r="A188" i="4"/>
  <c r="A192" i="4"/>
  <c r="A196" i="4"/>
  <c r="A200" i="4"/>
  <c r="A204" i="4"/>
  <c r="A208" i="4"/>
  <c r="A212" i="4"/>
  <c r="A216" i="4"/>
  <c r="A220" i="4"/>
  <c r="A224" i="4"/>
  <c r="A228" i="4"/>
  <c r="A232" i="4"/>
  <c r="A236" i="4"/>
  <c r="A240" i="4"/>
  <c r="A244" i="4"/>
  <c r="A248" i="4"/>
  <c r="A252" i="4"/>
  <c r="A256" i="4"/>
  <c r="A260" i="4"/>
  <c r="A264" i="4"/>
  <c r="A268" i="4"/>
  <c r="A272" i="4"/>
  <c r="A276" i="4"/>
  <c r="A280" i="4"/>
  <c r="A284" i="4"/>
  <c r="A288" i="4"/>
  <c r="A292" i="4"/>
  <c r="A296" i="4"/>
  <c r="A300" i="4"/>
  <c r="A304" i="4"/>
  <c r="A308" i="4"/>
  <c r="A312" i="4"/>
  <c r="A316" i="4"/>
  <c r="A320" i="4"/>
  <c r="A324" i="4"/>
  <c r="A328" i="4"/>
  <c r="A332" i="4"/>
  <c r="A336" i="4"/>
  <c r="A340" i="4"/>
  <c r="A467" i="4"/>
  <c r="A463" i="4"/>
  <c r="A459" i="4"/>
  <c r="A455" i="4"/>
  <c r="A451" i="4"/>
  <c r="A447" i="4"/>
  <c r="A443" i="4"/>
  <c r="A439" i="4"/>
  <c r="A435" i="4"/>
  <c r="A431" i="4"/>
  <c r="A427" i="4"/>
  <c r="A423" i="4"/>
  <c r="A419" i="4"/>
  <c r="A415" i="4"/>
  <c r="A411" i="4"/>
  <c r="A407" i="4"/>
  <c r="A403" i="4"/>
  <c r="A399" i="4"/>
  <c r="A395" i="4"/>
  <c r="A391" i="4"/>
  <c r="A387" i="4"/>
  <c r="A383" i="4"/>
  <c r="A379" i="4"/>
  <c r="A375" i="4"/>
  <c r="A371" i="4"/>
  <c r="A367" i="4"/>
  <c r="A363" i="4"/>
  <c r="A359" i="4"/>
  <c r="A355" i="4"/>
  <c r="A351" i="4"/>
  <c r="A347" i="4"/>
  <c r="A343" i="4"/>
  <c r="A338" i="4"/>
  <c r="A333" i="4"/>
  <c r="A327" i="4"/>
  <c r="A319" i="4"/>
  <c r="A311" i="4"/>
  <c r="A303" i="4"/>
  <c r="A295" i="4"/>
  <c r="A287" i="4"/>
  <c r="A279" i="4"/>
  <c r="A271" i="4"/>
  <c r="A263" i="4"/>
  <c r="A255" i="4"/>
  <c r="A247" i="4"/>
  <c r="A239" i="4"/>
  <c r="A231" i="4"/>
  <c r="A223" i="4"/>
  <c r="A215" i="4"/>
  <c r="A207" i="4"/>
  <c r="A199" i="4"/>
  <c r="A191" i="4"/>
  <c r="A179" i="4"/>
  <c r="A464" i="4"/>
  <c r="A452" i="4"/>
  <c r="A440" i="4"/>
  <c r="A428" i="4"/>
  <c r="A416" i="4"/>
  <c r="A408" i="4"/>
  <c r="A400" i="4"/>
  <c r="A388" i="4"/>
  <c r="A376" i="4"/>
  <c r="A360" i="4"/>
  <c r="A348" i="4"/>
  <c r="A334" i="4"/>
  <c r="A321" i="4"/>
  <c r="A297" i="4"/>
  <c r="A265" i="4"/>
  <c r="A249" i="4"/>
  <c r="A217" i="4"/>
  <c r="A201" i="4"/>
  <c r="A466" i="4"/>
  <c r="A462" i="4"/>
  <c r="A458" i="4"/>
  <c r="A454" i="4"/>
  <c r="A450" i="4"/>
  <c r="A446" i="4"/>
  <c r="A442" i="4"/>
  <c r="A438" i="4"/>
  <c r="A434" i="4"/>
  <c r="A430" i="4"/>
  <c r="A426" i="4"/>
  <c r="A422" i="4"/>
  <c r="A418" i="4"/>
  <c r="A414" i="4"/>
  <c r="A410" i="4"/>
  <c r="A406" i="4"/>
  <c r="A402" i="4"/>
  <c r="A398" i="4"/>
  <c r="A394" i="4"/>
  <c r="A390" i="4"/>
  <c r="A386" i="4"/>
  <c r="A382" i="4"/>
  <c r="A378" i="4"/>
  <c r="A374" i="4"/>
  <c r="A370" i="4"/>
  <c r="A366" i="4"/>
  <c r="A362" i="4"/>
  <c r="A358" i="4"/>
  <c r="A354" i="4"/>
  <c r="A350" i="4"/>
  <c r="A346" i="4"/>
  <c r="A342" i="4"/>
  <c r="A337" i="4"/>
  <c r="A331" i="4"/>
  <c r="A325" i="4"/>
  <c r="A317" i="4"/>
  <c r="A309" i="4"/>
  <c r="A301" i="4"/>
  <c r="A293" i="4"/>
  <c r="A285" i="4"/>
  <c r="A277" i="4"/>
  <c r="A269" i="4"/>
  <c r="A261" i="4"/>
  <c r="A253" i="4"/>
  <c r="A245" i="4"/>
  <c r="A237" i="4"/>
  <c r="A229" i="4"/>
  <c r="A221" i="4"/>
  <c r="A213" i="4"/>
  <c r="A205" i="4"/>
  <c r="A197" i="4"/>
  <c r="A189" i="4"/>
  <c r="A468" i="4"/>
  <c r="A456" i="4"/>
  <c r="A448" i="4"/>
  <c r="A436" i="4"/>
  <c r="A424" i="4"/>
  <c r="A412" i="4"/>
  <c r="A396" i="4"/>
  <c r="A384" i="4"/>
  <c r="A372" i="4"/>
  <c r="A368" i="4"/>
  <c r="A356" i="4"/>
  <c r="A344" i="4"/>
  <c r="A329" i="4"/>
  <c r="A305" i="4"/>
  <c r="A281" i="4"/>
  <c r="A257" i="4"/>
  <c r="A233" i="4"/>
  <c r="A209" i="4"/>
  <c r="A465" i="4"/>
  <c r="A461" i="4"/>
  <c r="A457" i="4"/>
  <c r="A453" i="4"/>
  <c r="A449" i="4"/>
  <c r="A445" i="4"/>
  <c r="A441" i="4"/>
  <c r="A437" i="4"/>
  <c r="A433" i="4"/>
  <c r="A429" i="4"/>
  <c r="A425" i="4"/>
  <c r="A421" i="4"/>
  <c r="A417" i="4"/>
  <c r="A413" i="4"/>
  <c r="A409" i="4"/>
  <c r="A405" i="4"/>
  <c r="A401" i="4"/>
  <c r="A397" i="4"/>
  <c r="A393" i="4"/>
  <c r="A389" i="4"/>
  <c r="A385" i="4"/>
  <c r="A381" i="4"/>
  <c r="A377" i="4"/>
  <c r="A373" i="4"/>
  <c r="A369" i="4"/>
  <c r="A365" i="4"/>
  <c r="A361" i="4"/>
  <c r="A357" i="4"/>
  <c r="A353" i="4"/>
  <c r="A349" i="4"/>
  <c r="A345" i="4"/>
  <c r="A341" i="4"/>
  <c r="A335" i="4"/>
  <c r="A330" i="4"/>
  <c r="A323" i="4"/>
  <c r="A315" i="4"/>
  <c r="A307" i="4"/>
  <c r="A299" i="4"/>
  <c r="A291" i="4"/>
  <c r="A283" i="4"/>
  <c r="A275" i="4"/>
  <c r="A267" i="4"/>
  <c r="A259" i="4"/>
  <c r="A251" i="4"/>
  <c r="A243" i="4"/>
  <c r="A235" i="4"/>
  <c r="A227" i="4"/>
  <c r="A219" i="4"/>
  <c r="A211" i="4"/>
  <c r="A203" i="4"/>
  <c r="A195" i="4"/>
  <c r="A187" i="4"/>
  <c r="A3" i="26"/>
  <c r="A4" i="26"/>
  <c r="A5" i="26"/>
  <c r="A6" i="26"/>
  <c r="A7" i="26"/>
  <c r="A8" i="26"/>
  <c r="A9" i="26"/>
  <c r="A10" i="26"/>
  <c r="A11" i="26"/>
  <c r="A12" i="26"/>
  <c r="A13" i="26"/>
  <c r="A14" i="26"/>
  <c r="A15" i="26"/>
  <c r="A16" i="26"/>
  <c r="A17" i="26"/>
  <c r="A18" i="26"/>
  <c r="A19" i="26"/>
  <c r="A20" i="26"/>
  <c r="A21" i="26"/>
  <c r="A22" i="26"/>
  <c r="A23" i="26"/>
  <c r="A24" i="26"/>
  <c r="A25" i="26"/>
  <c r="A26" i="26"/>
  <c r="A27" i="26"/>
  <c r="A28" i="26"/>
  <c r="A29" i="26"/>
  <c r="A30" i="26"/>
  <c r="A31" i="26"/>
  <c r="A32" i="26"/>
  <c r="A33" i="26"/>
  <c r="A34" i="26"/>
  <c r="A35" i="26"/>
  <c r="A36" i="26"/>
  <c r="A37" i="26"/>
  <c r="A38" i="26"/>
  <c r="A39" i="26"/>
  <c r="A40" i="26"/>
  <c r="A41" i="26"/>
  <c r="A42" i="26"/>
  <c r="A43" i="26"/>
  <c r="A44" i="26"/>
  <c r="A45" i="26"/>
  <c r="A46" i="26"/>
  <c r="A47" i="26"/>
  <c r="A48" i="26"/>
  <c r="A49" i="26"/>
  <c r="A50" i="26"/>
  <c r="A51" i="26"/>
  <c r="A52" i="26"/>
  <c r="A53" i="26"/>
  <c r="A54" i="26"/>
  <c r="A55" i="26"/>
  <c r="A56" i="26"/>
  <c r="A57" i="26"/>
  <c r="A58" i="26"/>
  <c r="A59" i="26"/>
  <c r="A60" i="26"/>
  <c r="A61" i="26"/>
  <c r="A62" i="26"/>
  <c r="A63" i="26"/>
  <c r="A64" i="26"/>
  <c r="A65" i="26"/>
  <c r="A66" i="26"/>
  <c r="A67" i="26"/>
  <c r="A68" i="26"/>
  <c r="A69" i="26"/>
  <c r="A70" i="26"/>
  <c r="A71" i="26"/>
  <c r="A72" i="26"/>
  <c r="A73" i="26"/>
  <c r="A74" i="26"/>
  <c r="A75" i="26"/>
  <c r="A76" i="26"/>
  <c r="A77" i="26"/>
  <c r="A78" i="26"/>
  <c r="A79" i="26"/>
  <c r="A80" i="26"/>
  <c r="A81" i="26"/>
  <c r="A82" i="26"/>
  <c r="A83" i="26"/>
  <c r="A84" i="26"/>
  <c r="A85" i="26"/>
  <c r="A86" i="26"/>
  <c r="A87" i="26"/>
  <c r="A88" i="26"/>
  <c r="A89" i="26"/>
  <c r="A90" i="26"/>
  <c r="A91" i="26"/>
  <c r="A92" i="26"/>
  <c r="A93" i="26"/>
  <c r="A94" i="26"/>
  <c r="A95" i="26"/>
  <c r="A96" i="26"/>
  <c r="A97" i="26"/>
  <c r="A98" i="26"/>
  <c r="A99" i="26"/>
  <c r="A100" i="26"/>
  <c r="A101" i="26"/>
  <c r="A102" i="26"/>
  <c r="A103" i="26"/>
  <c r="A104" i="26"/>
  <c r="A105" i="26"/>
  <c r="A106" i="26"/>
  <c r="A107" i="26"/>
  <c r="A108" i="26"/>
  <c r="A109" i="26"/>
  <c r="A110" i="26"/>
  <c r="A111" i="26"/>
  <c r="A112" i="26"/>
  <c r="A113" i="26"/>
  <c r="A114" i="26"/>
  <c r="A115" i="26"/>
  <c r="A116" i="26"/>
  <c r="A117" i="26"/>
  <c r="A118" i="26"/>
  <c r="A119" i="26"/>
  <c r="A120" i="26"/>
  <c r="A121" i="26"/>
  <c r="A122" i="26"/>
  <c r="A123" i="26"/>
  <c r="A124" i="26"/>
  <c r="A125" i="26"/>
  <c r="A126" i="26"/>
  <c r="A127" i="26"/>
  <c r="A128" i="26"/>
  <c r="A129" i="26"/>
  <c r="A130" i="26"/>
  <c r="A131" i="26"/>
  <c r="A132" i="26"/>
  <c r="A133" i="26"/>
  <c r="A134" i="26"/>
  <c r="A135" i="26"/>
  <c r="A136" i="26"/>
  <c r="A137" i="26"/>
  <c r="A138" i="26"/>
  <c r="A139" i="26"/>
  <c r="A140" i="26"/>
  <c r="A141" i="26"/>
  <c r="A142" i="26"/>
  <c r="A143" i="26"/>
  <c r="A144" i="26"/>
  <c r="A145" i="26"/>
  <c r="A146" i="26"/>
  <c r="A147" i="26"/>
  <c r="A148" i="26"/>
  <c r="A149" i="26"/>
  <c r="A150" i="26"/>
  <c r="A151" i="26"/>
  <c r="A152" i="26"/>
  <c r="A153" i="26"/>
  <c r="A154" i="26"/>
  <c r="A155" i="26"/>
  <c r="A156" i="26"/>
  <c r="A157" i="26"/>
  <c r="A158" i="26"/>
  <c r="A159" i="26"/>
  <c r="A160" i="26"/>
  <c r="A161" i="26"/>
  <c r="A162" i="26"/>
  <c r="A163" i="26"/>
  <c r="A164" i="26"/>
  <c r="A165" i="26"/>
  <c r="A166" i="26"/>
  <c r="A167" i="26"/>
  <c r="A168" i="26"/>
  <c r="A169" i="26"/>
  <c r="A170" i="26"/>
  <c r="A171" i="26"/>
  <c r="A172" i="26"/>
  <c r="A173" i="26"/>
  <c r="A174" i="26"/>
  <c r="A175" i="26"/>
  <c r="A176" i="26"/>
  <c r="A177" i="26"/>
  <c r="A178" i="26"/>
  <c r="A179" i="26"/>
  <c r="A180" i="26"/>
  <c r="A181" i="26"/>
  <c r="A182" i="26"/>
  <c r="A183" i="26"/>
  <c r="A184" i="26"/>
  <c r="A185" i="26"/>
  <c r="A186" i="26"/>
  <c r="A187" i="26"/>
  <c r="A188" i="26"/>
  <c r="A189" i="26"/>
  <c r="A190" i="26"/>
  <c r="A191" i="26"/>
  <c r="A192" i="26"/>
  <c r="A193" i="26"/>
  <c r="A194" i="26"/>
  <c r="A195" i="26"/>
  <c r="A196" i="26"/>
  <c r="A197" i="26"/>
  <c r="A198" i="26"/>
  <c r="A199" i="26"/>
  <c r="A200" i="26"/>
  <c r="A201" i="26"/>
  <c r="A202" i="26"/>
  <c r="A203" i="26"/>
  <c r="A204" i="26"/>
  <c r="A205" i="26"/>
  <c r="A206" i="26"/>
  <c r="A207" i="26"/>
  <c r="A208" i="26"/>
  <c r="A209" i="26"/>
  <c r="A210" i="26"/>
  <c r="A211" i="26"/>
  <c r="A212" i="26"/>
  <c r="A213" i="26"/>
  <c r="A214" i="26"/>
  <c r="A215" i="26"/>
  <c r="A216" i="26"/>
  <c r="A217" i="26"/>
  <c r="A218" i="26"/>
  <c r="A219" i="26"/>
  <c r="A220" i="26"/>
  <c r="A221" i="26"/>
  <c r="A222" i="26"/>
  <c r="A223" i="26"/>
  <c r="A224" i="26"/>
  <c r="A225" i="26"/>
  <c r="A226" i="26"/>
  <c r="A227" i="26"/>
  <c r="A228" i="26"/>
  <c r="A229" i="26"/>
  <c r="A230" i="26"/>
  <c r="A231" i="26"/>
  <c r="A232" i="26"/>
  <c r="A233" i="26"/>
  <c r="A234" i="26"/>
  <c r="A235" i="26"/>
  <c r="A236" i="26"/>
  <c r="A237" i="26"/>
  <c r="A238" i="26"/>
  <c r="A239" i="26"/>
  <c r="A240" i="26"/>
  <c r="A241" i="26"/>
  <c r="A242" i="26"/>
  <c r="A243" i="26"/>
  <c r="A244" i="26"/>
  <c r="A245" i="26"/>
  <c r="A246" i="26"/>
  <c r="A247" i="26"/>
  <c r="A248" i="26"/>
  <c r="A249" i="26"/>
  <c r="A250" i="26"/>
  <c r="A251" i="26"/>
  <c r="A252" i="26"/>
  <c r="A253" i="26"/>
  <c r="A254" i="26"/>
  <c r="A255" i="26"/>
  <c r="A256" i="26"/>
  <c r="A257" i="26"/>
  <c r="A258" i="26"/>
  <c r="A259" i="26"/>
  <c r="A260" i="26"/>
  <c r="A261" i="26"/>
  <c r="A262" i="26"/>
  <c r="A263" i="26"/>
  <c r="A264" i="26"/>
  <c r="A265" i="26"/>
  <c r="A266" i="26"/>
  <c r="A267" i="26"/>
  <c r="A268" i="26"/>
  <c r="A269" i="26"/>
  <c r="A270" i="26"/>
  <c r="A271" i="26"/>
  <c r="A272" i="26"/>
  <c r="A273" i="26"/>
  <c r="A274" i="26"/>
  <c r="A275" i="26"/>
  <c r="A276" i="26"/>
  <c r="A277" i="26"/>
  <c r="A278" i="26"/>
  <c r="A279" i="26"/>
  <c r="A280" i="26"/>
  <c r="A281" i="26"/>
  <c r="A282" i="26"/>
  <c r="A283" i="26"/>
  <c r="A284" i="26"/>
  <c r="A285" i="26"/>
  <c r="A286" i="26"/>
  <c r="A287" i="26"/>
  <c r="A288" i="26"/>
  <c r="A289" i="26"/>
  <c r="A290" i="26"/>
  <c r="A291" i="26"/>
  <c r="A292" i="26"/>
  <c r="A293" i="26"/>
  <c r="A294" i="26"/>
  <c r="A295" i="26"/>
  <c r="A296" i="26"/>
  <c r="A297" i="26"/>
  <c r="A298" i="26"/>
  <c r="A299" i="26"/>
  <c r="A300" i="26"/>
  <c r="A301" i="26"/>
  <c r="A302" i="26"/>
  <c r="A303" i="26"/>
  <c r="A304" i="26"/>
  <c r="A305" i="26"/>
  <c r="A306" i="26"/>
  <c r="A307" i="26"/>
  <c r="A308" i="26"/>
  <c r="A309" i="26"/>
  <c r="A310" i="26"/>
  <c r="A311" i="26"/>
  <c r="A312" i="26"/>
  <c r="A313" i="26"/>
  <c r="A314" i="26"/>
  <c r="A315" i="26"/>
  <c r="A316" i="26"/>
  <c r="A317" i="26"/>
  <c r="A318" i="26"/>
  <c r="A319" i="26"/>
  <c r="A320" i="26"/>
  <c r="A321" i="26"/>
  <c r="A322" i="26"/>
  <c r="A323" i="26"/>
  <c r="A324" i="26"/>
  <c r="A325" i="26"/>
  <c r="A326" i="26"/>
  <c r="A327" i="26"/>
  <c r="A328" i="26"/>
  <c r="A329" i="26"/>
  <c r="A330" i="26"/>
  <c r="A331" i="26"/>
  <c r="A332" i="26"/>
  <c r="A333" i="26"/>
  <c r="A334" i="26"/>
  <c r="A335" i="26"/>
  <c r="A336" i="26"/>
  <c r="A337" i="26"/>
  <c r="A338" i="26"/>
  <c r="A339" i="26"/>
  <c r="A340" i="26"/>
  <c r="A341" i="26"/>
  <c r="A342" i="26"/>
  <c r="A343" i="26"/>
  <c r="A344" i="26"/>
  <c r="A345" i="26"/>
  <c r="A346" i="26"/>
  <c r="A347" i="26"/>
  <c r="A348" i="26"/>
  <c r="A349" i="26"/>
  <c r="A350" i="26"/>
  <c r="A351" i="26"/>
  <c r="A352" i="26"/>
  <c r="A353" i="26"/>
  <c r="A354" i="26"/>
  <c r="A355" i="26"/>
  <c r="A356" i="26"/>
  <c r="A357" i="26"/>
  <c r="A358" i="26"/>
  <c r="A359" i="26"/>
  <c r="A360" i="26"/>
  <c r="A361" i="26"/>
  <c r="A362" i="26"/>
  <c r="A363" i="26"/>
  <c r="A364" i="26"/>
  <c r="A365" i="26"/>
  <c r="A366" i="26"/>
  <c r="A367" i="26"/>
  <c r="A368" i="26"/>
  <c r="A369" i="26"/>
  <c r="A370" i="26"/>
  <c r="A371" i="26"/>
  <c r="A372" i="26"/>
  <c r="A373" i="26"/>
  <c r="A374" i="26"/>
  <c r="A375" i="26"/>
  <c r="A376" i="26"/>
  <c r="A377" i="26"/>
  <c r="A378" i="26"/>
  <c r="A379" i="26"/>
  <c r="A380" i="26"/>
  <c r="A381" i="26"/>
  <c r="A382" i="26"/>
  <c r="A383" i="26"/>
  <c r="A384" i="26"/>
  <c r="A385" i="26"/>
  <c r="A386" i="26"/>
  <c r="A387" i="26"/>
  <c r="A388" i="26"/>
  <c r="A389" i="26"/>
  <c r="A390" i="26"/>
  <c r="A391" i="26"/>
  <c r="A392" i="26"/>
  <c r="A393" i="26"/>
  <c r="A394" i="26"/>
  <c r="A395" i="26"/>
  <c r="A396" i="26"/>
  <c r="A397" i="26"/>
  <c r="A398" i="26"/>
  <c r="A399" i="26"/>
  <c r="A400" i="26"/>
  <c r="A401" i="26"/>
  <c r="A402" i="26"/>
  <c r="A403" i="26"/>
  <c r="A404" i="26"/>
  <c r="A405" i="26"/>
  <c r="A406" i="26"/>
  <c r="A407" i="26"/>
  <c r="A408" i="26"/>
  <c r="A409" i="26"/>
  <c r="A2" i="26"/>
  <c r="AF409" i="26"/>
  <c r="AE409" i="26"/>
  <c r="AC409" i="26"/>
  <c r="AA409" i="26"/>
  <c r="AF408" i="26"/>
  <c r="AE408" i="26"/>
  <c r="AC408" i="26"/>
  <c r="AA408" i="26"/>
  <c r="AF407" i="26"/>
  <c r="AE407" i="26"/>
  <c r="AC407" i="26"/>
  <c r="AA407" i="26"/>
  <c r="AF406" i="26"/>
  <c r="AE406" i="26"/>
  <c r="AC406" i="26"/>
  <c r="AA406" i="26"/>
  <c r="AF405" i="26"/>
  <c r="AE405" i="26"/>
  <c r="AC405" i="26"/>
  <c r="AA405" i="26"/>
  <c r="AF404" i="26"/>
  <c r="AE404" i="26"/>
  <c r="AC404" i="26"/>
  <c r="AA404" i="26"/>
  <c r="AF403" i="26"/>
  <c r="AE403" i="26"/>
  <c r="AC403" i="26"/>
  <c r="AA403" i="26"/>
  <c r="AF402" i="26"/>
  <c r="AE402" i="26"/>
  <c r="AC402" i="26"/>
  <c r="AA402" i="26"/>
  <c r="AF401" i="26"/>
  <c r="AE401" i="26"/>
  <c r="AC401" i="26"/>
  <c r="AA401" i="26"/>
  <c r="AF400" i="26"/>
  <c r="AE400" i="26"/>
  <c r="AC400" i="26"/>
  <c r="AA400" i="26"/>
  <c r="AF399" i="26"/>
  <c r="AE399" i="26"/>
  <c r="AC399" i="26"/>
  <c r="AA399" i="26"/>
  <c r="AF398" i="26"/>
  <c r="AE398" i="26"/>
  <c r="AC398" i="26"/>
  <c r="AA398" i="26"/>
  <c r="AF397" i="26"/>
  <c r="AE397" i="26"/>
  <c r="AC397" i="26"/>
  <c r="AA397" i="26"/>
  <c r="AF396" i="26"/>
  <c r="AE396" i="26"/>
  <c r="AC396" i="26"/>
  <c r="AA396" i="26"/>
  <c r="AF395" i="26"/>
  <c r="AE395" i="26"/>
  <c r="AC395" i="26"/>
  <c r="AA395" i="26"/>
  <c r="AF394" i="26"/>
  <c r="AE394" i="26"/>
  <c r="AC394" i="26"/>
  <c r="AA394" i="26"/>
  <c r="AF393" i="26"/>
  <c r="AE393" i="26"/>
  <c r="AC393" i="26"/>
  <c r="AA393" i="26"/>
  <c r="AF392" i="26"/>
  <c r="AE392" i="26"/>
  <c r="AC392" i="26"/>
  <c r="AA392" i="26"/>
  <c r="AF391" i="26"/>
  <c r="AE391" i="26"/>
  <c r="AC391" i="26"/>
  <c r="AA391" i="26"/>
  <c r="AF390" i="26"/>
  <c r="AE390" i="26"/>
  <c r="AC390" i="26"/>
  <c r="AA390" i="26"/>
  <c r="AF389" i="26"/>
  <c r="AE389" i="26"/>
  <c r="AC389" i="26"/>
  <c r="AA389" i="26"/>
  <c r="AF388" i="26"/>
  <c r="AE388" i="26"/>
  <c r="AC388" i="26"/>
  <c r="AA388" i="26"/>
  <c r="AF387" i="26"/>
  <c r="AE387" i="26"/>
  <c r="AC387" i="26"/>
  <c r="AA387" i="26"/>
  <c r="AF386" i="26"/>
  <c r="AE386" i="26"/>
  <c r="AC386" i="26"/>
  <c r="AA386" i="26"/>
  <c r="AF385" i="26"/>
  <c r="AE385" i="26"/>
  <c r="AC385" i="26"/>
  <c r="AA385" i="26"/>
  <c r="AF384" i="26"/>
  <c r="AE384" i="26"/>
  <c r="AC384" i="26"/>
  <c r="AA384" i="26"/>
  <c r="AF383" i="26"/>
  <c r="AE383" i="26"/>
  <c r="AC383" i="26"/>
  <c r="AA383" i="26"/>
  <c r="AF382" i="26"/>
  <c r="AE382" i="26"/>
  <c r="AC382" i="26"/>
  <c r="AA382" i="26"/>
  <c r="AF381" i="26"/>
  <c r="AE381" i="26"/>
  <c r="AC381" i="26"/>
  <c r="AA381" i="26"/>
  <c r="AF380" i="26"/>
  <c r="AE380" i="26"/>
  <c r="AC380" i="26"/>
  <c r="AA380" i="26"/>
  <c r="AF379" i="26"/>
  <c r="AE379" i="26"/>
  <c r="AC379" i="26"/>
  <c r="AA379" i="26"/>
  <c r="AF378" i="26"/>
  <c r="AE378" i="26"/>
  <c r="AC378" i="26"/>
  <c r="AA378" i="26"/>
  <c r="AF377" i="26"/>
  <c r="AE377" i="26"/>
  <c r="AC377" i="26"/>
  <c r="AA377" i="26"/>
  <c r="AF376" i="26"/>
  <c r="AE376" i="26"/>
  <c r="AC376" i="26"/>
  <c r="AA376" i="26"/>
  <c r="AF375" i="26"/>
  <c r="AE375" i="26"/>
  <c r="AC375" i="26"/>
  <c r="AA375" i="26"/>
  <c r="AF374" i="26"/>
  <c r="AE374" i="26"/>
  <c r="AC374" i="26"/>
  <c r="AA374" i="26"/>
  <c r="AF373" i="26"/>
  <c r="AE373" i="26"/>
  <c r="AC373" i="26"/>
  <c r="AA373" i="26"/>
  <c r="AF372" i="26"/>
  <c r="AE372" i="26"/>
  <c r="AC372" i="26"/>
  <c r="AA372" i="26"/>
  <c r="AF371" i="26"/>
  <c r="AE371" i="26"/>
  <c r="AC371" i="26"/>
  <c r="AA371" i="26"/>
  <c r="AF370" i="26"/>
  <c r="AE370" i="26"/>
  <c r="AC370" i="26"/>
  <c r="AA370" i="26"/>
  <c r="AF369" i="26"/>
  <c r="AE369" i="26"/>
  <c r="AC369" i="26"/>
  <c r="AA369" i="26"/>
  <c r="AF368" i="26"/>
  <c r="AE368" i="26"/>
  <c r="AC368" i="26"/>
  <c r="AA368" i="26"/>
  <c r="AF367" i="26"/>
  <c r="AE367" i="26"/>
  <c r="AC367" i="26"/>
  <c r="AA367" i="26"/>
  <c r="AF366" i="26"/>
  <c r="AE366" i="26"/>
  <c r="AC366" i="26"/>
  <c r="AA366" i="26"/>
  <c r="AF365" i="26"/>
  <c r="AE365" i="26"/>
  <c r="AC365" i="26"/>
  <c r="AA365" i="26"/>
  <c r="AF364" i="26"/>
  <c r="AE364" i="26"/>
  <c r="AC364" i="26"/>
  <c r="AA364" i="26"/>
  <c r="AF363" i="26"/>
  <c r="AE363" i="26"/>
  <c r="AC363" i="26"/>
  <c r="AA363" i="26"/>
  <c r="AF362" i="26"/>
  <c r="AE362" i="26"/>
  <c r="AC362" i="26"/>
  <c r="AA362" i="26"/>
  <c r="AF361" i="26"/>
  <c r="AE361" i="26"/>
  <c r="AC361" i="26"/>
  <c r="AA361" i="26"/>
  <c r="AF360" i="26"/>
  <c r="AE360" i="26"/>
  <c r="AC360" i="26"/>
  <c r="AA360" i="26"/>
  <c r="AF359" i="26"/>
  <c r="AE359" i="26"/>
  <c r="AC359" i="26"/>
  <c r="AA359" i="26"/>
  <c r="AF358" i="26"/>
  <c r="AE358" i="26"/>
  <c r="AC358" i="26"/>
  <c r="AA358" i="26"/>
  <c r="AF357" i="26"/>
  <c r="AE357" i="26"/>
  <c r="AC357" i="26"/>
  <c r="AA357" i="26"/>
  <c r="AF356" i="26"/>
  <c r="AE356" i="26"/>
  <c r="AC356" i="26"/>
  <c r="AA356" i="26"/>
  <c r="AF355" i="26"/>
  <c r="AE355" i="26"/>
  <c r="AC355" i="26"/>
  <c r="AA355" i="26"/>
  <c r="AF354" i="26"/>
  <c r="AE354" i="26"/>
  <c r="AC354" i="26"/>
  <c r="AA354" i="26"/>
  <c r="AF353" i="26"/>
  <c r="AE353" i="26"/>
  <c r="AC353" i="26"/>
  <c r="AA353" i="26"/>
  <c r="AF352" i="26"/>
  <c r="AE352" i="26"/>
  <c r="AC352" i="26"/>
  <c r="AA352" i="26"/>
  <c r="AF351" i="26"/>
  <c r="AE351" i="26"/>
  <c r="AC351" i="26"/>
  <c r="AA351" i="26"/>
  <c r="AF350" i="26"/>
  <c r="AE350" i="26"/>
  <c r="AC350" i="26"/>
  <c r="AA350" i="26"/>
  <c r="AF349" i="26"/>
  <c r="AE349" i="26"/>
  <c r="AC349" i="26"/>
  <c r="AA349" i="26"/>
  <c r="AF348" i="26"/>
  <c r="AE348" i="26"/>
  <c r="AC348" i="26"/>
  <c r="AA348" i="26"/>
  <c r="AF347" i="26"/>
  <c r="AE347" i="26"/>
  <c r="AC347" i="26"/>
  <c r="AA347" i="26"/>
  <c r="AF346" i="26"/>
  <c r="AE346" i="26"/>
  <c r="AC346" i="26"/>
  <c r="AA346" i="26"/>
  <c r="AF345" i="26"/>
  <c r="AE345" i="26"/>
  <c r="AC345" i="26"/>
  <c r="AA345" i="26"/>
  <c r="AF344" i="26"/>
  <c r="AE344" i="26"/>
  <c r="AC344" i="26"/>
  <c r="AA344" i="26"/>
  <c r="AF343" i="26"/>
  <c r="AE343" i="26"/>
  <c r="AC343" i="26"/>
  <c r="AA343" i="26"/>
  <c r="AF342" i="26"/>
  <c r="AE342" i="26"/>
  <c r="AC342" i="26"/>
  <c r="AA342" i="26"/>
  <c r="AF341" i="26"/>
  <c r="AE341" i="26"/>
  <c r="AC341" i="26"/>
  <c r="AA341" i="26"/>
  <c r="AF340" i="26"/>
  <c r="AE340" i="26"/>
  <c r="AC340" i="26"/>
  <c r="AA340" i="26"/>
  <c r="AF339" i="26"/>
  <c r="AE339" i="26"/>
  <c r="AC339" i="26"/>
  <c r="AA339" i="26"/>
  <c r="AF338" i="26"/>
  <c r="AE338" i="26"/>
  <c r="AC338" i="26"/>
  <c r="AA338" i="26"/>
  <c r="AF337" i="26"/>
  <c r="AE337" i="26"/>
  <c r="AC337" i="26"/>
  <c r="AA337" i="26"/>
  <c r="AF336" i="26"/>
  <c r="AE336" i="26"/>
  <c r="AC336" i="26"/>
  <c r="AA336" i="26"/>
  <c r="AF335" i="26"/>
  <c r="AE335" i="26"/>
  <c r="AC335" i="26"/>
  <c r="AA335" i="26"/>
  <c r="AF334" i="26"/>
  <c r="AE334" i="26"/>
  <c r="AC334" i="26"/>
  <c r="AA334" i="26"/>
  <c r="AF333" i="26"/>
  <c r="AE333" i="26"/>
  <c r="AC333" i="26"/>
  <c r="AA333" i="26"/>
  <c r="AF332" i="26"/>
  <c r="AE332" i="26"/>
  <c r="AC332" i="26"/>
  <c r="AA332" i="26"/>
  <c r="AF331" i="26"/>
  <c r="AE331" i="26"/>
  <c r="AC331" i="26"/>
  <c r="AA331" i="26"/>
  <c r="AF330" i="26"/>
  <c r="AE330" i="26"/>
  <c r="AC330" i="26"/>
  <c r="AA330" i="26"/>
  <c r="AF329" i="26"/>
  <c r="AE329" i="26"/>
  <c r="AC329" i="26"/>
  <c r="AA329" i="26"/>
  <c r="AF328" i="26"/>
  <c r="AE328" i="26"/>
  <c r="AC328" i="26"/>
  <c r="AA328" i="26"/>
  <c r="AF327" i="26"/>
  <c r="AE327" i="26"/>
  <c r="AC327" i="26"/>
  <c r="AA327" i="26"/>
  <c r="AF326" i="26"/>
  <c r="AE326" i="26"/>
  <c r="AC326" i="26"/>
  <c r="AA326" i="26"/>
  <c r="AF325" i="26"/>
  <c r="AE325" i="26"/>
  <c r="AC325" i="26"/>
  <c r="AA325" i="26"/>
  <c r="AF324" i="26"/>
  <c r="AE324" i="26"/>
  <c r="AC324" i="26"/>
  <c r="AA324" i="26"/>
  <c r="AF323" i="26"/>
  <c r="AE323" i="26"/>
  <c r="AC323" i="26"/>
  <c r="AA323" i="26"/>
  <c r="AF322" i="26"/>
  <c r="AE322" i="26"/>
  <c r="AC322" i="26"/>
  <c r="AA322" i="26"/>
  <c r="AF321" i="26"/>
  <c r="AE321" i="26"/>
  <c r="AC321" i="26"/>
  <c r="AA321" i="26"/>
  <c r="AF320" i="26"/>
  <c r="AE320" i="26"/>
  <c r="AC320" i="26"/>
  <c r="AA320" i="26"/>
  <c r="AF319" i="26"/>
  <c r="AE319" i="26"/>
  <c r="AC319" i="26"/>
  <c r="AA319" i="26"/>
  <c r="AF318" i="26"/>
  <c r="AE318" i="26"/>
  <c r="AC318" i="26"/>
  <c r="AA318" i="26"/>
  <c r="AF317" i="26"/>
  <c r="AE317" i="26"/>
  <c r="AC317" i="26"/>
  <c r="AA317" i="26"/>
  <c r="AF316" i="26"/>
  <c r="AE316" i="26"/>
  <c r="AC316" i="26"/>
  <c r="AA316" i="26"/>
  <c r="AF315" i="26"/>
  <c r="AE315" i="26"/>
  <c r="AC315" i="26"/>
  <c r="AA315" i="26"/>
  <c r="AF314" i="26"/>
  <c r="AE314" i="26"/>
  <c r="AC314" i="26"/>
  <c r="AA314" i="26"/>
  <c r="AF313" i="26"/>
  <c r="AE313" i="26"/>
  <c r="AC313" i="26"/>
  <c r="AA313" i="26"/>
  <c r="AF312" i="26"/>
  <c r="AE312" i="26"/>
  <c r="AC312" i="26"/>
  <c r="AA312" i="26"/>
  <c r="AF311" i="26"/>
  <c r="AE311" i="26"/>
  <c r="AC311" i="26"/>
  <c r="AA311" i="26"/>
  <c r="AF310" i="26"/>
  <c r="AE310" i="26"/>
  <c r="AC310" i="26"/>
  <c r="AA310" i="26"/>
  <c r="AF309" i="26"/>
  <c r="AE309" i="26"/>
  <c r="AC309" i="26"/>
  <c r="AA309" i="26"/>
  <c r="AF308" i="26"/>
  <c r="AE308" i="26"/>
  <c r="AC308" i="26"/>
  <c r="AA308" i="26"/>
  <c r="AF307" i="26"/>
  <c r="AE307" i="26"/>
  <c r="AC307" i="26"/>
  <c r="AA307" i="26"/>
  <c r="AF306" i="26"/>
  <c r="AE306" i="26"/>
  <c r="AC306" i="26"/>
  <c r="AA306" i="26"/>
  <c r="AF305" i="26"/>
  <c r="AE305" i="26"/>
  <c r="AC305" i="26"/>
  <c r="AA305" i="26"/>
  <c r="AF304" i="26"/>
  <c r="AE304" i="26"/>
  <c r="AC304" i="26"/>
  <c r="AA304" i="26"/>
  <c r="AF303" i="26"/>
  <c r="AE303" i="26"/>
  <c r="AC303" i="26"/>
  <c r="AA303" i="26"/>
  <c r="AF302" i="26"/>
  <c r="AE302" i="26"/>
  <c r="AC302" i="26"/>
  <c r="AA302" i="26"/>
  <c r="AF301" i="26"/>
  <c r="AE301" i="26"/>
  <c r="AC301" i="26"/>
  <c r="AA301" i="26"/>
  <c r="AF300" i="26"/>
  <c r="AE300" i="26"/>
  <c r="AC300" i="26"/>
  <c r="AA300" i="26"/>
  <c r="AF299" i="26"/>
  <c r="AE299" i="26"/>
  <c r="AC299" i="26"/>
  <c r="AA299" i="26"/>
  <c r="AF298" i="26"/>
  <c r="AE298" i="26"/>
  <c r="AC298" i="26"/>
  <c r="AA298" i="26"/>
  <c r="AF297" i="26"/>
  <c r="AE297" i="26"/>
  <c r="AC297" i="26"/>
  <c r="AA297" i="26"/>
  <c r="AF296" i="26"/>
  <c r="AE296" i="26"/>
  <c r="AC296" i="26"/>
  <c r="AA296" i="26"/>
  <c r="AF295" i="26"/>
  <c r="AE295" i="26"/>
  <c r="AC295" i="26"/>
  <c r="AA295" i="26"/>
  <c r="AF294" i="26"/>
  <c r="AE294" i="26"/>
  <c r="AC294" i="26"/>
  <c r="AA294" i="26"/>
  <c r="AF293" i="26"/>
  <c r="AE293" i="26"/>
  <c r="AC293" i="26"/>
  <c r="AA293" i="26"/>
  <c r="AF292" i="26"/>
  <c r="AE292" i="26"/>
  <c r="AC292" i="26"/>
  <c r="AA292" i="26"/>
  <c r="AF291" i="26"/>
  <c r="AE291" i="26"/>
  <c r="AC291" i="26"/>
  <c r="AA291" i="26"/>
  <c r="AF290" i="26"/>
  <c r="AE290" i="26"/>
  <c r="AC290" i="26"/>
  <c r="AA290" i="26"/>
  <c r="AF289" i="26"/>
  <c r="AE289" i="26"/>
  <c r="AC289" i="26"/>
  <c r="AA289" i="26"/>
  <c r="AF288" i="26"/>
  <c r="AE288" i="26"/>
  <c r="AC288" i="26"/>
  <c r="AA288" i="26"/>
  <c r="AF287" i="26"/>
  <c r="AE287" i="26"/>
  <c r="AC287" i="26"/>
  <c r="AA287" i="26"/>
  <c r="AF286" i="26"/>
  <c r="AE286" i="26"/>
  <c r="AC286" i="26"/>
  <c r="AA286" i="26"/>
  <c r="AF285" i="26"/>
  <c r="AE285" i="26"/>
  <c r="AC285" i="26"/>
  <c r="AA285" i="26"/>
  <c r="AF284" i="26"/>
  <c r="AE284" i="26"/>
  <c r="AC284" i="26"/>
  <c r="AA284" i="26"/>
  <c r="AF283" i="26"/>
  <c r="AE283" i="26"/>
  <c r="AC283" i="26"/>
  <c r="AA283" i="26"/>
  <c r="AF282" i="26"/>
  <c r="AE282" i="26"/>
  <c r="AC282" i="26"/>
  <c r="AA282" i="26"/>
  <c r="AF281" i="26"/>
  <c r="AE281" i="26"/>
  <c r="AC281" i="26"/>
  <c r="AA281" i="26"/>
  <c r="AF280" i="26"/>
  <c r="AE280" i="26"/>
  <c r="AC280" i="26"/>
  <c r="AA280" i="26"/>
  <c r="AF279" i="26"/>
  <c r="AE279" i="26"/>
  <c r="AC279" i="26"/>
  <c r="AA279" i="26"/>
  <c r="AF278" i="26"/>
  <c r="AE278" i="26"/>
  <c r="AC278" i="26"/>
  <c r="AA278" i="26"/>
  <c r="AF277" i="26"/>
  <c r="AE277" i="26"/>
  <c r="AC277" i="26"/>
  <c r="AA277" i="26"/>
  <c r="AF276" i="26"/>
  <c r="AE276" i="26"/>
  <c r="AC276" i="26"/>
  <c r="AA276" i="26"/>
  <c r="AF275" i="26"/>
  <c r="AE275" i="26"/>
  <c r="AC275" i="26"/>
  <c r="AA275" i="26"/>
  <c r="AF274" i="26"/>
  <c r="AE274" i="26"/>
  <c r="AC274" i="26"/>
  <c r="AA274" i="26"/>
  <c r="AF273" i="26"/>
  <c r="AE273" i="26"/>
  <c r="AC273" i="26"/>
  <c r="AA273" i="26"/>
  <c r="AF272" i="26"/>
  <c r="AE272" i="26"/>
  <c r="AC272" i="26"/>
  <c r="AA272" i="26"/>
  <c r="AF271" i="26"/>
  <c r="AE271" i="26"/>
  <c r="AC271" i="26"/>
  <c r="AA271" i="26"/>
  <c r="AF270" i="26"/>
  <c r="AE270" i="26"/>
  <c r="AC270" i="26"/>
  <c r="AA270" i="26"/>
  <c r="AF269" i="26"/>
  <c r="AE269" i="26"/>
  <c r="AC269" i="26"/>
  <c r="AA269" i="26"/>
  <c r="AF268" i="26"/>
  <c r="AE268" i="26"/>
  <c r="AC268" i="26"/>
  <c r="AA268" i="26"/>
  <c r="AF267" i="26"/>
  <c r="AE267" i="26"/>
  <c r="AC267" i="26"/>
  <c r="AA267" i="26"/>
  <c r="AF266" i="26"/>
  <c r="AE266" i="26"/>
  <c r="AC266" i="26"/>
  <c r="AA266" i="26"/>
  <c r="AF265" i="26"/>
  <c r="AE265" i="26"/>
  <c r="AC265" i="26"/>
  <c r="AA265" i="26"/>
  <c r="AF264" i="26"/>
  <c r="AE264" i="26"/>
  <c r="AC264" i="26"/>
  <c r="AA264" i="26"/>
  <c r="AF263" i="26"/>
  <c r="AE263" i="26"/>
  <c r="AC263" i="26"/>
  <c r="AA263" i="26"/>
  <c r="AF262" i="26"/>
  <c r="AE262" i="26"/>
  <c r="AC262" i="26"/>
  <c r="AA262" i="26"/>
  <c r="AF261" i="26"/>
  <c r="AE261" i="26"/>
  <c r="AC261" i="26"/>
  <c r="AA261" i="26"/>
  <c r="AF260" i="26"/>
  <c r="AE260" i="26"/>
  <c r="AC260" i="26"/>
  <c r="AA260" i="26"/>
  <c r="AF259" i="26"/>
  <c r="AE259" i="26"/>
  <c r="AC259" i="26"/>
  <c r="AA259" i="26"/>
  <c r="AF258" i="26"/>
  <c r="AE258" i="26"/>
  <c r="AC258" i="26"/>
  <c r="AA258" i="26"/>
  <c r="AF257" i="26"/>
  <c r="AE257" i="26"/>
  <c r="AC257" i="26"/>
  <c r="AA257" i="26"/>
  <c r="AF256" i="26"/>
  <c r="AE256" i="26"/>
  <c r="AC256" i="26"/>
  <c r="AA256" i="26"/>
  <c r="AF255" i="26"/>
  <c r="AE255" i="26"/>
  <c r="AC255" i="26"/>
  <c r="AA255" i="26"/>
  <c r="AF254" i="26"/>
  <c r="AE254" i="26"/>
  <c r="AC254" i="26"/>
  <c r="AA254" i="26"/>
  <c r="AF253" i="26"/>
  <c r="AE253" i="26"/>
  <c r="AC253" i="26"/>
  <c r="AA253" i="26"/>
  <c r="AF252" i="26"/>
  <c r="AE252" i="26"/>
  <c r="AC252" i="26"/>
  <c r="AA252" i="26"/>
  <c r="AF251" i="26"/>
  <c r="AE251" i="26"/>
  <c r="AC251" i="26"/>
  <c r="AA251" i="26"/>
  <c r="AF250" i="26"/>
  <c r="AE250" i="26"/>
  <c r="AC250" i="26"/>
  <c r="AA250" i="26"/>
  <c r="AF249" i="26"/>
  <c r="AE249" i="26"/>
  <c r="AC249" i="26"/>
  <c r="AA249" i="26"/>
  <c r="AF248" i="26"/>
  <c r="AE248" i="26"/>
  <c r="AC248" i="26"/>
  <c r="AA248" i="26"/>
  <c r="AF247" i="26"/>
  <c r="AE247" i="26"/>
  <c r="AC247" i="26"/>
  <c r="AA247" i="26"/>
  <c r="AF246" i="26"/>
  <c r="AE246" i="26"/>
  <c r="AC246" i="26"/>
  <c r="AA246" i="26"/>
  <c r="AF245" i="26"/>
  <c r="AE245" i="26"/>
  <c r="AC245" i="26"/>
  <c r="AA245" i="26"/>
  <c r="AF244" i="26"/>
  <c r="AE244" i="26"/>
  <c r="AC244" i="26"/>
  <c r="AA244" i="26"/>
  <c r="AF243" i="26"/>
  <c r="AE243" i="26"/>
  <c r="AC243" i="26"/>
  <c r="AA243" i="26"/>
  <c r="AF242" i="26"/>
  <c r="AE242" i="26"/>
  <c r="AC242" i="26"/>
  <c r="AA242" i="26"/>
  <c r="AF241" i="26"/>
  <c r="AE241" i="26"/>
  <c r="AC241" i="26"/>
  <c r="AA241" i="26"/>
  <c r="AF240" i="26"/>
  <c r="AE240" i="26"/>
  <c r="AC240" i="26"/>
  <c r="AA240" i="26"/>
  <c r="AF239" i="26"/>
  <c r="AE239" i="26"/>
  <c r="AC239" i="26"/>
  <c r="AA239" i="26"/>
  <c r="AF238" i="26"/>
  <c r="AE238" i="26"/>
  <c r="AC238" i="26"/>
  <c r="AA238" i="26"/>
  <c r="AF237" i="26"/>
  <c r="AE237" i="26"/>
  <c r="AC237" i="26"/>
  <c r="AA237" i="26"/>
  <c r="AF236" i="26"/>
  <c r="AE236" i="26"/>
  <c r="AC236" i="26"/>
  <c r="AA236" i="26"/>
  <c r="AF235" i="26"/>
  <c r="AE235" i="26"/>
  <c r="AC235" i="26"/>
  <c r="AA235" i="26"/>
  <c r="AF234" i="26"/>
  <c r="AE234" i="26"/>
  <c r="AC234" i="26"/>
  <c r="AA234" i="26"/>
  <c r="AF233" i="26"/>
  <c r="AE233" i="26"/>
  <c r="AC233" i="26"/>
  <c r="AA233" i="26"/>
  <c r="AF232" i="26"/>
  <c r="AE232" i="26"/>
  <c r="AC232" i="26"/>
  <c r="AA232" i="26"/>
  <c r="AF231" i="26"/>
  <c r="AE231" i="26"/>
  <c r="AC231" i="26"/>
  <c r="AA231" i="26"/>
  <c r="AF230" i="26"/>
  <c r="AE230" i="26"/>
  <c r="AC230" i="26"/>
  <c r="AA230" i="26"/>
  <c r="AF229" i="26"/>
  <c r="AE229" i="26"/>
  <c r="AC229" i="26"/>
  <c r="AA229" i="26"/>
  <c r="AF228" i="26"/>
  <c r="AE228" i="26"/>
  <c r="AC228" i="26"/>
  <c r="AA228" i="26"/>
  <c r="AF227" i="26"/>
  <c r="AE227" i="26"/>
  <c r="AC227" i="26"/>
  <c r="AA227" i="26"/>
  <c r="AF226" i="26"/>
  <c r="AE226" i="26"/>
  <c r="AC226" i="26"/>
  <c r="AA226" i="26"/>
  <c r="AF225" i="26"/>
  <c r="AE225" i="26"/>
  <c r="AC225" i="26"/>
  <c r="AA225" i="26"/>
  <c r="AF224" i="26"/>
  <c r="AE224" i="26"/>
  <c r="AC224" i="26"/>
  <c r="AA224" i="26"/>
  <c r="AF223" i="26"/>
  <c r="AE223" i="26"/>
  <c r="AC223" i="26"/>
  <c r="AA223" i="26"/>
  <c r="AF222" i="26"/>
  <c r="AE222" i="26"/>
  <c r="AC222" i="26"/>
  <c r="AA222" i="26"/>
  <c r="AF221" i="26"/>
  <c r="AE221" i="26"/>
  <c r="AC221" i="26"/>
  <c r="AA221" i="26"/>
  <c r="AF220" i="26"/>
  <c r="AE220" i="26"/>
  <c r="AC220" i="26"/>
  <c r="AA220" i="26"/>
  <c r="AF219" i="26"/>
  <c r="AE219" i="26"/>
  <c r="AC219" i="26"/>
  <c r="AA219" i="26"/>
  <c r="AF218" i="26"/>
  <c r="AE218" i="26"/>
  <c r="AC218" i="26"/>
  <c r="AA218" i="26"/>
  <c r="AF217" i="26"/>
  <c r="AE217" i="26"/>
  <c r="AC217" i="26"/>
  <c r="AA217" i="26"/>
  <c r="AF216" i="26"/>
  <c r="AE216" i="26"/>
  <c r="AC216" i="26"/>
  <c r="AA216" i="26"/>
  <c r="AF215" i="26"/>
  <c r="AE215" i="26"/>
  <c r="AC215" i="26"/>
  <c r="AA215" i="26"/>
  <c r="AF214" i="26"/>
  <c r="AE214" i="26"/>
  <c r="AC214" i="26"/>
  <c r="AA214" i="26"/>
  <c r="AF213" i="26"/>
  <c r="AE213" i="26"/>
  <c r="AC213" i="26"/>
  <c r="AA213" i="26"/>
  <c r="AF212" i="26"/>
  <c r="AE212" i="26"/>
  <c r="AC212" i="26"/>
  <c r="AA212" i="26"/>
  <c r="AF211" i="26"/>
  <c r="AE211" i="26"/>
  <c r="AC211" i="26"/>
  <c r="AA211" i="26"/>
  <c r="AF210" i="26"/>
  <c r="AE210" i="26"/>
  <c r="AC210" i="26"/>
  <c r="AA210" i="26"/>
  <c r="AF209" i="26"/>
  <c r="AE209" i="26"/>
  <c r="AC209" i="26"/>
  <c r="AA209" i="26"/>
  <c r="AF208" i="26"/>
  <c r="AE208" i="26"/>
  <c r="AC208" i="26"/>
  <c r="AA208" i="26"/>
  <c r="AF207" i="26"/>
  <c r="AE207" i="26"/>
  <c r="AC207" i="26"/>
  <c r="AA207" i="26"/>
  <c r="AF206" i="26"/>
  <c r="AE206" i="26"/>
  <c r="AC206" i="26"/>
  <c r="AA206" i="26"/>
  <c r="AF205" i="26"/>
  <c r="AE205" i="26"/>
  <c r="AC205" i="26"/>
  <c r="AA205" i="26"/>
  <c r="AF204" i="26"/>
  <c r="AE204" i="26"/>
  <c r="AC204" i="26"/>
  <c r="AA204" i="26"/>
  <c r="AF203" i="26"/>
  <c r="AE203" i="26"/>
  <c r="AC203" i="26"/>
  <c r="AA203" i="26"/>
  <c r="AF202" i="26"/>
  <c r="AE202" i="26"/>
  <c r="AC202" i="26"/>
  <c r="AA202" i="26"/>
  <c r="AF201" i="26"/>
  <c r="AE201" i="26"/>
  <c r="AC201" i="26"/>
  <c r="AA201" i="26"/>
  <c r="AF200" i="26"/>
  <c r="AE200" i="26"/>
  <c r="AC200" i="26"/>
  <c r="AA200" i="26"/>
  <c r="AF199" i="26"/>
  <c r="AE199" i="26"/>
  <c r="AC199" i="26"/>
  <c r="AA199" i="26"/>
  <c r="AF198" i="26"/>
  <c r="AE198" i="26"/>
  <c r="AC198" i="26"/>
  <c r="AA198" i="26"/>
  <c r="AF197" i="26"/>
  <c r="AE197" i="26"/>
  <c r="AC197" i="26"/>
  <c r="AA197" i="26"/>
  <c r="AF196" i="26"/>
  <c r="AE196" i="26"/>
  <c r="AC196" i="26"/>
  <c r="AA196" i="26"/>
  <c r="AF195" i="26"/>
  <c r="AE195" i="26"/>
  <c r="AC195" i="26"/>
  <c r="AA195" i="26"/>
  <c r="AF194" i="26"/>
  <c r="AE194" i="26"/>
  <c r="AC194" i="26"/>
  <c r="AA194" i="26"/>
  <c r="AF193" i="26"/>
  <c r="AE193" i="26"/>
  <c r="AC193" i="26"/>
  <c r="AA193" i="26"/>
  <c r="AF192" i="26"/>
  <c r="AE192" i="26"/>
  <c r="AC192" i="26"/>
  <c r="AA192" i="26"/>
  <c r="AF191" i="26"/>
  <c r="AE191" i="26"/>
  <c r="AC191" i="26"/>
  <c r="AA191" i="26"/>
  <c r="AF190" i="26"/>
  <c r="AE190" i="26"/>
  <c r="AC190" i="26"/>
  <c r="AA190" i="26"/>
  <c r="AF189" i="26"/>
  <c r="AE189" i="26"/>
  <c r="AC189" i="26"/>
  <c r="AA189" i="26"/>
  <c r="AF188" i="26"/>
  <c r="AE188" i="26"/>
  <c r="AC188" i="26"/>
  <c r="AA188" i="26"/>
  <c r="AF187" i="26"/>
  <c r="AE187" i="26"/>
  <c r="AC187" i="26"/>
  <c r="AA187" i="26"/>
  <c r="AF186" i="26"/>
  <c r="AE186" i="26"/>
  <c r="AC186" i="26"/>
  <c r="AA186" i="26"/>
  <c r="AF185" i="26"/>
  <c r="AE185" i="26"/>
  <c r="AC185" i="26"/>
  <c r="AA185" i="26"/>
  <c r="AF184" i="26"/>
  <c r="AE184" i="26"/>
  <c r="AC184" i="26"/>
  <c r="AA184" i="26"/>
  <c r="AF183" i="26"/>
  <c r="AE183" i="26"/>
  <c r="AC183" i="26"/>
  <c r="AA183" i="26"/>
  <c r="AF182" i="26"/>
  <c r="AE182" i="26"/>
  <c r="AC182" i="26"/>
  <c r="AA182" i="26"/>
  <c r="AF181" i="26"/>
  <c r="AE181" i="26"/>
  <c r="AC181" i="26"/>
  <c r="AA181" i="26"/>
  <c r="AF180" i="26"/>
  <c r="AE180" i="26"/>
  <c r="AC180" i="26"/>
  <c r="AA180" i="26"/>
  <c r="AF179" i="26"/>
  <c r="AE179" i="26"/>
  <c r="AC179" i="26"/>
  <c r="AA179" i="26"/>
  <c r="AF178" i="26"/>
  <c r="AE178" i="26"/>
  <c r="AC178" i="26"/>
  <c r="AA178" i="26"/>
  <c r="AF177" i="26"/>
  <c r="AE177" i="26"/>
  <c r="AC177" i="26"/>
  <c r="AA177" i="26"/>
  <c r="AF176" i="26"/>
  <c r="AE176" i="26"/>
  <c r="AC176" i="26"/>
  <c r="AA176" i="26"/>
  <c r="AF175" i="26"/>
  <c r="AE175" i="26"/>
  <c r="AC175" i="26"/>
  <c r="AA175" i="26"/>
  <c r="AF174" i="26"/>
  <c r="AE174" i="26"/>
  <c r="AC174" i="26"/>
  <c r="AA174" i="26"/>
  <c r="AF173" i="26"/>
  <c r="AE173" i="26"/>
  <c r="AC173" i="26"/>
  <c r="AA173" i="26"/>
  <c r="AF172" i="26"/>
  <c r="AE172" i="26"/>
  <c r="AC172" i="26"/>
  <c r="AA172" i="26"/>
  <c r="AF171" i="26"/>
  <c r="AE171" i="26"/>
  <c r="AC171" i="26"/>
  <c r="AA171" i="26"/>
  <c r="AF170" i="26"/>
  <c r="AE170" i="26"/>
  <c r="AC170" i="26"/>
  <c r="AA170" i="26"/>
  <c r="AF169" i="26"/>
  <c r="AE169" i="26"/>
  <c r="AC169" i="26"/>
  <c r="AA169" i="26"/>
  <c r="AF168" i="26"/>
  <c r="AE168" i="26"/>
  <c r="AC168" i="26"/>
  <c r="AA168" i="26"/>
  <c r="AF167" i="26"/>
  <c r="AE167" i="26"/>
  <c r="AC167" i="26"/>
  <c r="AA167" i="26"/>
  <c r="AF166" i="26"/>
  <c r="AE166" i="26"/>
  <c r="AC166" i="26"/>
  <c r="AA166" i="26"/>
  <c r="AF165" i="26"/>
  <c r="AE165" i="26"/>
  <c r="AC165" i="26"/>
  <c r="AA165" i="26"/>
  <c r="AF164" i="26"/>
  <c r="AE164" i="26"/>
  <c r="AC164" i="26"/>
  <c r="AA164" i="26"/>
  <c r="AF163" i="26"/>
  <c r="AE163" i="26"/>
  <c r="AC163" i="26"/>
  <c r="AA163" i="26"/>
  <c r="AF162" i="26"/>
  <c r="AE162" i="26"/>
  <c r="AC162" i="26"/>
  <c r="AA162" i="26"/>
  <c r="AF161" i="26"/>
  <c r="AE161" i="26"/>
  <c r="AC161" i="26"/>
  <c r="AA161" i="26"/>
  <c r="AF160" i="26"/>
  <c r="AE160" i="26"/>
  <c r="AC160" i="26"/>
  <c r="AA160" i="26"/>
  <c r="AF159" i="26"/>
  <c r="AE159" i="26"/>
  <c r="AC159" i="26"/>
  <c r="AA159" i="26"/>
  <c r="AF158" i="26"/>
  <c r="AE158" i="26"/>
  <c r="AC158" i="26"/>
  <c r="AA158" i="26"/>
  <c r="AF157" i="26"/>
  <c r="AE157" i="26"/>
  <c r="AC157" i="26"/>
  <c r="AA157" i="26"/>
  <c r="AF156" i="26"/>
  <c r="AE156" i="26"/>
  <c r="AC156" i="26"/>
  <c r="AA156" i="26"/>
  <c r="AF155" i="26"/>
  <c r="AE155" i="26"/>
  <c r="AC155" i="26"/>
  <c r="AA155" i="26"/>
  <c r="AF154" i="26"/>
  <c r="AE154" i="26"/>
  <c r="AC154" i="26"/>
  <c r="AA154" i="26"/>
  <c r="AF153" i="26"/>
  <c r="AE153" i="26"/>
  <c r="AC153" i="26"/>
  <c r="AA153" i="26"/>
  <c r="AF152" i="26"/>
  <c r="AE152" i="26"/>
  <c r="AC152" i="26"/>
  <c r="AA152" i="26"/>
  <c r="AF151" i="26"/>
  <c r="AE151" i="26"/>
  <c r="AC151" i="26"/>
  <c r="AA151" i="26"/>
  <c r="AF150" i="26"/>
  <c r="AE150" i="26"/>
  <c r="AC150" i="26"/>
  <c r="AA150" i="26"/>
  <c r="AF149" i="26"/>
  <c r="AE149" i="26"/>
  <c r="AC149" i="26"/>
  <c r="AA149" i="26"/>
  <c r="AF148" i="26"/>
  <c r="AE148" i="26"/>
  <c r="AC148" i="26"/>
  <c r="AA148" i="26"/>
  <c r="AF147" i="26"/>
  <c r="AE147" i="26"/>
  <c r="AC147" i="26"/>
  <c r="AA147" i="26"/>
  <c r="AF146" i="26"/>
  <c r="AE146" i="26"/>
  <c r="AC146" i="26"/>
  <c r="AA146" i="26"/>
  <c r="AF145" i="26"/>
  <c r="AE145" i="26"/>
  <c r="AC145" i="26"/>
  <c r="AA145" i="26"/>
  <c r="AF144" i="26"/>
  <c r="AE144" i="26"/>
  <c r="AC144" i="26"/>
  <c r="AA144" i="26"/>
  <c r="AF143" i="26"/>
  <c r="AE143" i="26"/>
  <c r="AC143" i="26"/>
  <c r="AA143" i="26"/>
  <c r="AF142" i="26"/>
  <c r="AE142" i="26"/>
  <c r="AC142" i="26"/>
  <c r="AA142" i="26"/>
  <c r="AF141" i="26"/>
  <c r="AE141" i="26"/>
  <c r="AC141" i="26"/>
  <c r="AA141" i="26"/>
  <c r="AF140" i="26"/>
  <c r="AE140" i="26"/>
  <c r="AC140" i="26"/>
  <c r="AA140" i="26"/>
  <c r="AF139" i="26"/>
  <c r="AE139" i="26"/>
  <c r="AC139" i="26"/>
  <c r="AA139" i="26"/>
  <c r="AF138" i="26"/>
  <c r="AE138" i="26"/>
  <c r="AC138" i="26"/>
  <c r="AA138" i="26"/>
  <c r="AF137" i="26"/>
  <c r="AE137" i="26"/>
  <c r="AC137" i="26"/>
  <c r="AA137" i="26"/>
  <c r="AF136" i="26"/>
  <c r="AE136" i="26"/>
  <c r="AC136" i="26"/>
  <c r="AA136" i="26"/>
  <c r="AF135" i="26"/>
  <c r="AE135" i="26"/>
  <c r="AC135" i="26"/>
  <c r="AA135" i="26"/>
  <c r="AF134" i="26"/>
  <c r="AE134" i="26"/>
  <c r="AC134" i="26"/>
  <c r="AA134" i="26"/>
  <c r="AF133" i="26"/>
  <c r="AE133" i="26"/>
  <c r="AC133" i="26"/>
  <c r="AA133" i="26"/>
  <c r="AF132" i="26"/>
  <c r="AE132" i="26"/>
  <c r="AC132" i="26"/>
  <c r="AA132" i="26"/>
  <c r="AF131" i="26"/>
  <c r="AE131" i="26"/>
  <c r="AC131" i="26"/>
  <c r="AA131" i="26"/>
  <c r="AF130" i="26"/>
  <c r="AE130" i="26"/>
  <c r="AC130" i="26"/>
  <c r="AA130" i="26"/>
  <c r="AF129" i="26"/>
  <c r="AE129" i="26"/>
  <c r="AC129" i="26"/>
  <c r="AA129" i="26"/>
  <c r="AF128" i="26"/>
  <c r="AE128" i="26"/>
  <c r="AC128" i="26"/>
  <c r="AA128" i="26"/>
  <c r="AF127" i="26"/>
  <c r="AE127" i="26"/>
  <c r="AC127" i="26"/>
  <c r="AA127" i="26"/>
  <c r="AF126" i="26"/>
  <c r="AE126" i="26"/>
  <c r="AC126" i="26"/>
  <c r="AA126" i="26"/>
  <c r="AF125" i="26"/>
  <c r="AE125" i="26"/>
  <c r="AC125" i="26"/>
  <c r="AA125" i="26"/>
  <c r="AF124" i="26"/>
  <c r="AE124" i="26"/>
  <c r="AC124" i="26"/>
  <c r="AA124" i="26"/>
  <c r="AF123" i="26"/>
  <c r="AE123" i="26"/>
  <c r="AC123" i="26"/>
  <c r="AA123" i="26"/>
  <c r="AF122" i="26"/>
  <c r="AE122" i="26"/>
  <c r="AC122" i="26"/>
  <c r="AA122" i="26"/>
  <c r="AF121" i="26"/>
  <c r="AE121" i="26"/>
  <c r="AC121" i="26"/>
  <c r="AA121" i="26"/>
  <c r="AF120" i="26"/>
  <c r="AE120" i="26"/>
  <c r="AC120" i="26"/>
  <c r="AA120" i="26"/>
  <c r="AF119" i="26"/>
  <c r="AE119" i="26"/>
  <c r="AC119" i="26"/>
  <c r="AA119" i="26"/>
  <c r="AF118" i="26"/>
  <c r="AE118" i="26"/>
  <c r="AC118" i="26"/>
  <c r="AA118" i="26"/>
  <c r="AF117" i="26"/>
  <c r="AE117" i="26"/>
  <c r="AC117" i="26"/>
  <c r="AA117" i="26"/>
  <c r="AF116" i="26"/>
  <c r="AE116" i="26"/>
  <c r="AC116" i="26"/>
  <c r="AA116" i="26"/>
  <c r="AF115" i="26"/>
  <c r="AE115" i="26"/>
  <c r="AC115" i="26"/>
  <c r="AA115" i="26"/>
  <c r="AF114" i="26"/>
  <c r="AE114" i="26"/>
  <c r="AC114" i="26"/>
  <c r="AA114" i="26"/>
  <c r="AF113" i="26"/>
  <c r="AE113" i="26"/>
  <c r="AC113" i="26"/>
  <c r="AA113" i="26"/>
  <c r="AF112" i="26"/>
  <c r="AE112" i="26"/>
  <c r="AC112" i="26"/>
  <c r="AA112" i="26"/>
  <c r="AF111" i="26"/>
  <c r="AE111" i="26"/>
  <c r="AC111" i="26"/>
  <c r="AA111" i="26"/>
  <c r="AF110" i="26"/>
  <c r="AE110" i="26"/>
  <c r="AC110" i="26"/>
  <c r="AA110" i="26"/>
  <c r="AF109" i="26"/>
  <c r="AE109" i="26"/>
  <c r="AC109" i="26"/>
  <c r="AA109" i="26"/>
  <c r="AF108" i="26"/>
  <c r="AE108" i="26"/>
  <c r="AC108" i="26"/>
  <c r="AA108" i="26"/>
  <c r="AF107" i="26"/>
  <c r="AE107" i="26"/>
  <c r="AC107" i="26"/>
  <c r="AA107" i="26"/>
  <c r="AF106" i="26"/>
  <c r="AE106" i="26"/>
  <c r="AC106" i="26"/>
  <c r="AA106" i="26"/>
  <c r="AF105" i="26"/>
  <c r="AE105" i="26"/>
  <c r="AC105" i="26"/>
  <c r="AA105" i="26"/>
  <c r="AF104" i="26"/>
  <c r="AE104" i="26"/>
  <c r="AC104" i="26"/>
  <c r="AA104" i="26"/>
  <c r="AF103" i="26"/>
  <c r="AE103" i="26"/>
  <c r="AC103" i="26"/>
  <c r="AA103" i="26"/>
  <c r="AF102" i="26"/>
  <c r="AE102" i="26"/>
  <c r="AC102" i="26"/>
  <c r="AA102" i="26"/>
  <c r="AF101" i="26"/>
  <c r="AE101" i="26"/>
  <c r="AC101" i="26"/>
  <c r="AA101" i="26"/>
  <c r="AF100" i="26"/>
  <c r="AE100" i="26"/>
  <c r="AC100" i="26"/>
  <c r="AA100" i="26"/>
  <c r="AF99" i="26"/>
  <c r="AE99" i="26"/>
  <c r="AC99" i="26"/>
  <c r="AA99" i="26"/>
  <c r="AF98" i="26"/>
  <c r="AE98" i="26"/>
  <c r="AC98" i="26"/>
  <c r="AA98" i="26"/>
  <c r="AF97" i="26"/>
  <c r="AE97" i="26"/>
  <c r="AC97" i="26"/>
  <c r="AA97" i="26"/>
  <c r="AF96" i="26"/>
  <c r="AE96" i="26"/>
  <c r="AC96" i="26"/>
  <c r="AA96" i="26"/>
  <c r="AF95" i="26"/>
  <c r="AE95" i="26"/>
  <c r="AC95" i="26"/>
  <c r="AA95" i="26"/>
  <c r="AF94" i="26"/>
  <c r="AE94" i="26"/>
  <c r="AC94" i="26"/>
  <c r="AA94" i="26"/>
  <c r="AF93" i="26"/>
  <c r="AE93" i="26"/>
  <c r="AC93" i="26"/>
  <c r="AA93" i="26"/>
  <c r="AF92" i="26"/>
  <c r="AE92" i="26"/>
  <c r="AC92" i="26"/>
  <c r="AA92" i="26"/>
  <c r="AF91" i="26"/>
  <c r="AE91" i="26"/>
  <c r="AC91" i="26"/>
  <c r="AA91" i="26"/>
  <c r="AF90" i="26"/>
  <c r="AE90" i="26"/>
  <c r="AC90" i="26"/>
  <c r="AA90" i="26"/>
  <c r="AF89" i="26"/>
  <c r="AE89" i="26"/>
  <c r="AC89" i="26"/>
  <c r="AA89" i="26"/>
  <c r="AF88" i="26"/>
  <c r="AE88" i="26"/>
  <c r="AC88" i="26"/>
  <c r="AA88" i="26"/>
  <c r="AF87" i="26"/>
  <c r="AE87" i="26"/>
  <c r="AC87" i="26"/>
  <c r="AA87" i="26"/>
  <c r="AF86" i="26"/>
  <c r="AE86" i="26"/>
  <c r="AC86" i="26"/>
  <c r="AA86" i="26"/>
  <c r="AF85" i="26"/>
  <c r="AE85" i="26"/>
  <c r="AC85" i="26"/>
  <c r="AA85" i="26"/>
  <c r="AF84" i="26"/>
  <c r="AE84" i="26"/>
  <c r="AC84" i="26"/>
  <c r="AA84" i="26"/>
  <c r="AF83" i="26"/>
  <c r="AE83" i="26"/>
  <c r="AC83" i="26"/>
  <c r="AA83" i="26"/>
  <c r="AF82" i="26"/>
  <c r="AE82" i="26"/>
  <c r="AC82" i="26"/>
  <c r="AA82" i="26"/>
  <c r="AF81" i="26"/>
  <c r="AE81" i="26"/>
  <c r="AC81" i="26"/>
  <c r="AA81" i="26"/>
  <c r="AF80" i="26"/>
  <c r="AE80" i="26"/>
  <c r="AC80" i="26"/>
  <c r="AA80" i="26"/>
  <c r="AF79" i="26"/>
  <c r="AE79" i="26"/>
  <c r="AC79" i="26"/>
  <c r="AA79" i="26"/>
  <c r="AF78" i="26"/>
  <c r="AE78" i="26"/>
  <c r="AC78" i="26"/>
  <c r="AA78" i="26"/>
  <c r="AF77" i="26"/>
  <c r="AE77" i="26"/>
  <c r="AC77" i="26"/>
  <c r="AA77" i="26"/>
  <c r="AF76" i="26"/>
  <c r="AE76" i="26"/>
  <c r="AC76" i="26"/>
  <c r="AA76" i="26"/>
  <c r="AF75" i="26"/>
  <c r="AE75" i="26"/>
  <c r="AC75" i="26"/>
  <c r="AA75" i="26"/>
  <c r="AF74" i="26"/>
  <c r="AE74" i="26"/>
  <c r="AC74" i="26"/>
  <c r="AA74" i="26"/>
  <c r="AF73" i="26"/>
  <c r="AE73" i="26"/>
  <c r="AC73" i="26"/>
  <c r="AA73" i="26"/>
  <c r="AF72" i="26"/>
  <c r="AE72" i="26"/>
  <c r="AC72" i="26"/>
  <c r="AA72" i="26"/>
  <c r="AF71" i="26"/>
  <c r="AE71" i="26"/>
  <c r="AC71" i="26"/>
  <c r="AA71" i="26"/>
  <c r="AF70" i="26"/>
  <c r="AE70" i="26"/>
  <c r="AC70" i="26"/>
  <c r="AA70" i="26"/>
  <c r="AF69" i="26"/>
  <c r="AE69" i="26"/>
  <c r="AC69" i="26"/>
  <c r="AA69" i="26"/>
  <c r="AF68" i="26"/>
  <c r="AE68" i="26"/>
  <c r="AC68" i="26"/>
  <c r="AA68" i="26"/>
  <c r="AF67" i="26"/>
  <c r="AE67" i="26"/>
  <c r="AC67" i="26"/>
  <c r="AA67" i="26"/>
  <c r="AF66" i="26"/>
  <c r="AE66" i="26"/>
  <c r="AC66" i="26"/>
  <c r="AA66" i="26"/>
  <c r="AF65" i="26"/>
  <c r="AE65" i="26"/>
  <c r="AC65" i="26"/>
  <c r="AA65" i="26"/>
  <c r="AF64" i="26"/>
  <c r="AE64" i="26"/>
  <c r="AC64" i="26"/>
  <c r="AA64" i="26"/>
  <c r="AF63" i="26"/>
  <c r="AE63" i="26"/>
  <c r="AC63" i="26"/>
  <c r="AA63" i="26"/>
  <c r="AF62" i="26"/>
  <c r="AE62" i="26"/>
  <c r="AC62" i="26"/>
  <c r="AA62" i="26"/>
  <c r="AF61" i="26"/>
  <c r="AE61" i="26"/>
  <c r="AC61" i="26"/>
  <c r="AA61" i="26"/>
  <c r="AF60" i="26"/>
  <c r="AE60" i="26"/>
  <c r="AC60" i="26"/>
  <c r="AA60" i="26"/>
  <c r="AF59" i="26"/>
  <c r="AE59" i="26"/>
  <c r="AC59" i="26"/>
  <c r="AA59" i="26"/>
  <c r="AF58" i="26"/>
  <c r="AE58" i="26"/>
  <c r="AC58" i="26"/>
  <c r="AA58" i="26"/>
  <c r="AF57" i="26"/>
  <c r="AE57" i="26"/>
  <c r="AC57" i="26"/>
  <c r="AA57" i="26"/>
  <c r="AF56" i="26"/>
  <c r="AE56" i="26"/>
  <c r="AC56" i="26"/>
  <c r="AA56" i="26"/>
  <c r="AF55" i="26"/>
  <c r="AE55" i="26"/>
  <c r="AC55" i="26"/>
  <c r="AA55" i="26"/>
  <c r="AF54" i="26"/>
  <c r="AE54" i="26"/>
  <c r="AC54" i="26"/>
  <c r="AA54" i="26"/>
  <c r="AF53" i="26"/>
  <c r="AE53" i="26"/>
  <c r="AC53" i="26"/>
  <c r="AA53" i="26"/>
  <c r="AF52" i="26"/>
  <c r="AE52" i="26"/>
  <c r="AC52" i="26"/>
  <c r="AA52" i="26"/>
  <c r="AF51" i="26"/>
  <c r="AE51" i="26"/>
  <c r="AC51" i="26"/>
  <c r="AA51" i="26"/>
  <c r="AF50" i="26"/>
  <c r="AE50" i="26"/>
  <c r="AC50" i="26"/>
  <c r="AA50" i="26"/>
  <c r="AF49" i="26"/>
  <c r="AE49" i="26"/>
  <c r="AC49" i="26"/>
  <c r="AA49" i="26"/>
  <c r="AF48" i="26"/>
  <c r="AE48" i="26"/>
  <c r="AC48" i="26"/>
  <c r="AA48" i="26"/>
  <c r="AF47" i="26"/>
  <c r="AE47" i="26"/>
  <c r="AC47" i="26"/>
  <c r="AA47" i="26"/>
  <c r="AF46" i="26"/>
  <c r="AE46" i="26"/>
  <c r="AC46" i="26"/>
  <c r="AA46" i="26"/>
  <c r="AF45" i="26"/>
  <c r="AE45" i="26"/>
  <c r="AC45" i="26"/>
  <c r="AA45" i="26"/>
  <c r="AF44" i="26"/>
  <c r="AE44" i="26"/>
  <c r="AC44" i="26"/>
  <c r="AA44" i="26"/>
  <c r="AF43" i="26"/>
  <c r="AE43" i="26"/>
  <c r="AC43" i="26"/>
  <c r="AA43" i="26"/>
  <c r="AF42" i="26"/>
  <c r="AE42" i="26"/>
  <c r="AC42" i="26"/>
  <c r="AA42" i="26"/>
  <c r="AF41" i="26"/>
  <c r="AE41" i="26"/>
  <c r="AC41" i="26"/>
  <c r="AA41" i="26"/>
  <c r="AF40" i="26"/>
  <c r="AE40" i="26"/>
  <c r="AC40" i="26"/>
  <c r="AA40" i="26"/>
  <c r="AF39" i="26"/>
  <c r="AE39" i="26"/>
  <c r="AC39" i="26"/>
  <c r="AA39" i="26"/>
  <c r="AF38" i="26"/>
  <c r="AE38" i="26"/>
  <c r="AC38" i="26"/>
  <c r="AA38" i="26"/>
  <c r="AF37" i="26"/>
  <c r="AE37" i="26"/>
  <c r="AC37" i="26"/>
  <c r="AA37" i="26"/>
  <c r="AF36" i="26"/>
  <c r="AE36" i="26"/>
  <c r="AC36" i="26"/>
  <c r="AA36" i="26"/>
  <c r="AF35" i="26"/>
  <c r="AE35" i="26"/>
  <c r="AC35" i="26"/>
  <c r="AA35" i="26"/>
  <c r="AF34" i="26"/>
  <c r="AE34" i="26"/>
  <c r="AC34" i="26"/>
  <c r="AA34" i="26"/>
  <c r="AF33" i="26"/>
  <c r="AE33" i="26"/>
  <c r="AC33" i="26"/>
  <c r="AA33" i="26"/>
  <c r="AF32" i="26"/>
  <c r="AE32" i="26"/>
  <c r="AC32" i="26"/>
  <c r="AA32" i="26"/>
  <c r="AF31" i="26"/>
  <c r="AE31" i="26"/>
  <c r="AC31" i="26"/>
  <c r="AA31" i="26"/>
  <c r="AF30" i="26"/>
  <c r="AE30" i="26"/>
  <c r="AC30" i="26"/>
  <c r="AA30" i="26"/>
  <c r="AF29" i="26"/>
  <c r="AE29" i="26"/>
  <c r="AC29" i="26"/>
  <c r="AA29" i="26"/>
  <c r="AF28" i="26"/>
  <c r="AE28" i="26"/>
  <c r="AC28" i="26"/>
  <c r="AA28" i="26"/>
  <c r="AF27" i="26"/>
  <c r="AE27" i="26"/>
  <c r="AC27" i="26"/>
  <c r="AA27" i="26"/>
  <c r="AF26" i="26"/>
  <c r="AE26" i="26"/>
  <c r="AC26" i="26"/>
  <c r="AA26" i="26"/>
  <c r="AF25" i="26"/>
  <c r="AE25" i="26"/>
  <c r="AC25" i="26"/>
  <c r="AA25" i="26"/>
  <c r="AF24" i="26"/>
  <c r="AE24" i="26"/>
  <c r="AC24" i="26"/>
  <c r="AA24" i="26"/>
  <c r="AF23" i="26"/>
  <c r="AE23" i="26"/>
  <c r="AC23" i="26"/>
  <c r="AA23" i="26"/>
  <c r="AF22" i="26"/>
  <c r="AE22" i="26"/>
  <c r="AC22" i="26"/>
  <c r="AA22" i="26"/>
  <c r="AF21" i="26"/>
  <c r="AE21" i="26"/>
  <c r="AC21" i="26"/>
  <c r="AA21" i="26"/>
  <c r="AF20" i="26"/>
  <c r="AE20" i="26"/>
  <c r="AC20" i="26"/>
  <c r="AA20" i="26"/>
  <c r="AF19" i="26"/>
  <c r="AE19" i="26"/>
  <c r="AC19" i="26"/>
  <c r="AA19" i="26"/>
  <c r="AF18" i="26"/>
  <c r="AE18" i="26"/>
  <c r="AC18" i="26"/>
  <c r="AA18" i="26"/>
  <c r="AF17" i="26"/>
  <c r="AE17" i="26"/>
  <c r="AC17" i="26"/>
  <c r="AA17" i="26"/>
  <c r="AF16" i="26"/>
  <c r="AE16" i="26"/>
  <c r="AC16" i="26"/>
  <c r="AA16" i="26"/>
  <c r="AF15" i="26"/>
  <c r="AE15" i="26"/>
  <c r="AC15" i="26"/>
  <c r="AA15" i="26"/>
  <c r="AF14" i="26"/>
  <c r="AE14" i="26"/>
  <c r="AC14" i="26"/>
  <c r="AA14" i="26"/>
  <c r="AF13" i="26"/>
  <c r="AE13" i="26"/>
  <c r="AC13" i="26"/>
  <c r="AA13" i="26"/>
  <c r="AF12" i="26"/>
  <c r="AE12" i="26"/>
  <c r="AC12" i="26"/>
  <c r="AA12" i="26"/>
  <c r="AF11" i="26"/>
  <c r="AE11" i="26"/>
  <c r="AC11" i="26"/>
  <c r="AA11" i="26"/>
  <c r="AF10" i="26"/>
  <c r="AE10" i="26"/>
  <c r="AC10" i="26"/>
  <c r="AA10" i="26"/>
  <c r="AF9" i="26"/>
  <c r="AE9" i="26"/>
  <c r="AC9" i="26"/>
  <c r="AA9" i="26"/>
  <c r="AF8" i="26"/>
  <c r="AE8" i="26"/>
  <c r="AC8" i="26"/>
  <c r="AA8" i="26"/>
  <c r="AF7" i="26"/>
  <c r="AE7" i="26"/>
  <c r="AC7" i="26"/>
  <c r="AA7" i="26"/>
  <c r="AF6" i="26"/>
  <c r="AE6" i="26"/>
  <c r="AC6" i="26"/>
  <c r="AA6" i="26"/>
  <c r="AF5" i="26"/>
  <c r="AE5" i="26"/>
  <c r="AC5" i="26"/>
  <c r="AA5" i="26"/>
  <c r="AF4" i="26"/>
  <c r="AE4" i="26"/>
  <c r="AC4" i="26"/>
  <c r="AA4" i="26"/>
  <c r="AF3" i="26"/>
  <c r="AE3" i="26"/>
  <c r="AC3" i="26"/>
  <c r="AA3" i="26"/>
  <c r="AF2" i="26"/>
  <c r="AE2" i="26"/>
  <c r="AC2" i="26"/>
  <c r="AA2" i="26"/>
  <c r="AY488" i="4" l="1"/>
  <c r="AY487" i="4"/>
  <c r="BI466" i="4" l="1"/>
  <c r="BI161" i="4" l="1"/>
  <c r="BI442" i="4" l="1"/>
  <c r="BJ18" i="4" l="1"/>
  <c r="BK18" i="4" s="1"/>
  <c r="AW19" i="4"/>
  <c r="AY19" i="4"/>
  <c r="AZ19" i="4"/>
  <c r="BJ19" i="4"/>
  <c r="BK19" i="4" s="1"/>
  <c r="BI437" i="4" l="1"/>
  <c r="BJ455" i="4" l="1"/>
  <c r="BK455" i="4" s="1"/>
  <c r="AZ455" i="4"/>
  <c r="BJ461" i="4" l="1"/>
  <c r="BK461" i="4" s="1"/>
  <c r="BJ462" i="4"/>
  <c r="BK462" i="4" s="1"/>
  <c r="BJ230" i="4"/>
  <c r="BK230" i="4" s="1"/>
  <c r="BN186" i="4"/>
  <c r="B2" i="4" l="1"/>
  <c r="A2" i="4" s="1"/>
  <c r="BJ256" i="4"/>
  <c r="BK256" i="4" s="1"/>
  <c r="BI255" i="4"/>
  <c r="BJ255" i="4" s="1"/>
  <c r="BK255" i="4" s="1"/>
  <c r="BI265" i="4"/>
  <c r="BJ265" i="4" s="1"/>
  <c r="BK265" i="4" s="1"/>
  <c r="BJ303" i="4"/>
  <c r="BK303" i="4" s="1"/>
  <c r="BJ38" i="4"/>
  <c r="BK38" i="4" s="1"/>
  <c r="BJ458" i="4" l="1"/>
  <c r="BK458" i="4" s="1"/>
  <c r="BJ457" i="4"/>
  <c r="BK457" i="4" s="1"/>
  <c r="BJ326" i="4" l="1"/>
  <c r="BK326" i="4" s="1"/>
  <c r="BJ154" i="4"/>
  <c r="BK154" i="4" s="1"/>
  <c r="BJ367" i="4"/>
  <c r="BK367" i="4" s="1"/>
  <c r="BI325" i="4"/>
  <c r="BJ325" i="4" s="1"/>
  <c r="BK325" i="4" s="1"/>
  <c r="BI251" i="4"/>
  <c r="BJ251" i="4" s="1"/>
  <c r="BK251" i="4" s="1"/>
  <c r="BJ238" i="4"/>
  <c r="BK238" i="4" s="1"/>
  <c r="BJ130" i="4"/>
  <c r="BK130" i="4" s="1"/>
  <c r="BJ33" i="4"/>
  <c r="BK33" i="4" s="1"/>
  <c r="BJ363" i="4" l="1"/>
  <c r="BK363" i="4" s="1"/>
  <c r="BJ400" i="4" l="1"/>
  <c r="BK400" i="4" s="1"/>
  <c r="BJ252" i="4"/>
  <c r="BK252" i="4" s="1"/>
  <c r="BJ133" i="4"/>
  <c r="BK133" i="4" s="1"/>
  <c r="BJ56" i="4"/>
  <c r="BK56" i="4" s="1"/>
  <c r="BJ44" i="4"/>
  <c r="BK44" i="4" s="1"/>
  <c r="BJ36" i="4"/>
  <c r="BK36" i="4" s="1"/>
  <c r="BJ6" i="4"/>
  <c r="BK6" i="4" s="1"/>
  <c r="BJ408" i="4"/>
  <c r="BK408" i="4" s="1"/>
  <c r="BJ398" i="4"/>
  <c r="BK398" i="4" s="1"/>
  <c r="BJ132" i="4"/>
  <c r="BK132" i="4" s="1"/>
  <c r="BJ43" i="4"/>
  <c r="BK43" i="4" s="1"/>
  <c r="BJ37" i="4"/>
  <c r="BK37" i="4" s="1"/>
  <c r="BJ35" i="4"/>
  <c r="BK35" i="4" s="1"/>
  <c r="BJ5" i="4"/>
  <c r="BK5" i="4" s="1"/>
  <c r="BJ240" i="4"/>
  <c r="BK240" i="4" s="1"/>
  <c r="BJ239" i="4"/>
  <c r="BK239" i="4" s="1"/>
  <c r="BJ142" i="4"/>
  <c r="BK142" i="4" s="1"/>
  <c r="BJ141" i="4"/>
  <c r="BK141" i="4" s="1"/>
  <c r="BJ412" i="4"/>
  <c r="BK412" i="4" s="1"/>
  <c r="BJ413" i="4"/>
  <c r="BK413" i="4" s="1"/>
  <c r="BJ191" i="4" l="1"/>
  <c r="BK191" i="4" s="1"/>
  <c r="BJ217" i="4"/>
  <c r="BK217" i="4" s="1"/>
  <c r="BJ428" i="4"/>
  <c r="BK428" i="4" s="1"/>
  <c r="BJ284" i="4" l="1"/>
  <c r="BK284" i="4" s="1"/>
  <c r="BJ421" i="4"/>
  <c r="BK421" i="4" s="1"/>
  <c r="BJ42" i="4"/>
  <c r="BK42" i="4" s="1"/>
  <c r="AZ42" i="4"/>
  <c r="AY42" i="4"/>
  <c r="BJ456" i="4" l="1"/>
  <c r="BK456" i="4" s="1"/>
  <c r="AZ456" i="4"/>
  <c r="BJ463" i="4"/>
  <c r="BK463" i="4" s="1"/>
  <c r="BJ423" i="4"/>
  <c r="BK423" i="4" s="1"/>
  <c r="BJ422" i="4"/>
  <c r="BK422" i="4" s="1"/>
  <c r="BJ365" i="4"/>
  <c r="BK365" i="4" s="1"/>
  <c r="BM464" i="4" l="1"/>
  <c r="BJ278" i="4"/>
  <c r="BK278" i="4" s="1"/>
  <c r="AZ278" i="4"/>
  <c r="AY278" i="4"/>
  <c r="BJ446" i="4" l="1"/>
  <c r="BK446" i="4" s="1"/>
  <c r="BJ24" i="4"/>
  <c r="BK24" i="4" s="1"/>
  <c r="BJ178" i="4"/>
  <c r="BK178" i="4" s="1"/>
  <c r="BJ41" i="4"/>
  <c r="BK41" i="4" s="1"/>
  <c r="BJ46" i="4"/>
  <c r="BK46" i="4" s="1"/>
  <c r="BJ54" i="4"/>
  <c r="BK54" i="4" s="1"/>
  <c r="BJ61" i="4"/>
  <c r="BK61" i="4" s="1"/>
  <c r="BJ64" i="4"/>
  <c r="BK64" i="4" s="1"/>
  <c r="BJ67" i="4"/>
  <c r="BK67" i="4" s="1"/>
  <c r="BJ70" i="4"/>
  <c r="BK70" i="4" s="1"/>
  <c r="BJ73" i="4"/>
  <c r="BK73" i="4" s="1"/>
  <c r="BJ82" i="4"/>
  <c r="BK82" i="4" s="1"/>
  <c r="BJ87" i="4"/>
  <c r="BK87" i="4" s="1"/>
  <c r="BJ88" i="4"/>
  <c r="BK88" i="4" s="1"/>
  <c r="BJ105" i="4"/>
  <c r="BK105" i="4" s="1"/>
  <c r="BJ110" i="4"/>
  <c r="BK110" i="4" s="1"/>
  <c r="BJ113" i="4"/>
  <c r="BK113" i="4" s="1"/>
  <c r="BJ115" i="4"/>
  <c r="BK115" i="4" s="1"/>
  <c r="BJ121" i="4"/>
  <c r="BK121" i="4" s="1"/>
  <c r="BJ123" i="4"/>
  <c r="BK123" i="4" s="1"/>
  <c r="BJ181" i="4"/>
  <c r="BK181" i="4" s="1"/>
  <c r="BJ171" i="4"/>
  <c r="BK171" i="4" s="1"/>
  <c r="BJ150" i="4"/>
  <c r="BK150" i="4" s="1"/>
  <c r="BJ163" i="4"/>
  <c r="BK163" i="4" s="1"/>
  <c r="BJ173" i="4"/>
  <c r="BK173" i="4" s="1"/>
  <c r="BJ174" i="4"/>
  <c r="BK174" i="4" s="1"/>
  <c r="BJ176" i="4"/>
  <c r="BK176" i="4" s="1"/>
  <c r="BJ184" i="4"/>
  <c r="BK184" i="4" s="1"/>
  <c r="BJ196" i="4"/>
  <c r="BK196" i="4" s="1"/>
  <c r="BJ197" i="4"/>
  <c r="BK197" i="4" s="1"/>
  <c r="BJ201" i="4"/>
  <c r="BK201" i="4" s="1"/>
  <c r="BJ209" i="4"/>
  <c r="BK209" i="4" s="1"/>
  <c r="BJ210" i="4"/>
  <c r="BK210" i="4" s="1"/>
  <c r="BJ212" i="4"/>
  <c r="BK212" i="4" s="1"/>
  <c r="BJ219" i="4"/>
  <c r="BK219" i="4" s="1"/>
  <c r="BJ222" i="4"/>
  <c r="BK222" i="4" s="1"/>
  <c r="BJ228" i="4"/>
  <c r="BK228" i="4" s="1"/>
  <c r="BJ229" i="4"/>
  <c r="BK229" i="4" s="1"/>
  <c r="BJ231" i="4"/>
  <c r="BK231" i="4" s="1"/>
  <c r="BJ236" i="4"/>
  <c r="BK236" i="4" s="1"/>
  <c r="BJ237" i="4"/>
  <c r="BK237" i="4" s="1"/>
  <c r="BJ249" i="4"/>
  <c r="BK249" i="4" s="1"/>
  <c r="BJ250" i="4"/>
  <c r="BK250" i="4" s="1"/>
  <c r="BJ260" i="4"/>
  <c r="BK260" i="4" s="1"/>
  <c r="BJ261" i="4"/>
  <c r="BK261" i="4" s="1"/>
  <c r="BJ266" i="4"/>
  <c r="BK266" i="4" s="1"/>
  <c r="BJ267" i="4"/>
  <c r="BK267" i="4" s="1"/>
  <c r="BJ271" i="4"/>
  <c r="BK271" i="4" s="1"/>
  <c r="BJ277" i="4"/>
  <c r="BK277" i="4" s="1"/>
  <c r="BJ281" i="4"/>
  <c r="BK281" i="4" s="1"/>
  <c r="BJ285" i="4"/>
  <c r="BK285" i="4" s="1"/>
  <c r="BJ287" i="4"/>
  <c r="BK287" i="4" s="1"/>
  <c r="BJ290" i="4"/>
  <c r="BK290" i="4" s="1"/>
  <c r="BJ291" i="4"/>
  <c r="BK291" i="4" s="1"/>
  <c r="BJ292" i="4"/>
  <c r="BK292" i="4" s="1"/>
  <c r="BJ297" i="4"/>
  <c r="BK297" i="4" s="1"/>
  <c r="BJ298" i="4"/>
  <c r="BK298" i="4" s="1"/>
  <c r="BJ299" i="4"/>
  <c r="BK299" i="4" s="1"/>
  <c r="BJ301" i="4"/>
  <c r="BK301" i="4" s="1"/>
  <c r="BJ302" i="4"/>
  <c r="BK302" i="4" s="1"/>
  <c r="BJ309" i="4"/>
  <c r="BK309" i="4" s="1"/>
  <c r="BJ313" i="4"/>
  <c r="BK313" i="4" s="1"/>
  <c r="BJ314" i="4"/>
  <c r="BK314" i="4" s="1"/>
  <c r="BJ324" i="4"/>
  <c r="BK324" i="4" s="1"/>
  <c r="BJ328" i="4"/>
  <c r="BK328" i="4" s="1"/>
  <c r="BJ334" i="4"/>
  <c r="BK334" i="4" s="1"/>
  <c r="BJ337" i="4"/>
  <c r="BK337" i="4" s="1"/>
  <c r="BJ338" i="4"/>
  <c r="BK338" i="4" s="1"/>
  <c r="BJ339" i="4"/>
  <c r="BK339" i="4" s="1"/>
  <c r="BJ349" i="4"/>
  <c r="BK349" i="4" s="1"/>
  <c r="BJ356" i="4"/>
  <c r="BK356" i="4" s="1"/>
  <c r="BJ358" i="4"/>
  <c r="BK358" i="4" s="1"/>
  <c r="BJ371" i="4"/>
  <c r="BK371" i="4" s="1"/>
  <c r="BJ373" i="4"/>
  <c r="BK373" i="4" s="1"/>
  <c r="BJ382" i="4"/>
  <c r="BK382" i="4" s="1"/>
  <c r="BJ395" i="4"/>
  <c r="BK395" i="4" s="1"/>
  <c r="BJ399" i="4"/>
  <c r="BK399" i="4" s="1"/>
  <c r="BJ406" i="4"/>
  <c r="BK406" i="4" s="1"/>
  <c r="BJ409" i="4"/>
  <c r="BK409" i="4" s="1"/>
  <c r="BJ414" i="4"/>
  <c r="BK414" i="4" s="1"/>
  <c r="BJ417" i="4"/>
  <c r="BK417" i="4" s="1"/>
  <c r="BJ449" i="4"/>
  <c r="BK449" i="4" s="1"/>
  <c r="BJ3" i="4" l="1"/>
  <c r="BJ4" i="4"/>
  <c r="BK4" i="4" s="1"/>
  <c r="BI7" i="4"/>
  <c r="BJ7" i="4" s="1"/>
  <c r="BK7" i="4" s="1"/>
  <c r="BI8" i="4"/>
  <c r="BJ8" i="4" s="1"/>
  <c r="BK8" i="4" s="1"/>
  <c r="BI9" i="4"/>
  <c r="BJ9" i="4" s="1"/>
  <c r="BK9" i="4" s="1"/>
  <c r="BI10" i="4"/>
  <c r="BJ10" i="4" s="1"/>
  <c r="BK10" i="4" s="1"/>
  <c r="BJ11" i="4"/>
  <c r="BK11" i="4" s="1"/>
  <c r="BJ12" i="4"/>
  <c r="BK12" i="4" s="1"/>
  <c r="BI13" i="4"/>
  <c r="BJ13" i="4" s="1"/>
  <c r="BK13" i="4" s="1"/>
  <c r="BI14" i="4"/>
  <c r="BJ14" i="4" s="1"/>
  <c r="BK14" i="4" s="1"/>
  <c r="BI15" i="4"/>
  <c r="BJ15" i="4" s="1"/>
  <c r="BK15" i="4" s="1"/>
  <c r="BI16" i="4"/>
  <c r="BJ16" i="4" s="1"/>
  <c r="BK16" i="4" s="1"/>
  <c r="BI17" i="4"/>
  <c r="BJ17" i="4" s="1"/>
  <c r="BK17" i="4" s="1"/>
  <c r="BJ20" i="4"/>
  <c r="BK20" i="4" s="1"/>
  <c r="BJ21" i="4"/>
  <c r="BK21" i="4" s="1"/>
  <c r="BI22" i="4"/>
  <c r="BJ22" i="4" s="1"/>
  <c r="BJ23" i="4"/>
  <c r="BK23" i="4" s="1"/>
  <c r="BI40" i="4"/>
  <c r="BJ40" i="4" s="1"/>
  <c r="BK40" i="4" s="1"/>
  <c r="BI32" i="4"/>
  <c r="BJ32" i="4" s="1"/>
  <c r="BK32" i="4" s="1"/>
  <c r="BH178" i="4"/>
  <c r="BJ28" i="4"/>
  <c r="BK28" i="4" s="1"/>
  <c r="BJ29" i="4"/>
  <c r="BK29" i="4" s="1"/>
  <c r="BJ27" i="4"/>
  <c r="BK27" i="4" s="1"/>
  <c r="BJ26" i="4"/>
  <c r="BK26" i="4" s="1"/>
  <c r="BJ25" i="4"/>
  <c r="BK25" i="4" s="1"/>
  <c r="BI101" i="4"/>
  <c r="BJ101" i="4" s="1"/>
  <c r="BK101" i="4" s="1"/>
  <c r="BI39" i="4"/>
  <c r="BJ39" i="4" s="1"/>
  <c r="BK39" i="4" s="1"/>
  <c r="BI72" i="4"/>
  <c r="BJ72" i="4" s="1"/>
  <c r="BK72" i="4" s="1"/>
  <c r="BI45" i="4"/>
  <c r="BJ45" i="4" s="1"/>
  <c r="BK45" i="4" s="1"/>
  <c r="BI76" i="4"/>
  <c r="BJ76" i="4" s="1"/>
  <c r="BK76" i="4" s="1"/>
  <c r="BI52" i="4"/>
  <c r="BJ52" i="4" s="1"/>
  <c r="BK52" i="4" s="1"/>
  <c r="BI53" i="4"/>
  <c r="BJ53" i="4" s="1"/>
  <c r="BK53" i="4" s="1"/>
  <c r="BI143" i="4"/>
  <c r="BJ143" i="4" s="1"/>
  <c r="BK143" i="4" s="1"/>
  <c r="BH54" i="4"/>
  <c r="BI92" i="4"/>
  <c r="BJ92" i="4" s="1"/>
  <c r="BK92" i="4" s="1"/>
  <c r="BI162" i="4"/>
  <c r="BI62" i="4"/>
  <c r="BJ62" i="4" s="1"/>
  <c r="BK62" i="4" s="1"/>
  <c r="BI55" i="4"/>
  <c r="BJ55" i="4" s="1"/>
  <c r="BK55" i="4" s="1"/>
  <c r="BJ161" i="4"/>
  <c r="BK161" i="4" s="1"/>
  <c r="BH61" i="4"/>
  <c r="BJ100" i="4"/>
  <c r="BK100" i="4" s="1"/>
  <c r="BI63" i="4"/>
  <c r="BJ63" i="4" s="1"/>
  <c r="BK63" i="4" s="1"/>
  <c r="BI112" i="4"/>
  <c r="BJ112" i="4" s="1"/>
  <c r="BK112" i="4" s="1"/>
  <c r="BI93" i="4"/>
  <c r="BJ93" i="4" s="1"/>
  <c r="BK93" i="4" s="1"/>
  <c r="BI60" i="4"/>
  <c r="BJ60" i="4" s="1"/>
  <c r="BK60" i="4" s="1"/>
  <c r="BI65" i="4"/>
  <c r="BJ65" i="4" s="1"/>
  <c r="BK65" i="4" s="1"/>
  <c r="BI66" i="4"/>
  <c r="BJ66" i="4" s="1"/>
  <c r="BK66" i="4" s="1"/>
  <c r="BH67" i="4"/>
  <c r="BI68" i="4"/>
  <c r="BJ68" i="4" s="1"/>
  <c r="BK68" i="4" s="1"/>
  <c r="BI71" i="4"/>
  <c r="BJ71" i="4" s="1"/>
  <c r="BK71" i="4" s="1"/>
  <c r="BJ69" i="4"/>
  <c r="BK69" i="4" s="1"/>
  <c r="BI78" i="4"/>
  <c r="BJ78" i="4" s="1"/>
  <c r="BK78" i="4" s="1"/>
  <c r="BH73" i="4"/>
  <c r="BI99" i="4"/>
  <c r="BJ99" i="4" s="1"/>
  <c r="BK99" i="4" s="1"/>
  <c r="BI140" i="4"/>
  <c r="BJ140" i="4" s="1"/>
  <c r="BK140" i="4" s="1"/>
  <c r="BJ77" i="4"/>
  <c r="BK77" i="4" s="1"/>
  <c r="BI75" i="4"/>
  <c r="BJ75" i="4" s="1"/>
  <c r="BK75" i="4" s="1"/>
  <c r="BI80" i="4"/>
  <c r="BJ80" i="4" s="1"/>
  <c r="BK80" i="4" s="1"/>
  <c r="BI81" i="4"/>
  <c r="BJ81" i="4" s="1"/>
  <c r="BK81" i="4" s="1"/>
  <c r="BH82" i="4"/>
  <c r="BI159" i="4"/>
  <c r="BJ159" i="4" s="1"/>
  <c r="BK159" i="4" s="1"/>
  <c r="BI83" i="4"/>
  <c r="BJ83" i="4" s="1"/>
  <c r="BK83" i="4" s="1"/>
  <c r="BI85" i="4"/>
  <c r="BJ85" i="4" s="1"/>
  <c r="BK85" i="4" s="1"/>
  <c r="BJ30" i="4"/>
  <c r="BK30" i="4" s="1"/>
  <c r="BH88" i="4"/>
  <c r="BI84" i="4"/>
  <c r="BJ84" i="4" s="1"/>
  <c r="BK84" i="4" s="1"/>
  <c r="BI89" i="4"/>
  <c r="BJ89" i="4" s="1"/>
  <c r="BK89" i="4" s="1"/>
  <c r="BI90" i="4"/>
  <c r="BJ90" i="4" s="1"/>
  <c r="BK90" i="4" s="1"/>
  <c r="BI91" i="4"/>
  <c r="BJ91" i="4" s="1"/>
  <c r="BK91" i="4" s="1"/>
  <c r="BI94" i="4"/>
  <c r="BJ94" i="4" s="1"/>
  <c r="BK94" i="4" s="1"/>
  <c r="BI95" i="4"/>
  <c r="BJ95" i="4" s="1"/>
  <c r="BK95" i="4" s="1"/>
  <c r="BI96" i="4"/>
  <c r="BJ96" i="4" s="1"/>
  <c r="BK96" i="4" s="1"/>
  <c r="BI57" i="4"/>
  <c r="BJ57" i="4" s="1"/>
  <c r="BK57" i="4" s="1"/>
  <c r="BI120" i="4"/>
  <c r="BJ120" i="4" s="1"/>
  <c r="BK120" i="4" s="1"/>
  <c r="BI97" i="4"/>
  <c r="BJ97" i="4" s="1"/>
  <c r="BK97" i="4" s="1"/>
  <c r="BI50" i="4"/>
  <c r="BJ50" i="4" s="1"/>
  <c r="BK50" i="4" s="1"/>
  <c r="BI102" i="4"/>
  <c r="BJ102" i="4" s="1"/>
  <c r="BK102" i="4" s="1"/>
  <c r="BI47" i="4"/>
  <c r="BJ47" i="4" s="1"/>
  <c r="BK47" i="4" s="1"/>
  <c r="BI103" i="4"/>
  <c r="BJ103" i="4" s="1"/>
  <c r="BK103" i="4" s="1"/>
  <c r="BI104" i="4"/>
  <c r="BJ104" i="4" s="1"/>
  <c r="BK104" i="4" s="1"/>
  <c r="BH105" i="4"/>
  <c r="BJ160" i="4"/>
  <c r="BK160" i="4" s="1"/>
  <c r="BJ106" i="4"/>
  <c r="BK106" i="4" s="1"/>
  <c r="BI86" i="4"/>
  <c r="BJ86" i="4" s="1"/>
  <c r="BK86" i="4" s="1"/>
  <c r="BI107" i="4"/>
  <c r="BJ107" i="4" s="1"/>
  <c r="BK107" i="4" s="1"/>
  <c r="BI108" i="4"/>
  <c r="BJ108" i="4" s="1"/>
  <c r="BK108" i="4" s="1"/>
  <c r="BI109" i="4"/>
  <c r="BJ109" i="4" s="1"/>
  <c r="BK109" i="4" s="1"/>
  <c r="BH110" i="4"/>
  <c r="BI111" i="4"/>
  <c r="BJ111" i="4" s="1"/>
  <c r="BK111" i="4" s="1"/>
  <c r="BH113" i="4"/>
  <c r="BI114" i="4"/>
  <c r="BJ114" i="4" s="1"/>
  <c r="BK114" i="4" s="1"/>
  <c r="BI48" i="4"/>
  <c r="BJ48" i="4" s="1"/>
  <c r="BK48" i="4" s="1"/>
  <c r="BH115" i="4"/>
  <c r="BI116" i="4"/>
  <c r="BJ116" i="4" s="1"/>
  <c r="BK116" i="4" s="1"/>
  <c r="BI117" i="4"/>
  <c r="BJ117" i="4" s="1"/>
  <c r="BK117" i="4" s="1"/>
  <c r="BI118" i="4"/>
  <c r="BJ118" i="4" s="1"/>
  <c r="BK118" i="4" s="1"/>
  <c r="BI119" i="4"/>
  <c r="BJ119" i="4" s="1"/>
  <c r="BK119" i="4" s="1"/>
  <c r="BH121" i="4"/>
  <c r="BI122" i="4"/>
  <c r="BJ122" i="4" s="1"/>
  <c r="BK122" i="4" s="1"/>
  <c r="BI79" i="4"/>
  <c r="BJ79" i="4" s="1"/>
  <c r="BK79" i="4" s="1"/>
  <c r="BH181" i="4"/>
  <c r="BJ125" i="4"/>
  <c r="BK125" i="4" s="1"/>
  <c r="BJ127" i="4"/>
  <c r="BK127" i="4" s="1"/>
  <c r="BI182" i="4"/>
  <c r="BJ131" i="4"/>
  <c r="BK131" i="4" s="1"/>
  <c r="BJ128" i="4"/>
  <c r="BK128" i="4" s="1"/>
  <c r="BJ129" i="4"/>
  <c r="BK129" i="4" s="1"/>
  <c r="BI138" i="4"/>
  <c r="BJ138" i="4" s="1"/>
  <c r="BK138" i="4" s="1"/>
  <c r="BJ136" i="4"/>
  <c r="BK136" i="4" s="1"/>
  <c r="BI139" i="4"/>
  <c r="BJ139" i="4" s="1"/>
  <c r="BK139" i="4" s="1"/>
  <c r="BH171" i="4"/>
  <c r="BJ137" i="4"/>
  <c r="BK137" i="4" s="1"/>
  <c r="BJ134" i="4"/>
  <c r="BK134" i="4" s="1"/>
  <c r="BJ135" i="4"/>
  <c r="BK135" i="4" s="1"/>
  <c r="BI74" i="4"/>
  <c r="BJ74" i="4" s="1"/>
  <c r="BK74" i="4" s="1"/>
  <c r="BI145" i="4"/>
  <c r="BJ145" i="4" s="1"/>
  <c r="BK145" i="4" s="1"/>
  <c r="BI51" i="4"/>
  <c r="BJ51" i="4" s="1"/>
  <c r="BK51" i="4" s="1"/>
  <c r="BI146" i="4"/>
  <c r="BJ146" i="4" s="1"/>
  <c r="BK146" i="4" s="1"/>
  <c r="BI147" i="4"/>
  <c r="BJ147" i="4" s="1"/>
  <c r="BK147" i="4" s="1"/>
  <c r="BI148" i="4"/>
  <c r="BJ148" i="4" s="1"/>
  <c r="BK148" i="4" s="1"/>
  <c r="BI149" i="4"/>
  <c r="BJ149" i="4" s="1"/>
  <c r="BK149" i="4" s="1"/>
  <c r="BH150" i="4"/>
  <c r="BI151" i="4"/>
  <c r="BJ151" i="4" s="1"/>
  <c r="BK151" i="4" s="1"/>
  <c r="BI152" i="4"/>
  <c r="BJ152" i="4" s="1"/>
  <c r="BK152" i="4" s="1"/>
  <c r="BI153" i="4"/>
  <c r="BJ153" i="4" s="1"/>
  <c r="BK153" i="4" s="1"/>
  <c r="BJ155" i="4"/>
  <c r="BK155" i="4" s="1"/>
  <c r="BI98" i="4"/>
  <c r="BJ98" i="4" s="1"/>
  <c r="BK98" i="4" s="1"/>
  <c r="BI158" i="4"/>
  <c r="BJ158" i="4" s="1"/>
  <c r="BK158" i="4" s="1"/>
  <c r="BH163" i="4"/>
  <c r="BI157" i="4"/>
  <c r="BJ157" i="4" s="1"/>
  <c r="BK157" i="4" s="1"/>
  <c r="BI164" i="4"/>
  <c r="BJ164" i="4" s="1"/>
  <c r="BK164" i="4" s="1"/>
  <c r="BI58" i="4"/>
  <c r="BJ58" i="4" s="1"/>
  <c r="BK58" i="4" s="1"/>
  <c r="BI165" i="4"/>
  <c r="BJ165" i="4" s="1"/>
  <c r="BK165" i="4" s="1"/>
  <c r="BI166" i="4"/>
  <c r="BJ166" i="4" s="1"/>
  <c r="BK166" i="4" s="1"/>
  <c r="BI49" i="4"/>
  <c r="BJ49" i="4" s="1"/>
  <c r="BK49" i="4" s="1"/>
  <c r="BI126" i="4"/>
  <c r="BJ126" i="4" s="1"/>
  <c r="BK126" i="4" s="1"/>
  <c r="BI167" i="4"/>
  <c r="BJ167" i="4" s="1"/>
  <c r="BK167" i="4" s="1"/>
  <c r="BI168" i="4"/>
  <c r="BJ168" i="4" s="1"/>
  <c r="BK168" i="4" s="1"/>
  <c r="BI169" i="4"/>
  <c r="BJ169" i="4" s="1"/>
  <c r="BK169" i="4" s="1"/>
  <c r="BI170" i="4"/>
  <c r="BJ170" i="4" s="1"/>
  <c r="BK170" i="4" s="1"/>
  <c r="BI172" i="4"/>
  <c r="BJ172" i="4" s="1"/>
  <c r="BK172" i="4" s="1"/>
  <c r="BI144" i="4"/>
  <c r="BJ144" i="4" s="1"/>
  <c r="BK144" i="4" s="1"/>
  <c r="BI175" i="4"/>
  <c r="BJ175" i="4" s="1"/>
  <c r="BK175" i="4" s="1"/>
  <c r="BH176" i="4"/>
  <c r="BI179" i="4"/>
  <c r="BJ179" i="4" s="1"/>
  <c r="BK179" i="4" s="1"/>
  <c r="BJ156" i="4"/>
  <c r="BK156" i="4" s="1"/>
  <c r="BJ177" i="4"/>
  <c r="BK177" i="4" s="1"/>
  <c r="BI180" i="4"/>
  <c r="BJ180" i="4" s="1"/>
  <c r="BK180" i="4" s="1"/>
  <c r="BJ31" i="4"/>
  <c r="BK31" i="4" s="1"/>
  <c r="BI183" i="4"/>
  <c r="BJ183" i="4" s="1"/>
  <c r="BK183" i="4" s="1"/>
  <c r="BH184" i="4"/>
  <c r="BI59" i="4"/>
  <c r="BJ59" i="4" s="1"/>
  <c r="BK59" i="4" s="1"/>
  <c r="BI186" i="4"/>
  <c r="BJ186" i="4" s="1"/>
  <c r="BK186" i="4" s="1"/>
  <c r="BI185" i="4"/>
  <c r="BI187" i="4"/>
  <c r="BJ187" i="4" s="1"/>
  <c r="BK187" i="4" s="1"/>
  <c r="BI188" i="4"/>
  <c r="BJ188" i="4" s="1"/>
  <c r="BK188" i="4" s="1"/>
  <c r="BI189" i="4"/>
  <c r="BJ189" i="4" s="1"/>
  <c r="BK189" i="4" s="1"/>
  <c r="BI192" i="4"/>
  <c r="BJ192" i="4" s="1"/>
  <c r="BK192" i="4" s="1"/>
  <c r="BI193" i="4"/>
  <c r="BJ193" i="4" s="1"/>
  <c r="BK193" i="4" s="1"/>
  <c r="BI195" i="4"/>
  <c r="BJ195" i="4" s="1"/>
  <c r="BK195" i="4" s="1"/>
  <c r="BI194" i="4"/>
  <c r="BJ194" i="4" s="1"/>
  <c r="BK194" i="4" s="1"/>
  <c r="BJ199" i="4"/>
  <c r="BK199" i="4" s="1"/>
  <c r="BJ198" i="4"/>
  <c r="BK198" i="4" s="1"/>
  <c r="BH201" i="4"/>
  <c r="BI200" i="4"/>
  <c r="BJ200" i="4" s="1"/>
  <c r="BK200" i="4" s="1"/>
  <c r="BJ202" i="4"/>
  <c r="BK202" i="4" s="1"/>
  <c r="BJ204" i="4"/>
  <c r="BK204" i="4" s="1"/>
  <c r="BI205" i="4"/>
  <c r="BJ205" i="4" s="1"/>
  <c r="BK205" i="4" s="1"/>
  <c r="BI206" i="4"/>
  <c r="BI208" i="4"/>
  <c r="BJ208" i="4" s="1"/>
  <c r="BK208" i="4" s="1"/>
  <c r="BI207" i="4"/>
  <c r="BJ207" i="4" s="1"/>
  <c r="BK207" i="4" s="1"/>
  <c r="BH210" i="4"/>
  <c r="BI211" i="4"/>
  <c r="BJ211" i="4" s="1"/>
  <c r="BK211" i="4" s="1"/>
  <c r="BI213" i="4"/>
  <c r="BJ213" i="4" s="1"/>
  <c r="BK213" i="4" s="1"/>
  <c r="BI214" i="4"/>
  <c r="BJ214" i="4" s="1"/>
  <c r="BK214" i="4" s="1"/>
  <c r="BI215" i="4"/>
  <c r="BJ215" i="4" s="1"/>
  <c r="BK215" i="4" s="1"/>
  <c r="BI216" i="4"/>
  <c r="BJ216" i="4" s="1"/>
  <c r="BK216" i="4" s="1"/>
  <c r="BI218" i="4"/>
  <c r="BJ218" i="4" s="1"/>
  <c r="BK218" i="4" s="1"/>
  <c r="BI221" i="4"/>
  <c r="BJ221" i="4" s="1"/>
  <c r="BK221" i="4" s="1"/>
  <c r="BH222" i="4"/>
  <c r="BI223" i="4"/>
  <c r="BJ223" i="4" s="1"/>
  <c r="BK223" i="4" s="1"/>
  <c r="BJ227" i="4"/>
  <c r="BK227" i="4" s="1"/>
  <c r="BJ225" i="4"/>
  <c r="BK225" i="4" s="1"/>
  <c r="BJ226" i="4"/>
  <c r="BK226" i="4" s="1"/>
  <c r="BJ224" i="4"/>
  <c r="BK224" i="4" s="1"/>
  <c r="BI232" i="4"/>
  <c r="BJ232" i="4" s="1"/>
  <c r="BK232" i="4" s="1"/>
  <c r="BJ233" i="4"/>
  <c r="BK233" i="4" s="1"/>
  <c r="BI235" i="4"/>
  <c r="BJ235" i="4" s="1"/>
  <c r="BK235" i="4" s="1"/>
  <c r="BH237" i="4"/>
  <c r="BI242" i="4"/>
  <c r="BJ242" i="4" s="1"/>
  <c r="BK242" i="4" s="1"/>
  <c r="BI241" i="4"/>
  <c r="BJ241" i="4" s="1"/>
  <c r="BK241" i="4" s="1"/>
  <c r="BI243" i="4"/>
  <c r="BJ243" i="4" s="1"/>
  <c r="BK243" i="4" s="1"/>
  <c r="BI248" i="4"/>
  <c r="BJ248" i="4" s="1"/>
  <c r="BK248" i="4" s="1"/>
  <c r="BI244" i="4"/>
  <c r="BJ244" i="4" s="1"/>
  <c r="BK244" i="4" s="1"/>
  <c r="BI247" i="4"/>
  <c r="BJ247" i="4" s="1"/>
  <c r="BK247" i="4" s="1"/>
  <c r="BI245" i="4"/>
  <c r="BJ245" i="4" s="1"/>
  <c r="BK245" i="4" s="1"/>
  <c r="BJ258" i="4"/>
  <c r="BK258" i="4" s="1"/>
  <c r="BI259" i="4"/>
  <c r="BJ259" i="4" s="1"/>
  <c r="BK259" i="4" s="1"/>
  <c r="BH260" i="4"/>
  <c r="BI262" i="4"/>
  <c r="BJ262" i="4" s="1"/>
  <c r="BK262" i="4" s="1"/>
  <c r="BI264" i="4"/>
  <c r="BJ264" i="4" s="1"/>
  <c r="BK264" i="4" s="1"/>
  <c r="BI263" i="4"/>
  <c r="BJ263" i="4" s="1"/>
  <c r="BK263" i="4" s="1"/>
  <c r="BI268" i="4"/>
  <c r="BJ268" i="4" s="1"/>
  <c r="BK268" i="4" s="1"/>
  <c r="BI269" i="4"/>
  <c r="BJ269" i="4" s="1"/>
  <c r="BK269" i="4" s="1"/>
  <c r="BJ270" i="4"/>
  <c r="BK270" i="4" s="1"/>
  <c r="BH271" i="4"/>
  <c r="BI275" i="4"/>
  <c r="BJ275" i="4" s="1"/>
  <c r="BK275" i="4" s="1"/>
  <c r="BI273" i="4"/>
  <c r="BJ273" i="4" s="1"/>
  <c r="BK273" i="4" s="1"/>
  <c r="BH277" i="4"/>
  <c r="BI276" i="4"/>
  <c r="BJ276" i="4" s="1"/>
  <c r="BK276" i="4" s="1"/>
  <c r="BJ274" i="4"/>
  <c r="BK274" i="4" s="1"/>
  <c r="BJ279" i="4"/>
  <c r="BK279" i="4" s="1"/>
  <c r="BI280" i="4"/>
  <c r="BJ280" i="4" s="1"/>
  <c r="BK280" i="4" s="1"/>
  <c r="BJ283" i="4"/>
  <c r="BK283" i="4" s="1"/>
  <c r="BI282" i="4"/>
  <c r="BJ282" i="4" s="1"/>
  <c r="BK282" i="4" s="1"/>
  <c r="BH285" i="4"/>
  <c r="BJ286" i="4"/>
  <c r="BK286" i="4" s="1"/>
  <c r="BH287" i="4"/>
  <c r="BH290" i="4"/>
  <c r="BJ288" i="4"/>
  <c r="BK288" i="4" s="1"/>
  <c r="BJ289" i="4"/>
  <c r="BK289" i="4" s="1"/>
  <c r="BI294" i="4"/>
  <c r="BJ294" i="4" s="1"/>
  <c r="BK294" i="4" s="1"/>
  <c r="BJ293" i="4"/>
  <c r="BK293" i="4" s="1"/>
  <c r="BJ295" i="4"/>
  <c r="BK295" i="4" s="1"/>
  <c r="BJ296" i="4"/>
  <c r="BK296" i="4" s="1"/>
  <c r="BH301" i="4"/>
  <c r="BI300" i="4"/>
  <c r="BJ300" i="4" s="1"/>
  <c r="BK300" i="4" s="1"/>
  <c r="BI308" i="4"/>
  <c r="BJ308" i="4" s="1"/>
  <c r="BK308" i="4" s="1"/>
  <c r="BH309" i="4"/>
  <c r="BI310" i="4"/>
  <c r="BJ310" i="4" s="1"/>
  <c r="BK310" i="4" s="1"/>
  <c r="BI311" i="4"/>
  <c r="BJ311" i="4" s="1"/>
  <c r="BK311" i="4" s="1"/>
  <c r="BI312" i="4"/>
  <c r="BJ312" i="4" s="1"/>
  <c r="BK312" i="4" s="1"/>
  <c r="BH313" i="4"/>
  <c r="BH314" i="4"/>
  <c r="BI315" i="4"/>
  <c r="BJ315" i="4" s="1"/>
  <c r="BK315" i="4" s="1"/>
  <c r="BI316" i="4"/>
  <c r="BJ316" i="4" s="1"/>
  <c r="BK316" i="4" s="1"/>
  <c r="BI317" i="4"/>
  <c r="BJ317" i="4" s="1"/>
  <c r="BK317" i="4" s="1"/>
  <c r="BI318" i="4"/>
  <c r="BJ318" i="4" s="1"/>
  <c r="BK318" i="4" s="1"/>
  <c r="BI319" i="4"/>
  <c r="BJ319" i="4" s="1"/>
  <c r="BK319" i="4" s="1"/>
  <c r="BI320" i="4"/>
  <c r="BJ320" i="4" s="1"/>
  <c r="BK320" i="4" s="1"/>
  <c r="BI321" i="4"/>
  <c r="BJ321" i="4" s="1"/>
  <c r="BK321" i="4" s="1"/>
  <c r="BI323" i="4"/>
  <c r="BJ323" i="4" s="1"/>
  <c r="BK323" i="4" s="1"/>
  <c r="BJ306" i="4"/>
  <c r="BK306" i="4" s="1"/>
  <c r="BH324" i="4"/>
  <c r="BI322" i="4"/>
  <c r="BJ322" i="4" s="1"/>
  <c r="BK322" i="4" s="1"/>
  <c r="BI335" i="4"/>
  <c r="BJ335" i="4" s="1"/>
  <c r="BK335" i="4" s="1"/>
  <c r="BI336" i="4"/>
  <c r="BJ336" i="4" s="1"/>
  <c r="BK336" i="4" s="1"/>
  <c r="BI340" i="4"/>
  <c r="BJ340" i="4" s="1"/>
  <c r="BK340" i="4" s="1"/>
  <c r="BJ341" i="4"/>
  <c r="BI342" i="4"/>
  <c r="BJ342" i="4" s="1"/>
  <c r="BK342" i="4" s="1"/>
  <c r="BI344" i="4"/>
  <c r="BJ344" i="4" s="1"/>
  <c r="BK344" i="4" s="1"/>
  <c r="BJ345" i="4"/>
  <c r="BK345" i="4" s="1"/>
  <c r="BI343" i="4"/>
  <c r="BJ343" i="4" s="1"/>
  <c r="BK343" i="4" s="1"/>
  <c r="BI348" i="4"/>
  <c r="BJ348" i="4" s="1"/>
  <c r="BK348" i="4" s="1"/>
  <c r="BI347" i="4"/>
  <c r="BJ347" i="4" s="1"/>
  <c r="BK347" i="4" s="1"/>
  <c r="BI350" i="4"/>
  <c r="BJ350" i="4" s="1"/>
  <c r="BK350" i="4" s="1"/>
  <c r="BI351" i="4"/>
  <c r="BJ351" i="4" s="1"/>
  <c r="BK351" i="4" s="1"/>
  <c r="BI380" i="4"/>
  <c r="BJ380" i="4" s="1"/>
  <c r="BK380" i="4" s="1"/>
  <c r="BI353" i="4"/>
  <c r="BJ353" i="4" s="1"/>
  <c r="BK353" i="4" s="1"/>
  <c r="BI354" i="4"/>
  <c r="BJ354" i="4" s="1"/>
  <c r="BK354" i="4" s="1"/>
  <c r="BI355" i="4"/>
  <c r="BJ355" i="4" s="1"/>
  <c r="BK355" i="4" s="1"/>
  <c r="BH356" i="4"/>
  <c r="BI357" i="4"/>
  <c r="BJ357" i="4" s="1"/>
  <c r="BK357" i="4" s="1"/>
  <c r="BH358" i="4"/>
  <c r="BJ392" i="4"/>
  <c r="BK392" i="4" s="1"/>
  <c r="BJ352" i="4"/>
  <c r="BK352" i="4" s="1"/>
  <c r="BI361" i="4"/>
  <c r="BJ361" i="4" s="1"/>
  <c r="BK361" i="4" s="1"/>
  <c r="BI362" i="4"/>
  <c r="BJ362" i="4" s="1"/>
  <c r="BK362" i="4" s="1"/>
  <c r="BI368" i="4"/>
  <c r="BJ368" i="4" s="1"/>
  <c r="BK368" i="4" s="1"/>
  <c r="BI369" i="4"/>
  <c r="BJ369" i="4" s="1"/>
  <c r="BK369" i="4" s="1"/>
  <c r="BI366" i="4"/>
  <c r="BJ366" i="4" s="1"/>
  <c r="BK366" i="4" s="1"/>
  <c r="BI376" i="4"/>
  <c r="BJ376" i="4" s="1"/>
  <c r="BK376" i="4" s="1"/>
  <c r="BI377" i="4"/>
  <c r="BJ377" i="4" s="1"/>
  <c r="BK377" i="4" s="1"/>
  <c r="BI378" i="4"/>
  <c r="BJ378" i="4" s="1"/>
  <c r="BK378" i="4" s="1"/>
  <c r="BI372" i="4"/>
  <c r="BJ372" i="4" s="1"/>
  <c r="BK372" i="4" s="1"/>
  <c r="BJ375" i="4"/>
  <c r="BK375" i="4" s="1"/>
  <c r="BI374" i="4"/>
  <c r="BJ374" i="4" s="1"/>
  <c r="BK374" i="4" s="1"/>
  <c r="BI360" i="4"/>
  <c r="BJ360" i="4" s="1"/>
  <c r="BK360" i="4" s="1"/>
  <c r="BI370" i="4"/>
  <c r="BJ370" i="4" s="1"/>
  <c r="BK370" i="4" s="1"/>
  <c r="BI379" i="4"/>
  <c r="BJ379" i="4" s="1"/>
  <c r="BK379" i="4" s="1"/>
  <c r="BI381" i="4"/>
  <c r="BJ381" i="4" s="1"/>
  <c r="BK381" i="4" s="1"/>
  <c r="BH382" i="4"/>
  <c r="BI393" i="4"/>
  <c r="BJ393" i="4" s="1"/>
  <c r="BI389" i="4"/>
  <c r="BJ389" i="4" s="1"/>
  <c r="BK389" i="4" s="1"/>
  <c r="BI390" i="4"/>
  <c r="BJ390" i="4" s="1"/>
  <c r="BK390" i="4" s="1"/>
  <c r="BI391" i="4"/>
  <c r="BJ391" i="4" s="1"/>
  <c r="BK391" i="4" s="1"/>
  <c r="BI394" i="4"/>
  <c r="BJ394" i="4" s="1"/>
  <c r="BK394" i="4" s="1"/>
  <c r="BI383" i="4"/>
  <c r="BJ383" i="4" s="1"/>
  <c r="BK383" i="4" s="1"/>
  <c r="BI384" i="4"/>
  <c r="BJ384" i="4" s="1"/>
  <c r="BK384" i="4" s="1"/>
  <c r="BI385" i="4"/>
  <c r="BJ385" i="4" s="1"/>
  <c r="BK385" i="4" s="1"/>
  <c r="BI386" i="4"/>
  <c r="BJ386" i="4" s="1"/>
  <c r="BK386" i="4" s="1"/>
  <c r="BI387" i="4"/>
  <c r="BJ387" i="4" s="1"/>
  <c r="BK387" i="4" s="1"/>
  <c r="BI388" i="4"/>
  <c r="BJ388" i="4" s="1"/>
  <c r="BK388" i="4" s="1"/>
  <c r="BI397" i="4"/>
  <c r="BJ397" i="4" s="1"/>
  <c r="BK397" i="4" s="1"/>
  <c r="BI401" i="4"/>
  <c r="BJ401" i="4" s="1"/>
  <c r="BK401" i="4" s="1"/>
  <c r="BI405" i="4"/>
  <c r="BJ405" i="4" s="1"/>
  <c r="BK405" i="4" s="1"/>
  <c r="BJ402" i="4"/>
  <c r="BK402" i="4" s="1"/>
  <c r="BJ403" i="4"/>
  <c r="BK403" i="4" s="1"/>
  <c r="BJ404" i="4"/>
  <c r="BK404" i="4" s="1"/>
  <c r="BI407" i="4"/>
  <c r="BJ407" i="4" s="1"/>
  <c r="BK407" i="4" s="1"/>
  <c r="BJ411" i="4"/>
  <c r="BK411" i="4" s="1"/>
  <c r="BI415" i="4"/>
  <c r="BJ415" i="4" s="1"/>
  <c r="BK415" i="4" s="1"/>
  <c r="BI416" i="4"/>
  <c r="BJ416" i="4" s="1"/>
  <c r="BK416" i="4" s="1"/>
  <c r="BH417" i="4"/>
  <c r="BI418" i="4"/>
  <c r="BJ418" i="4" s="1"/>
  <c r="BK418" i="4" s="1"/>
  <c r="BI419" i="4"/>
  <c r="BJ419" i="4" s="1"/>
  <c r="BK419" i="4" s="1"/>
  <c r="BI424" i="4"/>
  <c r="BJ424" i="4" s="1"/>
  <c r="BK424" i="4" s="1"/>
  <c r="BJ425" i="4"/>
  <c r="BK425" i="4" s="1"/>
  <c r="BI426" i="4"/>
  <c r="BJ426" i="4" s="1"/>
  <c r="BK426" i="4" s="1"/>
  <c r="BJ429" i="4"/>
  <c r="BK429" i="4" s="1"/>
  <c r="BI430" i="4"/>
  <c r="BJ430" i="4" s="1"/>
  <c r="BK430" i="4" s="1"/>
  <c r="BI431" i="4"/>
  <c r="BJ431" i="4" s="1"/>
  <c r="BK431" i="4" s="1"/>
  <c r="BI435" i="4"/>
  <c r="BJ435" i="4" s="1"/>
  <c r="BK435" i="4" s="1"/>
  <c r="BI436" i="4"/>
  <c r="BJ436" i="4" s="1"/>
  <c r="BK436" i="4" s="1"/>
  <c r="BJ434" i="4"/>
  <c r="BK434" i="4" s="1"/>
  <c r="BJ437" i="4"/>
  <c r="BK437" i="4" s="1"/>
  <c r="BI438" i="4"/>
  <c r="BJ438" i="4" s="1"/>
  <c r="BK438" i="4" s="1"/>
  <c r="BJ439" i="4"/>
  <c r="BK439" i="4" s="1"/>
  <c r="BI440" i="4"/>
  <c r="BJ440" i="4" s="1"/>
  <c r="BK440" i="4" s="1"/>
  <c r="BI444" i="4"/>
  <c r="BJ444" i="4" s="1"/>
  <c r="BK444" i="4" s="1"/>
  <c r="BJ441" i="4"/>
  <c r="BK441" i="4" s="1"/>
  <c r="BI445" i="4"/>
  <c r="BJ445" i="4" s="1"/>
  <c r="BK445" i="4" s="1"/>
  <c r="BH446" i="4"/>
  <c r="BJ447" i="4"/>
  <c r="BK447" i="4" s="1"/>
  <c r="BJ452" i="4"/>
  <c r="BK452" i="4" s="1"/>
  <c r="BI448" i="4"/>
  <c r="BJ448" i="4" s="1"/>
  <c r="BK448" i="4" s="1"/>
  <c r="BJ464" i="4"/>
  <c r="BK464" i="4" s="1"/>
  <c r="BJ450" i="4"/>
  <c r="BK450" i="4" s="1"/>
  <c r="BJ453" i="4"/>
  <c r="BK453" i="4" s="1"/>
  <c r="BJ459" i="4"/>
  <c r="BK459" i="4" s="1"/>
  <c r="BI465" i="4"/>
  <c r="BJ465" i="4" s="1"/>
  <c r="BK465" i="4" s="1"/>
  <c r="BI454" i="4"/>
  <c r="BJ454" i="4" s="1"/>
  <c r="BK454" i="4" s="1"/>
  <c r="BJ467" i="4"/>
  <c r="BK467" i="4" s="1"/>
  <c r="BJ468" i="4"/>
  <c r="BK468" i="4" s="1"/>
  <c r="BI2" i="4"/>
  <c r="BJ162" i="4" l="1"/>
  <c r="BK22" i="4"/>
  <c r="BL22" i="4"/>
  <c r="BL3" i="4"/>
  <c r="BK393" i="4"/>
  <c r="BN392" i="4"/>
  <c r="BK3" i="4"/>
  <c r="BK341" i="4"/>
  <c r="BJ272" i="4"/>
  <c r="BJ185" i="4"/>
  <c r="BK185" i="4" s="1"/>
  <c r="BJ206" i="4"/>
  <c r="BK206" i="4" s="1"/>
  <c r="BM202" i="4"/>
  <c r="BN202" i="4" s="1"/>
  <c r="BJ182" i="4"/>
  <c r="BK182" i="4" s="1"/>
  <c r="BJ2" i="4"/>
  <c r="AY451" i="4"/>
  <c r="BK162" i="4" l="1"/>
  <c r="BK2" i="4"/>
  <c r="BK272" i="4"/>
  <c r="AZ3" i="4"/>
  <c r="AZ11" i="4"/>
  <c r="AZ7" i="4"/>
  <c r="AZ22" i="4"/>
  <c r="AZ24" i="4"/>
  <c r="AZ227" i="4"/>
  <c r="AZ158" i="4"/>
  <c r="AZ125" i="4"/>
  <c r="AZ437" i="4"/>
  <c r="AZ279" i="4"/>
  <c r="AZ203" i="4"/>
  <c r="AZ127" i="4"/>
  <c r="AZ467" i="4"/>
  <c r="AZ468" i="4"/>
  <c r="AZ202" i="4"/>
  <c r="AZ447" i="4"/>
  <c r="AZ451" i="4"/>
  <c r="AZ460" i="4"/>
  <c r="AZ186" i="4"/>
  <c r="AZ335" i="4"/>
  <c r="AZ339" i="4"/>
  <c r="AZ443" i="4"/>
  <c r="AZ444" i="4"/>
  <c r="AZ329" i="4"/>
  <c r="AZ336" i="4"/>
  <c r="AZ195" i="4"/>
  <c r="AZ344" i="4"/>
  <c r="AZ61" i="4"/>
  <c r="AZ138" i="4"/>
  <c r="AZ98" i="4"/>
  <c r="AZ124" i="4"/>
  <c r="AZ192" i="4"/>
  <c r="AZ248" i="4"/>
  <c r="AZ350" i="4"/>
  <c r="AZ368" i="4"/>
  <c r="AZ369" i="4"/>
  <c r="AZ40" i="4"/>
  <c r="AZ76" i="4"/>
  <c r="AZ75" i="4"/>
  <c r="AZ87" i="4"/>
  <c r="AZ50" i="4"/>
  <c r="AZ74" i="4"/>
  <c r="AZ163" i="4"/>
  <c r="AZ366" i="4"/>
  <c r="AZ371" i="4"/>
  <c r="AZ99" i="4"/>
  <c r="AZ80" i="4"/>
  <c r="AZ88" i="4"/>
  <c r="AZ94" i="4"/>
  <c r="AZ102" i="4"/>
  <c r="AZ107" i="4"/>
  <c r="AZ119" i="4"/>
  <c r="AZ121" i="4"/>
  <c r="AZ145" i="4"/>
  <c r="AZ157" i="4"/>
  <c r="AZ183" i="4"/>
  <c r="AZ185" i="4"/>
  <c r="AZ205" i="4"/>
  <c r="AZ213" i="4"/>
  <c r="AZ218" i="4"/>
  <c r="AZ243" i="4"/>
  <c r="AZ272" i="4"/>
  <c r="AZ340" i="4"/>
  <c r="AZ348" i="4"/>
  <c r="AZ424" i="4"/>
  <c r="AZ32" i="4"/>
  <c r="AZ52" i="4"/>
  <c r="AZ65" i="4"/>
  <c r="AZ113" i="4"/>
  <c r="AZ115" i="4"/>
  <c r="AZ164" i="4"/>
  <c r="AZ180" i="4"/>
  <c r="AZ415" i="4"/>
  <c r="AZ418" i="4"/>
  <c r="AZ101" i="4"/>
  <c r="AZ84" i="4"/>
  <c r="AZ95" i="4"/>
  <c r="AZ47" i="4"/>
  <c r="AZ51" i="4"/>
  <c r="AZ58" i="4"/>
  <c r="AZ172" i="4"/>
  <c r="AZ176" i="4"/>
  <c r="AZ188" i="4"/>
  <c r="AZ190" i="4"/>
  <c r="AZ196" i="4"/>
  <c r="AZ221" i="4"/>
  <c r="AZ233" i="4"/>
  <c r="AZ261" i="4"/>
  <c r="AZ266" i="4"/>
  <c r="AZ268" i="4"/>
  <c r="AZ401" i="4"/>
  <c r="AZ405" i="4"/>
  <c r="AZ409" i="4"/>
  <c r="AZ411" i="4"/>
  <c r="AZ414" i="4"/>
  <c r="AZ429" i="4"/>
  <c r="AZ45" i="4"/>
  <c r="AZ201" i="4"/>
  <c r="AZ220" i="4"/>
  <c r="AZ445" i="4"/>
  <c r="AZ446" i="4"/>
  <c r="AZ53" i="4"/>
  <c r="AZ136" i="4"/>
  <c r="AZ146" i="4"/>
  <c r="AZ143" i="4"/>
  <c r="AZ81" i="4"/>
  <c r="AZ97" i="4"/>
  <c r="AZ103" i="4"/>
  <c r="AZ108" i="4"/>
  <c r="AZ114" i="4"/>
  <c r="AZ116" i="4"/>
  <c r="AZ122" i="4"/>
  <c r="AZ139" i="4"/>
  <c r="AZ147" i="4"/>
  <c r="AZ165" i="4"/>
  <c r="AZ235" i="4"/>
  <c r="AZ244" i="4"/>
  <c r="AZ269" i="4"/>
  <c r="AZ271" i="4"/>
  <c r="AZ280" i="4"/>
  <c r="AZ416" i="4"/>
  <c r="AZ419" i="4"/>
  <c r="AZ426" i="4"/>
  <c r="AZ431" i="4"/>
  <c r="AZ438" i="4"/>
  <c r="AZ308" i="4"/>
  <c r="AZ393" i="4"/>
  <c r="AZ376" i="4"/>
  <c r="AZ232" i="4"/>
  <c r="AZ377" i="4"/>
  <c r="AZ381" i="4"/>
  <c r="AZ378" i="4"/>
  <c r="AZ364" i="4"/>
  <c r="AZ380" i="4"/>
  <c r="AZ55" i="4"/>
  <c r="AZ66" i="4"/>
  <c r="AZ109" i="4"/>
  <c r="AZ181" i="4"/>
  <c r="AZ309" i="4"/>
  <c r="AZ353" i="4"/>
  <c r="AZ372" i="4"/>
  <c r="AZ435" i="4"/>
  <c r="AZ440" i="4"/>
  <c r="AZ100" i="4"/>
  <c r="AZ70" i="4"/>
  <c r="AZ89" i="4"/>
  <c r="AZ96" i="4"/>
  <c r="AZ173" i="4"/>
  <c r="AZ179" i="4"/>
  <c r="AZ275" i="4"/>
  <c r="AZ48" i="4"/>
  <c r="AZ117" i="4"/>
  <c r="AZ148" i="4"/>
  <c r="AZ166" i="4"/>
  <c r="AZ430" i="4"/>
  <c r="AZ439" i="4"/>
  <c r="AZ63" i="4"/>
  <c r="AZ104" i="4"/>
  <c r="AZ149" i="4"/>
  <c r="AZ214" i="4"/>
  <c r="AZ249" i="4"/>
  <c r="AZ253" i="4"/>
  <c r="AZ341" i="4"/>
  <c r="AZ442" i="4"/>
  <c r="AZ34" i="4"/>
  <c r="AZ64" i="4"/>
  <c r="AZ71" i="4"/>
  <c r="AZ194" i="4"/>
  <c r="AZ210" i="4"/>
  <c r="AZ215" i="4"/>
  <c r="AZ222" i="4"/>
  <c r="AZ236" i="4"/>
  <c r="AZ254" i="4"/>
  <c r="AZ257" i="4"/>
  <c r="AZ258" i="4"/>
  <c r="AZ264" i="4"/>
  <c r="AZ290" i="4"/>
  <c r="AZ294" i="4"/>
  <c r="AZ297" i="4"/>
  <c r="AZ301" i="4"/>
  <c r="AZ310" i="4"/>
  <c r="AZ349" i="4"/>
  <c r="AZ399" i="4"/>
  <c r="AZ406" i="4"/>
  <c r="AZ465" i="4"/>
  <c r="AZ454" i="4"/>
  <c r="AZ345" i="4"/>
  <c r="AZ354" i="4"/>
  <c r="AZ392" i="4"/>
  <c r="AZ441" i="4"/>
  <c r="AZ161" i="4"/>
  <c r="AZ346" i="4"/>
  <c r="AZ311" i="4"/>
  <c r="AZ352" i="4"/>
  <c r="AZ389" i="4"/>
  <c r="AZ390" i="4"/>
  <c r="AZ391" i="4"/>
  <c r="AZ355" i="4"/>
  <c r="AZ375" i="4"/>
  <c r="AZ373" i="4"/>
  <c r="AZ374" i="4"/>
  <c r="AZ359" i="4"/>
  <c r="AZ394" i="4"/>
  <c r="AZ383" i="4"/>
  <c r="AZ384" i="4"/>
  <c r="AZ385" i="4"/>
  <c r="AZ386" i="4"/>
  <c r="AZ387" i="4"/>
  <c r="AZ388" i="4"/>
  <c r="AZ112" i="4"/>
  <c r="AZ211" i="4"/>
  <c r="AZ281" i="4"/>
  <c r="AZ305" i="4"/>
  <c r="AZ312" i="4"/>
  <c r="AZ171" i="4"/>
  <c r="AZ237" i="4"/>
  <c r="AZ291" i="4"/>
  <c r="AZ298" i="4"/>
  <c r="AZ197" i="4"/>
  <c r="AZ247" i="4"/>
  <c r="AZ283" i="4"/>
  <c r="AZ282" i="4"/>
  <c r="AZ286" i="4"/>
  <c r="AZ287" i="4"/>
  <c r="AZ178" i="4"/>
  <c r="AZ41" i="4"/>
  <c r="AZ46" i="4"/>
  <c r="AZ54" i="4"/>
  <c r="AZ93" i="4"/>
  <c r="AZ82" i="4"/>
  <c r="AZ85" i="4"/>
  <c r="AZ90" i="4"/>
  <c r="AZ57" i="4"/>
  <c r="AZ105" i="4"/>
  <c r="AZ110" i="4"/>
  <c r="AZ123" i="4"/>
  <c r="AZ182" i="4"/>
  <c r="AZ49" i="4"/>
  <c r="AZ174" i="4"/>
  <c r="AZ156" i="4"/>
  <c r="AZ184" i="4"/>
  <c r="AZ187" i="4"/>
  <c r="AZ189" i="4"/>
  <c r="AZ193" i="4"/>
  <c r="AZ199" i="4"/>
  <c r="AZ200" i="4"/>
  <c r="AZ212" i="4"/>
  <c r="AZ216" i="4"/>
  <c r="AZ219" i="4"/>
  <c r="AZ223" i="4"/>
  <c r="AZ228" i="4"/>
  <c r="AZ229" i="4"/>
  <c r="AZ231" i="4"/>
  <c r="AZ242" i="4"/>
  <c r="AZ259" i="4"/>
  <c r="AZ260" i="4"/>
  <c r="AZ262" i="4"/>
  <c r="AZ263" i="4"/>
  <c r="AZ267" i="4"/>
  <c r="AZ270" i="4"/>
  <c r="AZ273" i="4"/>
  <c r="AZ285" i="4"/>
  <c r="AZ304" i="4"/>
  <c r="AZ328" i="4"/>
  <c r="AZ342" i="4"/>
  <c r="AZ343" i="4"/>
  <c r="AZ351" i="4"/>
  <c r="AZ396" i="4"/>
  <c r="AZ407" i="4"/>
  <c r="AZ410" i="4"/>
  <c r="AZ420" i="4"/>
  <c r="AZ427" i="4"/>
  <c r="AZ432" i="4"/>
  <c r="AZ2" i="4"/>
  <c r="AZ4" i="4"/>
  <c r="AZ8" i="4"/>
  <c r="AZ9" i="4"/>
  <c r="AZ10" i="4"/>
  <c r="AZ12" i="4"/>
  <c r="AZ13" i="4"/>
  <c r="AZ14" i="4"/>
  <c r="AZ15" i="4"/>
  <c r="AZ16" i="4"/>
  <c r="AZ17" i="4"/>
  <c r="AZ20" i="4"/>
  <c r="AZ21" i="4"/>
  <c r="AZ23" i="4"/>
  <c r="AZ140" i="4"/>
  <c r="AZ159" i="4"/>
  <c r="AZ120" i="4"/>
  <c r="AZ160" i="4"/>
  <c r="AZ150" i="4"/>
  <c r="AZ126" i="4"/>
  <c r="AZ31" i="4"/>
  <c r="AZ206" i="4"/>
  <c r="AZ241" i="4"/>
  <c r="AZ425" i="4"/>
  <c r="AZ433" i="4"/>
  <c r="AZ67" i="4"/>
  <c r="AZ151" i="4"/>
  <c r="AZ167" i="4"/>
  <c r="AZ277" i="4"/>
  <c r="AZ245" i="4"/>
  <c r="AZ292" i="4"/>
  <c r="AZ299" i="4"/>
  <c r="AZ302" i="4"/>
  <c r="AZ313" i="4"/>
  <c r="AZ234" i="4"/>
  <c r="AZ452" i="4"/>
  <c r="AZ464" i="4"/>
  <c r="AZ466" i="4"/>
  <c r="AZ449" i="4"/>
  <c r="AZ448" i="4"/>
  <c r="AZ453" i="4"/>
  <c r="AZ246" i="4"/>
  <c r="AZ395" i="4"/>
  <c r="AZ361" i="4"/>
  <c r="AZ362" i="4"/>
  <c r="AZ68" i="4"/>
  <c r="AZ78" i="4"/>
  <c r="AZ73" i="4"/>
  <c r="AZ83" i="4"/>
  <c r="AZ30" i="4"/>
  <c r="AZ79" i="4"/>
  <c r="AZ152" i="4"/>
  <c r="AZ168" i="4"/>
  <c r="AZ208" i="4"/>
  <c r="AZ209" i="4"/>
  <c r="AZ250" i="4"/>
  <c r="AZ314" i="4"/>
  <c r="AZ315" i="4"/>
  <c r="AZ316" i="4"/>
  <c r="AZ317" i="4"/>
  <c r="AZ318" i="4"/>
  <c r="AZ319" i="4"/>
  <c r="AZ320" i="4"/>
  <c r="AZ321" i="4"/>
  <c r="AZ323" i="4"/>
  <c r="AZ417" i="4"/>
  <c r="AZ111" i="4"/>
  <c r="AZ91" i="4"/>
  <c r="AZ153" i="4"/>
  <c r="AZ169" i="4"/>
  <c r="AZ106" i="4"/>
  <c r="AZ144" i="4"/>
  <c r="AZ360" i="4"/>
  <c r="AZ382" i="4"/>
  <c r="AZ436" i="4"/>
  <c r="AZ379" i="4"/>
  <c r="AZ86" i="4"/>
  <c r="AZ118" i="4"/>
  <c r="AZ170" i="4"/>
  <c r="AZ175" i="4"/>
  <c r="AZ306" i="4"/>
  <c r="AZ307" i="4"/>
  <c r="AZ324" i="4"/>
  <c r="AZ327" i="4"/>
  <c r="AZ322" i="4"/>
  <c r="AZ370" i="4"/>
  <c r="AZ356" i="4"/>
  <c r="AZ357" i="4"/>
  <c r="AZ358" i="4"/>
  <c r="AZ337" i="4"/>
  <c r="AZ332" i="4"/>
  <c r="AZ330" i="4"/>
  <c r="AZ333" i="4"/>
  <c r="AZ338" i="4"/>
  <c r="AZ331" i="4"/>
  <c r="AZ450" i="4"/>
  <c r="AZ459" i="4"/>
  <c r="AZ137" i="4"/>
  <c r="AZ28" i="4"/>
  <c r="AZ29" i="4"/>
  <c r="AZ27" i="4"/>
  <c r="AZ26" i="4"/>
  <c r="AZ25" i="4"/>
  <c r="AZ39" i="4"/>
  <c r="AZ72" i="4"/>
  <c r="AZ92" i="4"/>
  <c r="AZ162" i="4"/>
  <c r="AZ62" i="4"/>
  <c r="AZ60" i="4"/>
  <c r="AZ69" i="4"/>
  <c r="AZ77" i="4"/>
  <c r="AZ131" i="4"/>
  <c r="AZ128" i="4"/>
  <c r="AZ129" i="4"/>
  <c r="AZ134" i="4"/>
  <c r="AZ135" i="4"/>
  <c r="AZ155" i="4"/>
  <c r="AZ177" i="4"/>
  <c r="AZ59" i="4"/>
  <c r="AZ198" i="4"/>
  <c r="AZ204" i="4"/>
  <c r="AZ207" i="4"/>
  <c r="AZ225" i="4"/>
  <c r="AZ226" i="4"/>
  <c r="AZ224" i="4"/>
  <c r="AZ276" i="4"/>
  <c r="AZ274" i="4"/>
  <c r="AZ288" i="4"/>
  <c r="AZ289" i="4"/>
  <c r="AZ293" i="4"/>
  <c r="AZ295" i="4"/>
  <c r="AZ296" i="4"/>
  <c r="AZ300" i="4"/>
  <c r="AZ347" i="4"/>
  <c r="AZ397" i="4"/>
  <c r="AZ402" i="4"/>
  <c r="AZ403" i="4"/>
  <c r="AZ404" i="4"/>
  <c r="AZ434" i="4"/>
  <c r="AY3" i="4"/>
  <c r="AY11" i="4"/>
  <c r="AY7" i="4"/>
  <c r="AY22" i="4"/>
  <c r="AY24" i="4"/>
  <c r="AY227" i="4"/>
  <c r="AY158" i="4"/>
  <c r="AY125" i="4"/>
  <c r="AY437" i="4"/>
  <c r="AY279" i="4"/>
  <c r="AY203" i="4"/>
  <c r="AY127" i="4"/>
  <c r="AY467" i="4"/>
  <c r="AY468" i="4"/>
  <c r="AY202" i="4"/>
  <c r="AY447" i="4"/>
  <c r="AY460" i="4"/>
  <c r="AY186" i="4"/>
  <c r="AY335" i="4"/>
  <c r="AY339" i="4"/>
  <c r="AY443" i="4"/>
  <c r="AY444" i="4"/>
  <c r="AY329" i="4"/>
  <c r="AY336" i="4"/>
  <c r="AY195" i="4"/>
  <c r="AY344" i="4"/>
  <c r="AY61" i="4"/>
  <c r="AY138" i="4"/>
  <c r="AY98" i="4"/>
  <c r="AY124" i="4"/>
  <c r="AY192" i="4"/>
  <c r="AY248" i="4"/>
  <c r="AY350" i="4"/>
  <c r="AY368" i="4"/>
  <c r="AY369" i="4"/>
  <c r="AY40" i="4"/>
  <c r="AY76" i="4"/>
  <c r="AY75" i="4"/>
  <c r="AY87" i="4"/>
  <c r="AY50" i="4"/>
  <c r="AY74" i="4"/>
  <c r="AY163" i="4"/>
  <c r="AY366" i="4"/>
  <c r="AY371" i="4"/>
  <c r="AY99" i="4"/>
  <c r="AY80" i="4"/>
  <c r="AY88" i="4"/>
  <c r="AY94" i="4"/>
  <c r="AY102" i="4"/>
  <c r="AY107" i="4"/>
  <c r="AY119" i="4"/>
  <c r="AY121" i="4"/>
  <c r="AY145" i="4"/>
  <c r="AY157" i="4"/>
  <c r="AY183" i="4"/>
  <c r="AY185" i="4"/>
  <c r="AY205" i="4"/>
  <c r="AY213" i="4"/>
  <c r="AY218" i="4"/>
  <c r="AY243" i="4"/>
  <c r="AY272" i="4"/>
  <c r="AY340" i="4"/>
  <c r="AY348" i="4"/>
  <c r="AY424" i="4"/>
  <c r="AY32" i="4"/>
  <c r="AY52" i="4"/>
  <c r="AY65" i="4"/>
  <c r="AY113" i="4"/>
  <c r="AY115" i="4"/>
  <c r="AY164" i="4"/>
  <c r="AY180" i="4"/>
  <c r="AY415" i="4"/>
  <c r="AY418" i="4"/>
  <c r="AY101" i="4"/>
  <c r="AY84" i="4"/>
  <c r="AY95" i="4"/>
  <c r="AY47" i="4"/>
  <c r="AY51" i="4"/>
  <c r="AY58" i="4"/>
  <c r="AY172" i="4"/>
  <c r="AY176" i="4"/>
  <c r="AY188" i="4"/>
  <c r="AY190" i="4"/>
  <c r="AY196" i="4"/>
  <c r="AY221" i="4"/>
  <c r="AY233" i="4"/>
  <c r="AY261" i="4"/>
  <c r="AY266" i="4"/>
  <c r="AY268" i="4"/>
  <c r="AY401" i="4"/>
  <c r="AY405" i="4"/>
  <c r="AY409" i="4"/>
  <c r="AY411" i="4"/>
  <c r="AY414" i="4"/>
  <c r="AY429" i="4"/>
  <c r="AY45" i="4"/>
  <c r="AY201" i="4"/>
  <c r="AY220" i="4"/>
  <c r="AY445" i="4"/>
  <c r="AY446" i="4"/>
  <c r="AY53" i="4"/>
  <c r="AY136" i="4"/>
  <c r="AY146" i="4"/>
  <c r="AY143" i="4"/>
  <c r="AY81" i="4"/>
  <c r="AY97" i="4"/>
  <c r="AY103" i="4"/>
  <c r="AY108" i="4"/>
  <c r="AY114" i="4"/>
  <c r="AY116" i="4"/>
  <c r="AY122" i="4"/>
  <c r="AY139" i="4"/>
  <c r="AY147" i="4"/>
  <c r="AY165" i="4"/>
  <c r="AY235" i="4"/>
  <c r="AY244" i="4"/>
  <c r="AY269" i="4"/>
  <c r="AY271" i="4"/>
  <c r="AY280" i="4"/>
  <c r="AY416" i="4"/>
  <c r="AY419" i="4"/>
  <c r="AY426" i="4"/>
  <c r="AY431" i="4"/>
  <c r="AY438" i="4"/>
  <c r="AY308" i="4"/>
  <c r="AY393" i="4"/>
  <c r="AY376" i="4"/>
  <c r="AY232" i="4"/>
  <c r="AY377" i="4"/>
  <c r="AY381" i="4"/>
  <c r="AY378" i="4"/>
  <c r="AY364" i="4"/>
  <c r="AY380" i="4"/>
  <c r="AY55" i="4"/>
  <c r="AY66" i="4"/>
  <c r="AY109" i="4"/>
  <c r="AY181" i="4"/>
  <c r="AY309" i="4"/>
  <c r="AY353" i="4"/>
  <c r="AY372" i="4"/>
  <c r="AY435" i="4"/>
  <c r="AY440" i="4"/>
  <c r="AY100" i="4"/>
  <c r="AY70" i="4"/>
  <c r="AY89" i="4"/>
  <c r="AY96" i="4"/>
  <c r="AY173" i="4"/>
  <c r="AY179" i="4"/>
  <c r="AY275" i="4"/>
  <c r="AY48" i="4"/>
  <c r="AY117" i="4"/>
  <c r="AY148" i="4"/>
  <c r="AY166" i="4"/>
  <c r="AY430" i="4"/>
  <c r="AY439" i="4"/>
  <c r="AY63" i="4"/>
  <c r="AY104" i="4"/>
  <c r="AY149" i="4"/>
  <c r="AY214" i="4"/>
  <c r="AY249" i="4"/>
  <c r="AY253" i="4"/>
  <c r="AY341" i="4"/>
  <c r="AY442" i="4"/>
  <c r="AY34" i="4"/>
  <c r="AY64" i="4"/>
  <c r="AY71" i="4"/>
  <c r="AY194" i="4"/>
  <c r="AY210" i="4"/>
  <c r="AY215" i="4"/>
  <c r="AY222" i="4"/>
  <c r="AY236" i="4"/>
  <c r="AY254" i="4"/>
  <c r="AY257" i="4"/>
  <c r="AY258" i="4"/>
  <c r="AY264" i="4"/>
  <c r="AY290" i="4"/>
  <c r="AY294" i="4"/>
  <c r="AY297" i="4"/>
  <c r="AY301" i="4"/>
  <c r="AY310" i="4"/>
  <c r="AY349" i="4"/>
  <c r="AY399" i="4"/>
  <c r="AY406" i="4"/>
  <c r="AY465" i="4"/>
  <c r="AY454" i="4"/>
  <c r="AY345" i="4"/>
  <c r="AY354" i="4"/>
  <c r="AY392" i="4"/>
  <c r="AY441" i="4"/>
  <c r="AY161" i="4"/>
  <c r="AY346" i="4"/>
  <c r="AY311" i="4"/>
  <c r="AY352" i="4"/>
  <c r="AY389" i="4"/>
  <c r="AY390" i="4"/>
  <c r="AY391" i="4"/>
  <c r="AY355" i="4"/>
  <c r="AY375" i="4"/>
  <c r="AY373" i="4"/>
  <c r="AY374" i="4"/>
  <c r="AY359" i="4"/>
  <c r="AY394" i="4"/>
  <c r="AY383" i="4"/>
  <c r="AY384" i="4"/>
  <c r="AY385" i="4"/>
  <c r="AY386" i="4"/>
  <c r="AY387" i="4"/>
  <c r="AY388" i="4"/>
  <c r="AY112" i="4"/>
  <c r="AY211" i="4"/>
  <c r="AY281" i="4"/>
  <c r="AY305" i="4"/>
  <c r="AY312" i="4"/>
  <c r="AY171" i="4"/>
  <c r="AY237" i="4"/>
  <c r="AY291" i="4"/>
  <c r="AY298" i="4"/>
  <c r="AY197" i="4"/>
  <c r="AY247" i="4"/>
  <c r="AY283" i="4"/>
  <c r="AY282" i="4"/>
  <c r="AY286" i="4"/>
  <c r="AY287" i="4"/>
  <c r="AY178" i="4"/>
  <c r="AY41" i="4"/>
  <c r="AY46" i="4"/>
  <c r="AY54" i="4"/>
  <c r="AY93" i="4"/>
  <c r="AY82" i="4"/>
  <c r="AY85" i="4"/>
  <c r="AY90" i="4"/>
  <c r="AY57" i="4"/>
  <c r="AY105" i="4"/>
  <c r="AY110" i="4"/>
  <c r="AY123" i="4"/>
  <c r="AY182" i="4"/>
  <c r="AY49" i="4"/>
  <c r="AY174" i="4"/>
  <c r="AY156" i="4"/>
  <c r="AY184" i="4"/>
  <c r="AY187" i="4"/>
  <c r="AY189" i="4"/>
  <c r="AY193" i="4"/>
  <c r="AY199" i="4"/>
  <c r="AY200" i="4"/>
  <c r="AY212" i="4"/>
  <c r="AY216" i="4"/>
  <c r="AY219" i="4"/>
  <c r="AY223" i="4"/>
  <c r="AY228" i="4"/>
  <c r="AY229" i="4"/>
  <c r="AY231" i="4"/>
  <c r="AY242" i="4"/>
  <c r="AY259" i="4"/>
  <c r="AY260" i="4"/>
  <c r="AY262" i="4"/>
  <c r="AY263" i="4"/>
  <c r="AY267" i="4"/>
  <c r="AY270" i="4"/>
  <c r="AY273" i="4"/>
  <c r="AY285" i="4"/>
  <c r="AY304" i="4"/>
  <c r="AY328" i="4"/>
  <c r="AY342" i="4"/>
  <c r="AY343" i="4"/>
  <c r="AY351" i="4"/>
  <c r="AY396" i="4"/>
  <c r="AY407" i="4"/>
  <c r="AY410" i="4"/>
  <c r="AY420" i="4"/>
  <c r="AY427" i="4"/>
  <c r="AY432" i="4"/>
  <c r="AY2" i="4"/>
  <c r="AY4" i="4"/>
  <c r="AY8" i="4"/>
  <c r="AY9" i="4"/>
  <c r="AY10" i="4"/>
  <c r="AY12" i="4"/>
  <c r="AY13" i="4"/>
  <c r="AY14" i="4"/>
  <c r="AY15" i="4"/>
  <c r="AY16" i="4"/>
  <c r="AY17" i="4"/>
  <c r="AY20" i="4"/>
  <c r="AY21" i="4"/>
  <c r="AY23" i="4"/>
  <c r="AY140" i="4"/>
  <c r="AY159" i="4"/>
  <c r="AY120" i="4"/>
  <c r="AY160" i="4"/>
  <c r="AY150" i="4"/>
  <c r="AY126" i="4"/>
  <c r="AY31" i="4"/>
  <c r="AY206" i="4"/>
  <c r="AY241" i="4"/>
  <c r="AY425" i="4"/>
  <c r="AY433" i="4"/>
  <c r="AY67" i="4"/>
  <c r="AY151" i="4"/>
  <c r="AY167" i="4"/>
  <c r="AY277" i="4"/>
  <c r="AY245" i="4"/>
  <c r="AY292" i="4"/>
  <c r="AY299" i="4"/>
  <c r="AY302" i="4"/>
  <c r="AY313" i="4"/>
  <c r="AY234" i="4"/>
  <c r="AY452" i="4"/>
  <c r="AY464" i="4"/>
  <c r="AY466" i="4"/>
  <c r="AY449" i="4"/>
  <c r="AY448" i="4"/>
  <c r="AY453" i="4"/>
  <c r="AY246" i="4"/>
  <c r="AY395" i="4"/>
  <c r="AY361" i="4"/>
  <c r="AY362" i="4"/>
  <c r="AY68" i="4"/>
  <c r="AY78" i="4"/>
  <c r="AY73" i="4"/>
  <c r="AY83" i="4"/>
  <c r="AY30" i="4"/>
  <c r="AY79" i="4"/>
  <c r="AY152" i="4"/>
  <c r="AY168" i="4"/>
  <c r="AY208" i="4"/>
  <c r="AY209" i="4"/>
  <c r="AY250" i="4"/>
  <c r="AY314" i="4"/>
  <c r="AY315" i="4"/>
  <c r="AY316" i="4"/>
  <c r="AY317" i="4"/>
  <c r="AY318" i="4"/>
  <c r="AY319" i="4"/>
  <c r="AY320" i="4"/>
  <c r="AY321" i="4"/>
  <c r="AY323" i="4"/>
  <c r="AY417" i="4"/>
  <c r="AY111" i="4"/>
  <c r="AY91" i="4"/>
  <c r="AY153" i="4"/>
  <c r="AY169" i="4"/>
  <c r="AY106" i="4"/>
  <c r="AY144" i="4"/>
  <c r="AY360" i="4"/>
  <c r="AY382" i="4"/>
  <c r="AY436" i="4"/>
  <c r="AY379" i="4"/>
  <c r="AY86" i="4"/>
  <c r="AY118" i="4"/>
  <c r="AY170" i="4"/>
  <c r="AY175" i="4"/>
  <c r="AY306" i="4"/>
  <c r="AY307" i="4"/>
  <c r="AY324" i="4"/>
  <c r="AY327" i="4"/>
  <c r="AY322" i="4"/>
  <c r="AY370" i="4"/>
  <c r="AY356" i="4"/>
  <c r="AY357" i="4"/>
  <c r="AY358" i="4"/>
  <c r="AY337" i="4"/>
  <c r="AY332" i="4"/>
  <c r="AY330" i="4"/>
  <c r="AY333" i="4"/>
  <c r="AY338" i="4"/>
  <c r="AY331" i="4"/>
  <c r="AY450" i="4"/>
  <c r="AY459" i="4"/>
  <c r="AY137" i="4"/>
  <c r="AY28" i="4"/>
  <c r="AY29" i="4"/>
  <c r="AY27" i="4"/>
  <c r="AY26" i="4"/>
  <c r="AY25" i="4"/>
  <c r="AY39" i="4"/>
  <c r="AY72" i="4"/>
  <c r="AY92" i="4"/>
  <c r="AY162" i="4"/>
  <c r="AY62" i="4"/>
  <c r="AY60" i="4"/>
  <c r="AY69" i="4"/>
  <c r="AY77" i="4"/>
  <c r="AY131" i="4"/>
  <c r="AY128" i="4"/>
  <c r="AY129" i="4"/>
  <c r="AY134" i="4"/>
  <c r="AY135" i="4"/>
  <c r="AY155" i="4"/>
  <c r="AY177" i="4"/>
  <c r="AY59" i="4"/>
  <c r="AY198" i="4"/>
  <c r="AY204" i="4"/>
  <c r="AY207" i="4"/>
  <c r="AY225" i="4"/>
  <c r="AY226" i="4"/>
  <c r="AY224" i="4"/>
  <c r="AY276" i="4"/>
  <c r="AY274" i="4"/>
  <c r="AY288" i="4"/>
  <c r="AY289" i="4"/>
  <c r="AY293" i="4"/>
  <c r="AY295" i="4"/>
  <c r="AY296" i="4"/>
  <c r="AY300" i="4"/>
  <c r="AY347" i="4"/>
  <c r="AY397" i="4"/>
  <c r="AY402" i="4"/>
  <c r="AY403" i="4"/>
  <c r="AY404" i="4"/>
  <c r="AY434" i="4"/>
  <c r="AZ334" i="4"/>
  <c r="AY334" i="4"/>
  <c r="AW459" i="4" l="1"/>
  <c r="AW450" i="4"/>
  <c r="AW331" i="4"/>
  <c r="BI331" i="4" s="1"/>
  <c r="BJ331" i="4" s="1"/>
  <c r="BK331" i="4" s="1"/>
  <c r="AW338" i="4"/>
  <c r="AW333" i="4"/>
  <c r="BI333" i="4" s="1"/>
  <c r="BJ333" i="4" s="1"/>
  <c r="BK333" i="4" s="1"/>
  <c r="AW330" i="4"/>
  <c r="BI330" i="4" s="1"/>
  <c r="BJ330" i="4" s="1"/>
  <c r="BK330" i="4" s="1"/>
  <c r="AW332" i="4"/>
  <c r="BI332" i="4" s="1"/>
  <c r="BJ332" i="4" s="1"/>
  <c r="BK332" i="4" s="1"/>
  <c r="AW337" i="4"/>
  <c r="AW358" i="4"/>
  <c r="AW357" i="4"/>
  <c r="AW356" i="4"/>
  <c r="AW370" i="4"/>
  <c r="AW322" i="4"/>
  <c r="AW327" i="4"/>
  <c r="BI327" i="4" s="1"/>
  <c r="BJ327" i="4" s="1"/>
  <c r="BK327" i="4" s="1"/>
  <c r="AW324" i="4"/>
  <c r="AW307" i="4"/>
  <c r="BI307" i="4" s="1"/>
  <c r="BJ307" i="4" s="1"/>
  <c r="BK307" i="4" s="1"/>
  <c r="AW306" i="4"/>
  <c r="AW175" i="4"/>
  <c r="AW170" i="4"/>
  <c r="AW118" i="4"/>
  <c r="AW86" i="4"/>
  <c r="AW379" i="4"/>
  <c r="AW436" i="4"/>
  <c r="AW382" i="4"/>
  <c r="AW360" i="4"/>
  <c r="AW144" i="4"/>
  <c r="AW106" i="4"/>
  <c r="AW169" i="4"/>
  <c r="AW153" i="4"/>
  <c r="AW91" i="4"/>
  <c r="AW111" i="4"/>
  <c r="AW417" i="4"/>
  <c r="AW323" i="4"/>
  <c r="AW321" i="4"/>
  <c r="AW320" i="4"/>
  <c r="AW319" i="4"/>
  <c r="AW318" i="4"/>
  <c r="AW317" i="4"/>
  <c r="AW316" i="4"/>
  <c r="AW315" i="4"/>
  <c r="AW314" i="4"/>
  <c r="AW250" i="4"/>
  <c r="AW209" i="4"/>
  <c r="AW208" i="4"/>
  <c r="AW168" i="4"/>
  <c r="AW152" i="4"/>
  <c r="AW79" i="4"/>
  <c r="AW30" i="4"/>
  <c r="AW83" i="4"/>
  <c r="AW73" i="4"/>
  <c r="AW78" i="4"/>
  <c r="AW68" i="4"/>
  <c r="AW362" i="4"/>
  <c r="AW361" i="4"/>
  <c r="AW395" i="4"/>
  <c r="AW246" i="4"/>
  <c r="BI246" i="4" s="1"/>
  <c r="AW453" i="4"/>
  <c r="AW448" i="4"/>
  <c r="AW449" i="4"/>
  <c r="AW466" i="4"/>
  <c r="AW464" i="4"/>
  <c r="AW452" i="4"/>
  <c r="AW234" i="4"/>
  <c r="BI234" i="4" s="1"/>
  <c r="BJ234" i="4" s="1"/>
  <c r="BK234" i="4" s="1"/>
  <c r="AW313" i="4"/>
  <c r="AW302" i="4"/>
  <c r="AW299" i="4"/>
  <c r="AW292" i="4"/>
  <c r="AW245" i="4"/>
  <c r="AW277" i="4"/>
  <c r="AW167" i="4"/>
  <c r="AW151" i="4"/>
  <c r="AW67" i="4"/>
  <c r="AW433" i="4"/>
  <c r="BJ433" i="4" s="1"/>
  <c r="BK433" i="4" s="1"/>
  <c r="AW425" i="4"/>
  <c r="AW241" i="4"/>
  <c r="AW206" i="4"/>
  <c r="AW31" i="4"/>
  <c r="AW126" i="4"/>
  <c r="AW150" i="4"/>
  <c r="AW160" i="4"/>
  <c r="AW120" i="4"/>
  <c r="AW159" i="4"/>
  <c r="AW140" i="4"/>
  <c r="AW23" i="4"/>
  <c r="AW21" i="4"/>
  <c r="AW20" i="4"/>
  <c r="AW17" i="4"/>
  <c r="AW16" i="4"/>
  <c r="AW15" i="4"/>
  <c r="AW14" i="4"/>
  <c r="AW13" i="4"/>
  <c r="AW12" i="4"/>
  <c r="AW10" i="4"/>
  <c r="AW9" i="4"/>
  <c r="AW8" i="4"/>
  <c r="AW4" i="4"/>
  <c r="AW2" i="4"/>
  <c r="AW432" i="4"/>
  <c r="BI432" i="4" s="1"/>
  <c r="BJ432" i="4" s="1"/>
  <c r="BK432" i="4" s="1"/>
  <c r="AW427" i="4"/>
  <c r="BI427" i="4" s="1"/>
  <c r="BJ427" i="4" s="1"/>
  <c r="BK427" i="4" s="1"/>
  <c r="AW420" i="4"/>
  <c r="BI420" i="4" s="1"/>
  <c r="BJ420" i="4" s="1"/>
  <c r="BK420" i="4" s="1"/>
  <c r="AW410" i="4"/>
  <c r="BI410" i="4" s="1"/>
  <c r="BJ410" i="4" s="1"/>
  <c r="BK410" i="4" s="1"/>
  <c r="AW407" i="4"/>
  <c r="AW396" i="4"/>
  <c r="BI396" i="4" s="1"/>
  <c r="BJ396" i="4" s="1"/>
  <c r="BK396" i="4" s="1"/>
  <c r="AW351" i="4"/>
  <c r="AW343" i="4"/>
  <c r="AW342" i="4"/>
  <c r="AW328" i="4"/>
  <c r="AW304" i="4"/>
  <c r="BI304" i="4" s="1"/>
  <c r="BJ304" i="4" s="1"/>
  <c r="BK304" i="4" s="1"/>
  <c r="AW285" i="4"/>
  <c r="AW273" i="4"/>
  <c r="AW270" i="4"/>
  <c r="AW267" i="4"/>
  <c r="AW263" i="4"/>
  <c r="AW262" i="4"/>
  <c r="AW260" i="4"/>
  <c r="AW259" i="4"/>
  <c r="AW242" i="4"/>
  <c r="AW231" i="4"/>
  <c r="AW229" i="4"/>
  <c r="AW228" i="4"/>
  <c r="AW223" i="4"/>
  <c r="AW219" i="4"/>
  <c r="AW216" i="4"/>
  <c r="AW212" i="4"/>
  <c r="AW200" i="4"/>
  <c r="AW199" i="4"/>
  <c r="AW193" i="4"/>
  <c r="AW189" i="4"/>
  <c r="AW187" i="4"/>
  <c r="AW184" i="4"/>
  <c r="AW156" i="4"/>
  <c r="AW174" i="4"/>
  <c r="AW49" i="4"/>
  <c r="AW182" i="4"/>
  <c r="AW123" i="4"/>
  <c r="AW110" i="4"/>
  <c r="AW105" i="4"/>
  <c r="AW57" i="4"/>
  <c r="AW90" i="4"/>
  <c r="AW85" i="4"/>
  <c r="AW82" i="4"/>
  <c r="AW93" i="4"/>
  <c r="AW54" i="4"/>
  <c r="AW46" i="4"/>
  <c r="AW41" i="4"/>
  <c r="AW178" i="4"/>
  <c r="AW287" i="4"/>
  <c r="AW286" i="4"/>
  <c r="AW282" i="4"/>
  <c r="AW283" i="4"/>
  <c r="AW247" i="4"/>
  <c r="AW197" i="4"/>
  <c r="AW298" i="4"/>
  <c r="AW291" i="4"/>
  <c r="AW237" i="4"/>
  <c r="AW171" i="4"/>
  <c r="AW312" i="4"/>
  <c r="AW305" i="4"/>
  <c r="BI305" i="4" s="1"/>
  <c r="BJ305" i="4" s="1"/>
  <c r="BK305" i="4" s="1"/>
  <c r="AW281" i="4"/>
  <c r="AW211" i="4"/>
  <c r="AW112" i="4"/>
  <c r="AW388" i="4"/>
  <c r="AW387" i="4"/>
  <c r="AW386" i="4"/>
  <c r="AW385" i="4"/>
  <c r="AW384" i="4"/>
  <c r="AW383" i="4"/>
  <c r="AW394" i="4"/>
  <c r="AW359" i="4"/>
  <c r="BI359" i="4" s="1"/>
  <c r="BJ359" i="4" s="1"/>
  <c r="BK359" i="4" s="1"/>
  <c r="AW374" i="4"/>
  <c r="AW373" i="4"/>
  <c r="AW375" i="4"/>
  <c r="AW355" i="4"/>
  <c r="AW391" i="4"/>
  <c r="AW390" i="4"/>
  <c r="AW389" i="4"/>
  <c r="AW352" i="4"/>
  <c r="AW311" i="4"/>
  <c r="AW346" i="4"/>
  <c r="BJ346" i="4" s="1"/>
  <c r="BK346" i="4" s="1"/>
  <c r="AW161" i="4"/>
  <c r="AW441" i="4"/>
  <c r="AW392" i="4"/>
  <c r="AW354" i="4"/>
  <c r="AW345" i="4"/>
  <c r="AW454" i="4"/>
  <c r="AW465" i="4"/>
  <c r="AW406" i="4"/>
  <c r="AW399" i="4"/>
  <c r="AW349" i="4"/>
  <c r="AW310" i="4"/>
  <c r="AW301" i="4"/>
  <c r="AW297" i="4"/>
  <c r="AW294" i="4"/>
  <c r="AW290" i="4"/>
  <c r="AW264" i="4"/>
  <c r="AW258" i="4"/>
  <c r="AW257" i="4"/>
  <c r="BJ257" i="4" s="1"/>
  <c r="AW254" i="4"/>
  <c r="BJ254" i="4" s="1"/>
  <c r="AW236" i="4"/>
  <c r="AW222" i="4"/>
  <c r="AW215" i="4"/>
  <c r="AW210" i="4"/>
  <c r="AW194" i="4"/>
  <c r="AW71" i="4"/>
  <c r="AW64" i="4"/>
  <c r="AW34" i="4"/>
  <c r="BI34" i="4" s="1"/>
  <c r="AW442" i="4"/>
  <c r="BJ442" i="4" s="1"/>
  <c r="BK442" i="4" s="1"/>
  <c r="AW341" i="4"/>
  <c r="AW253" i="4"/>
  <c r="BJ253" i="4" s="1"/>
  <c r="BK253" i="4" s="1"/>
  <c r="AW249" i="4"/>
  <c r="AW214" i="4"/>
  <c r="AW149" i="4"/>
  <c r="AW104" i="4"/>
  <c r="AW63" i="4"/>
  <c r="AW439" i="4"/>
  <c r="AW430" i="4"/>
  <c r="AW166" i="4"/>
  <c r="AW148" i="4"/>
  <c r="AW117" i="4"/>
  <c r="AW48" i="4"/>
  <c r="AW275" i="4"/>
  <c r="AW179" i="4"/>
  <c r="AW173" i="4"/>
  <c r="AW96" i="4"/>
  <c r="AW89" i="4"/>
  <c r="AW70" i="4"/>
  <c r="AW100" i="4"/>
  <c r="AW440" i="4"/>
  <c r="AW435" i="4"/>
  <c r="AW372" i="4"/>
  <c r="AW353" i="4"/>
  <c r="AW309" i="4"/>
  <c r="AW181" i="4"/>
  <c r="AW109" i="4"/>
  <c r="AW66" i="4"/>
  <c r="AW55" i="4"/>
  <c r="AW380" i="4"/>
  <c r="AW364" i="4"/>
  <c r="BI364" i="4" s="1"/>
  <c r="BJ364" i="4" s="1"/>
  <c r="BK364" i="4" s="1"/>
  <c r="AW378" i="4"/>
  <c r="AW381" i="4"/>
  <c r="AW377" i="4"/>
  <c r="AW232" i="4"/>
  <c r="AW376" i="4"/>
  <c r="AW393" i="4"/>
  <c r="AW308" i="4"/>
  <c r="AW438" i="4"/>
  <c r="AW431" i="4"/>
  <c r="AW426" i="4"/>
  <c r="AW419" i="4"/>
  <c r="AW416" i="4"/>
  <c r="AW280" i="4"/>
  <c r="AW271" i="4"/>
  <c r="AW269" i="4"/>
  <c r="AW244" i="4"/>
  <c r="AW235" i="4"/>
  <c r="AW165" i="4"/>
  <c r="AW147" i="4"/>
  <c r="AW139" i="4"/>
  <c r="AW122" i="4"/>
  <c r="AW116" i="4"/>
  <c r="AW114" i="4"/>
  <c r="AW108" i="4"/>
  <c r="AW103" i="4"/>
  <c r="AW97" i="4"/>
  <c r="AW81" i="4"/>
  <c r="AW143" i="4"/>
  <c r="AW146" i="4"/>
  <c r="AW136" i="4"/>
  <c r="AW53" i="4"/>
  <c r="AW446" i="4"/>
  <c r="AW445" i="4"/>
  <c r="AW220" i="4"/>
  <c r="BI220" i="4" s="1"/>
  <c r="AW201" i="4"/>
  <c r="AW45" i="4"/>
  <c r="AW429" i="4"/>
  <c r="AW414" i="4"/>
  <c r="AW411" i="4"/>
  <c r="AW409" i="4"/>
  <c r="AW405" i="4"/>
  <c r="AW401" i="4"/>
  <c r="AW268" i="4"/>
  <c r="AW266" i="4"/>
  <c r="AW261" i="4"/>
  <c r="AW233" i="4"/>
  <c r="AW221" i="4"/>
  <c r="AW196" i="4"/>
  <c r="AW190" i="4"/>
  <c r="BI190" i="4" s="1"/>
  <c r="BJ190" i="4" s="1"/>
  <c r="BK190" i="4" s="1"/>
  <c r="AW188" i="4"/>
  <c r="AW176" i="4"/>
  <c r="AW172" i="4"/>
  <c r="AW58" i="4"/>
  <c r="AW51" i="4"/>
  <c r="AW47" i="4"/>
  <c r="AW95" i="4"/>
  <c r="AW84" i="4"/>
  <c r="AW101" i="4"/>
  <c r="AW418" i="4"/>
  <c r="AW415" i="4"/>
  <c r="AW180" i="4"/>
  <c r="AW164" i="4"/>
  <c r="AW115" i="4"/>
  <c r="AW113" i="4"/>
  <c r="AW65" i="4"/>
  <c r="AW52" i="4"/>
  <c r="AW32" i="4"/>
  <c r="AW424" i="4"/>
  <c r="AW348" i="4"/>
  <c r="AW340" i="4"/>
  <c r="AW272" i="4"/>
  <c r="AW243" i="4"/>
  <c r="AW218" i="4"/>
  <c r="AW213" i="4"/>
  <c r="AW205" i="4"/>
  <c r="AW185" i="4"/>
  <c r="AW183" i="4"/>
  <c r="AW157" i="4"/>
  <c r="AW145" i="4"/>
  <c r="AW121" i="4"/>
  <c r="AW119" i="4"/>
  <c r="AW107" i="4"/>
  <c r="AW102" i="4"/>
  <c r="AW94" i="4"/>
  <c r="AW88" i="4"/>
  <c r="AW80" i="4"/>
  <c r="AW99" i="4"/>
  <c r="AW371" i="4"/>
  <c r="AW366" i="4"/>
  <c r="AW163" i="4"/>
  <c r="AW74" i="4"/>
  <c r="AW50" i="4"/>
  <c r="AW87" i="4"/>
  <c r="AW75" i="4"/>
  <c r="AW76" i="4"/>
  <c r="AW40" i="4"/>
  <c r="AW369" i="4"/>
  <c r="AW368" i="4"/>
  <c r="AW350" i="4"/>
  <c r="AW248" i="4"/>
  <c r="AW192" i="4"/>
  <c r="AW124" i="4"/>
  <c r="BI124" i="4" s="1"/>
  <c r="AW98" i="4"/>
  <c r="AW138" i="4"/>
  <c r="AW61" i="4"/>
  <c r="AW344" i="4"/>
  <c r="AW195" i="4"/>
  <c r="AW336" i="4"/>
  <c r="AW329" i="4"/>
  <c r="BI329" i="4" s="1"/>
  <c r="AW444" i="4"/>
  <c r="AW443" i="4"/>
  <c r="BI443" i="4" s="1"/>
  <c r="BJ443" i="4" s="1"/>
  <c r="BK443" i="4" s="1"/>
  <c r="AW339" i="4"/>
  <c r="AW335" i="4"/>
  <c r="AW186" i="4"/>
  <c r="AW460" i="4"/>
  <c r="AW451" i="4"/>
  <c r="AW447" i="4"/>
  <c r="AW202" i="4"/>
  <c r="AW468" i="4"/>
  <c r="AW467" i="4"/>
  <c r="AW127" i="4"/>
  <c r="AW203" i="4"/>
  <c r="BI203" i="4" s="1"/>
  <c r="BJ203" i="4" s="1"/>
  <c r="BK203" i="4" s="1"/>
  <c r="AW279" i="4"/>
  <c r="AW437" i="4"/>
  <c r="AW125" i="4"/>
  <c r="AW158" i="4"/>
  <c r="AW227" i="4"/>
  <c r="AW24" i="4"/>
  <c r="AW22" i="4"/>
  <c r="AW7" i="4"/>
  <c r="AW11" i="4"/>
  <c r="AW3" i="4"/>
  <c r="AW334" i="4"/>
  <c r="BJ220" i="4" l="1"/>
  <c r="BK220" i="4" s="1"/>
  <c r="BK257" i="4"/>
  <c r="BK254" i="4"/>
  <c r="BJ466" i="4"/>
  <c r="BJ329" i="4"/>
  <c r="BK329" i="4" s="1"/>
  <c r="BJ124" i="4"/>
  <c r="BJ34" i="4"/>
  <c r="BK34" i="4" s="1"/>
  <c r="BJ451" i="4"/>
  <c r="BK451" i="4" s="1"/>
  <c r="BH451" i="4"/>
  <c r="BJ460" i="4"/>
  <c r="BK460" i="4" s="1"/>
  <c r="BH460" i="4"/>
  <c r="BJ246" i="4"/>
  <c r="BK246" i="4" s="1"/>
  <c r="BH246" i="4"/>
  <c r="BK124" i="4" l="1"/>
  <c r="BK466" i="4"/>
</calcChain>
</file>

<file path=xl/sharedStrings.xml><?xml version="1.0" encoding="utf-8"?>
<sst xmlns="http://schemas.openxmlformats.org/spreadsheetml/2006/main" count="23876" uniqueCount="1216">
  <si>
    <t>Codigo Origen</t>
  </si>
  <si>
    <t>Origen (FF)</t>
  </si>
  <si>
    <t>Codigo Subfuncion</t>
  </si>
  <si>
    <t>Nombre Subfuncion</t>
  </si>
  <si>
    <t>Codigo Clasifi. Prog</t>
  </si>
  <si>
    <t>Detalle Clasifi Prog</t>
  </si>
  <si>
    <t>Cod. Dependencia</t>
  </si>
  <si>
    <t>Dependencia</t>
  </si>
  <si>
    <t>Codigo Programa</t>
  </si>
  <si>
    <t>Nombre programa</t>
  </si>
  <si>
    <t>Cod. Unidad Ejectura</t>
  </si>
  <si>
    <t>Centro costos</t>
  </si>
  <si>
    <t>Codigo Proyecto</t>
  </si>
  <si>
    <t>Proyecto</t>
  </si>
  <si>
    <t>Capitulo codigo</t>
  </si>
  <si>
    <t>Capitulo nombre</t>
  </si>
  <si>
    <t>Partida</t>
  </si>
  <si>
    <t>Descripción</t>
  </si>
  <si>
    <t>Codigo Destino</t>
  </si>
  <si>
    <t>Concepto Destino</t>
  </si>
  <si>
    <t>Presupuestado</t>
  </si>
  <si>
    <t>Ampliación</t>
  </si>
  <si>
    <t>Ampliación por transferencia</t>
  </si>
  <si>
    <t>Disminución</t>
  </si>
  <si>
    <t>Disminución por transferencia</t>
  </si>
  <si>
    <t>Ajuste por</t>
  </si>
  <si>
    <t>2.6-11-22</t>
  </si>
  <si>
    <t>ESTRATEGIA DE SEGURIDAD URBANO-COMUNITARIA "PUNTOS PURPURA" 2022 (APORTACIÓN ESTATAL)</t>
  </si>
  <si>
    <t>1.3.4</t>
  </si>
  <si>
    <t>FUNCIÓN PÚBLICA</t>
  </si>
  <si>
    <t>M</t>
  </si>
  <si>
    <t xml:space="preserve">Actividades de apoyo administrativo desarrolladas </t>
  </si>
  <si>
    <t>04_23</t>
  </si>
  <si>
    <t>TESORERÍA MUNICIPAL</t>
  </si>
  <si>
    <t>GOBIERNO EFECTIVO</t>
  </si>
  <si>
    <t>013_23</t>
  </si>
  <si>
    <t>DIRECCIÓN GENERAL DE FINANZAS</t>
  </si>
  <si>
    <t>PROYECTO DE PRESUPUESTO</t>
  </si>
  <si>
    <t>SERVICIOS GENERALES</t>
  </si>
  <si>
    <t>Reintegro de Remanentes de Recursos Federales y Estatales</t>
  </si>
  <si>
    <t>SIN DESCRIPCIÓN PARA DESTINOS 00</t>
  </si>
  <si>
    <t>1.5-01-23</t>
  </si>
  <si>
    <t>PARTICIPACIONES FEDERALES 2023</t>
  </si>
  <si>
    <t>E</t>
  </si>
  <si>
    <t>Actividades del sector público, que realiza en for</t>
  </si>
  <si>
    <t>05_23</t>
  </si>
  <si>
    <t>OFICIALÍA MAYOR</t>
  </si>
  <si>
    <t>015_23</t>
  </si>
  <si>
    <t>DIRECCIÓN GENERAL DE ADMINISTRACIÓN</t>
  </si>
  <si>
    <t>SERVICIOS PERSONALES</t>
  </si>
  <si>
    <t>SUELDO BASE AL PERSONAL PERMANENTE</t>
  </si>
  <si>
    <t>GRATIFICACIÓN DE FIN DE AÑO</t>
  </si>
  <si>
    <t>1.6-01-23</t>
  </si>
  <si>
    <t>PARTICIPACIONES ESTATALES 2023</t>
  </si>
  <si>
    <t>SUELDOS BASE AL PERSONAL EVENTUAL</t>
  </si>
  <si>
    <t>OTRAS PRESTACIONES SOCIALES Y ECONÓMICAS</t>
  </si>
  <si>
    <t>2.6-01-23</t>
  </si>
  <si>
    <t>SUBSIDIO POLICÍA METROPOLITANA 2023 (APORTACIÓN ESTATAL)</t>
  </si>
  <si>
    <t>ESTÍMULOS</t>
  </si>
  <si>
    <t>2.5-02-23</t>
  </si>
  <si>
    <t>FONDO DE APORTACIÓN AL FORTALECIMIENTO MUNICIPAL 2023 (FORTAMUN)</t>
  </si>
  <si>
    <t>1.7.1</t>
  </si>
  <si>
    <t>POLICÍA</t>
  </si>
  <si>
    <t>R</t>
  </si>
  <si>
    <t>Solamente actividades específicas, distintas a las</t>
  </si>
  <si>
    <t>08_23</t>
  </si>
  <si>
    <t>COMISARÍA DE LA POLICÍA PREVENTIVA MUNICIPAL</t>
  </si>
  <si>
    <t>SEGURIDAD CIUDADANA</t>
  </si>
  <si>
    <t>025_23</t>
  </si>
  <si>
    <t>DESPACHO DE LA COMISARÍA DE LA POLICÍA P</t>
  </si>
  <si>
    <t>CAPACITACIÓN</t>
  </si>
  <si>
    <t>SERVICIOS DE CAPACITACIÓN</t>
  </si>
  <si>
    <t>EQUIPAMIENTO</t>
  </si>
  <si>
    <t>MATERIALES Y SUMINISTROS</t>
  </si>
  <si>
    <t>PRENDAS DE PROTECCIÓN PARA SEGURIDAD PÚBLICA Y NACIONAL</t>
  </si>
  <si>
    <t>DESPLIEGUE OPERATIVO COMISARIA DE LA POLICIA</t>
  </si>
  <si>
    <t>COMBUSTIBLES, LUBRICANTES Y ADITIVOS</t>
  </si>
  <si>
    <t>3.8.4</t>
  </si>
  <si>
    <t>INNOVACIÓN</t>
  </si>
  <si>
    <t>11_23</t>
  </si>
  <si>
    <t>COORDINACIÓN GENERAL DE GOBIERNO INTELIGENTE E INNOVACIÓN GUBERNAMENTAL</t>
  </si>
  <si>
    <t>031_23</t>
  </si>
  <si>
    <t>DESPACHO DE LA COORDINACIÓN GENERAL DE G</t>
  </si>
  <si>
    <t>SISTEMAS INFORMATICOS MODERNIZADOS RECIBIDOS</t>
  </si>
  <si>
    <t>BIENES MUEBLES, INMUEBLES E INTANGIBLES</t>
  </si>
  <si>
    <t>OTROS EQUIPOS</t>
  </si>
  <si>
    <t>2.1.1</t>
  </si>
  <si>
    <t>ORDENACIÓN DE DESECHOS</t>
  </si>
  <si>
    <t>07_23</t>
  </si>
  <si>
    <t>GABINETE INTEGRAL DE INFRAESTRUCTURA Y SERVICIOS PÚBLICOS</t>
  </si>
  <si>
    <t>INFRAESTRUCTURA Y SERVICIOS PÚBLICOS</t>
  </si>
  <si>
    <t>021_23</t>
  </si>
  <si>
    <t>DIRECCIÓN DE ASEO PÚBLICO</t>
  </si>
  <si>
    <t>RECOLECCION DE RESIDUOS SOLIDOS  URBANOS</t>
  </si>
  <si>
    <t>SERVICIOS DE LIMPIEZA Y MANEJO DE DESECHOS</t>
  </si>
  <si>
    <t>1.7.2</t>
  </si>
  <si>
    <t>PROTECCIÓN CIVIL</t>
  </si>
  <si>
    <t>02_23</t>
  </si>
  <si>
    <t>SECRETARÍA GENERAL DEL AYUNTAMIENTO</t>
  </si>
  <si>
    <t>009_23</t>
  </si>
  <si>
    <t>DIRECCIÓN GENERAL ADJUNTA DE PROTECCIÓN</t>
  </si>
  <si>
    <t>SERVICIO DE UNIDADES MOVILES ARRENDADAS</t>
  </si>
  <si>
    <t>ARRENDAMIENTO DE EQUIPO DE TRANSPORTE</t>
  </si>
  <si>
    <t>DESPLIEGUE OPERATIVO PROTECCIÓN CIVIL Y SERVICIOS MEDICOS</t>
  </si>
  <si>
    <t>DEUDA PUBLICA</t>
  </si>
  <si>
    <t>AMORTIZACIÓN DE LA DEUDA INTERNA CON INSTITUCIONES DE CRÉDITO</t>
  </si>
  <si>
    <t>INTERESES DE LA DEUDA INTERNA CON INSTITUCIONES  DE CRÉDITO</t>
  </si>
  <si>
    <t>BIENES ADQUIRIDOS</t>
  </si>
  <si>
    <t>K</t>
  </si>
  <si>
    <t>Proyectos de inversión sujetos a registro en la Ca</t>
  </si>
  <si>
    <t>023_23</t>
  </si>
  <si>
    <t>DIRECCIÓN GENERAL DE OBRAS PÚBLICAS</t>
  </si>
  <si>
    <t>OBRAS DE INFRAESTRUCTURA MUNICIPAL</t>
  </si>
  <si>
    <t>INVERSION PUBLICA</t>
  </si>
  <si>
    <t>EDIFICACIÓN NO  HABITACIONAL</t>
  </si>
  <si>
    <t>CONSTRUCCIÓN DE OBRAS PARA EL ABASTECIMIENTO DE AGUA, PETRÓLEO, GAS, ELECTRICIDAD Y TELECOMUNICACIONES</t>
  </si>
  <si>
    <t>CONSTRUCCIÓN DE VÍAS DE COMUNICACIÓN</t>
  </si>
  <si>
    <t>2.2.4</t>
  </si>
  <si>
    <t>ALUMBRADO PÚBLICO</t>
  </si>
  <si>
    <t>020_23</t>
  </si>
  <si>
    <t>DIRECCIÓN DE ALUMBRADO PÚBLICO</t>
  </si>
  <si>
    <t>SERVICIO DE MANTENIMIENTO DE ALUMBRADO PÚBLICO</t>
  </si>
  <si>
    <t>ENERGÍA ELÉCTRICA</t>
  </si>
  <si>
    <t>1.1-14-23</t>
  </si>
  <si>
    <t>RECURSOS FISCALES (RESERVAS TERRITORIALES) 2023</t>
  </si>
  <si>
    <t>O</t>
  </si>
  <si>
    <t>Actividades que realizan la función pública o cont</t>
  </si>
  <si>
    <t>CORRESPONSABILIDAD SOCIAL (TRANSVERSAL)</t>
  </si>
  <si>
    <t>007_23</t>
  </si>
  <si>
    <t>DIRECCIÓN DE LA SECRETARÍA GENERAL</t>
  </si>
  <si>
    <t>CONDONACIÓN Y/O REDUCCIÓN DE SANCIONES</t>
  </si>
  <si>
    <t>IMPUESTOS Y DERECHOS</t>
  </si>
  <si>
    <t>TERRENOS</t>
  </si>
  <si>
    <t>2.6-02-22</t>
  </si>
  <si>
    <t>EMPEDRADOS 2022 (APORTACIÓN ESTATAL)</t>
  </si>
  <si>
    <t>2.6-01-22</t>
  </si>
  <si>
    <t>SUBSIDIO POLICÍA METROPOLITANA 2022 (APORTACIÓN ESTATAL)</t>
  </si>
  <si>
    <t>1.1-00-23</t>
  </si>
  <si>
    <t>RECURSOS FISCALES 2023</t>
  </si>
  <si>
    <t>SERVICIOS POSTALES Y TELEGRÁFICOS</t>
  </si>
  <si>
    <t>SENTENCIAS Y RESOLUCIONES POR AUTORIDAD COMPETENTE</t>
  </si>
  <si>
    <t>PRODUCTOS ALIMENTICIOS PARA PERSONAS</t>
  </si>
  <si>
    <t>VESTUARIO Y UNIFORMES</t>
  </si>
  <si>
    <t>MATRIALES Y SUMINISTROS PARA SEGURIDAD</t>
  </si>
  <si>
    <t>SERVICIOS DE TELECOMUNICACIONES Y SATÉLITES</t>
  </si>
  <si>
    <t>SERVICIOS PROFESIONALES, CIENTÍFICOS Y TÉCNICOS INTEGRALES</t>
  </si>
  <si>
    <t>DIVERSOS GASTOS POR INCIDENTE VIAL</t>
  </si>
  <si>
    <t>2.2.7</t>
  </si>
  <si>
    <t>DESARROLLO REGIONAL</t>
  </si>
  <si>
    <t>S</t>
  </si>
  <si>
    <t>Definidos en el Presupuesto de Egresos y los que s</t>
  </si>
  <si>
    <t>008_23</t>
  </si>
  <si>
    <t>DIRECCIÓN DE VIVIENDA</t>
  </si>
  <si>
    <t>POLÍTICA DE VIVIENDA</t>
  </si>
  <si>
    <t>TRANSFERENCIAS, ASIGNACIONES, SUBSIDIOS Y OTRAS AYUDAS</t>
  </si>
  <si>
    <t>AYUDAS SOCIALES A PERSONAS</t>
  </si>
  <si>
    <t>RENTA TU CASA</t>
  </si>
  <si>
    <t>VIVIENDA PROTEGIDA</t>
  </si>
  <si>
    <t>010_23</t>
  </si>
  <si>
    <t>DIRECCIÓN GENERAL DE CULTURA DE LA PAZ Y</t>
  </si>
  <si>
    <t>PROGRAMA DE ECONOMÍA SOLIDARIA TLAJOMULCO "CHAMBA PARA TODOS"</t>
  </si>
  <si>
    <t>MATERIALES, ÚTILES Y EQUIPOS MENORES DE OFICINA</t>
  </si>
  <si>
    <t>MATERIAL DE LIMPIEZA</t>
  </si>
  <si>
    <t>CEMENTO Y PRODUCTOS DE CONCRETO</t>
  </si>
  <si>
    <t>MATERIAL ELÉCTRICO Y ELECTRÓNICO</t>
  </si>
  <si>
    <t>OTROS MATERIALES Y ARTÍCULOS DE CONSTRUCCIÓN Y REPARACIÓN</t>
  </si>
  <si>
    <t>PRENDAS DE SEGURIDAD Y PROTECCIÓN PERSONAL</t>
  </si>
  <si>
    <t>HERRAMIENTAS MENORES</t>
  </si>
  <si>
    <t>TLAJOMULCO CUIDA A QUIEN CUIDA</t>
  </si>
  <si>
    <t>GESTIÓN INTEGRAL DEL AGUA</t>
  </si>
  <si>
    <t>022_23</t>
  </si>
  <si>
    <t>DIRECCIÓN GENERAL DE AGUA POTABLE Y SANE</t>
  </si>
  <si>
    <t>SUMINISTRO DE AGUA</t>
  </si>
  <si>
    <t>PRODUCTOS MINERALES NO METÁLICOS</t>
  </si>
  <si>
    <t>ARTÍCULOS METÁLICOS PARA LA CONSTRUCCIÓN</t>
  </si>
  <si>
    <t>PRODUCTOS QUÍMICOS BÁSICOS</t>
  </si>
  <si>
    <t>MATERIALES, ACCESORIOS Y SUMINISTROS DE LABORATORIO</t>
  </si>
  <si>
    <t>FIBRAS SINTÉTICAS, HULES PLÁSTICOS Y DERIVADOS</t>
  </si>
  <si>
    <t>REFACCIONES Y ACCESORIOS MENORES DE MAQUINARIA Y OTROS EQUIPOS</t>
  </si>
  <si>
    <t>ARRENDAMIENTO DE MAQUINARIA, OTROS EQUIPOS Y HERRAMIENTAS</t>
  </si>
  <si>
    <t>SERVICIOS LEGALES, DE CONTABILIDAD, AUDITORÍA Y RELACIONADOS</t>
  </si>
  <si>
    <t>SERVICIOS DE DISEÑO, ARQUITECTURA, INGENIERÍA Y ACTIVIDADES RELACIONADAS</t>
  </si>
  <si>
    <t>SERVICIOS DE VIGILANCIA</t>
  </si>
  <si>
    <t>INSTALACIÓN, REPARACIÓN Y MANTENIMIENTO DE MAQUINARIA, OTROS EQUIPOS Y HERRAMIENTA</t>
  </si>
  <si>
    <t>PENAS, MULTAS, ACCESORIOS Y ACTUALIZACIONES</t>
  </si>
  <si>
    <t>MAQUINARIA Y EQUIPO AGROPECUARIO</t>
  </si>
  <si>
    <t>2.1.5</t>
  </si>
  <si>
    <t>PROTECCIÓN DE LA DIVERSIDAD BIOLÓGICA Y DEL PAISAJE</t>
  </si>
  <si>
    <t>17_23</t>
  </si>
  <si>
    <t>UNIDAD DE ACOPIO Y SALUD ANIMAL MUNICIPAL (UNASAM)</t>
  </si>
  <si>
    <t>CIUDAD SUSTENTABLE</t>
  </si>
  <si>
    <t>037_23</t>
  </si>
  <si>
    <t>UNIDAD DE ACOPIO Y SALUD ANIMAL MUNICIPA</t>
  </si>
  <si>
    <t>CONTROL DE FELINOS, CANINOS Y VIDA SILVESTRE EN EL MUNICIPIO</t>
  </si>
  <si>
    <t>PRODUCTOS ALIMENTICIOS PARA ANIMALES</t>
  </si>
  <si>
    <t>MEDICINAS Y PRODUCTOS FARMACÉUTICOS</t>
  </si>
  <si>
    <t>MATERIALES, ACCESORIOS Y SUMINISTROS MÉDICOS</t>
  </si>
  <si>
    <t>REFACCIONES Y ACCESORIOS MENORES DE EQUIPO DE DEFE</t>
  </si>
  <si>
    <t>EQUIPO MÉDICO Y DE LABORATORIO</t>
  </si>
  <si>
    <t>INSTRUMENTAL MÉDICO Y DE LABORATORIO</t>
  </si>
  <si>
    <t>INFRAESTRUCTURA TECNOLOGICA ENTREGADA</t>
  </si>
  <si>
    <t>MATERIALES, ÚTILES Y EQUIPOS MENORES DE TECNOLOGÍAS DE LA INFORMACIÓN Y COMUNICACIONES</t>
  </si>
  <si>
    <t>REFACCIONES Y ACCESORIOS MENORES DE EQUIPO DE CÓMPUTO Y TECNOLOGÍAS DE LA INFORMACIÓN</t>
  </si>
  <si>
    <t>TELEFONÍA TRADICIONAL</t>
  </si>
  <si>
    <t>SERVICIOS DE CONSULTORÍA ADMINISTRATIVA, PROCESOS, TÉCNICA Y EN TECNOLOGÍAS DE LA INFORMACIÓN</t>
  </si>
  <si>
    <t>SERVICIOS DE APOYO ADMINISTRATIVO, FOTOCOPIADO E IMPRESIÓN</t>
  </si>
  <si>
    <t>INSTALACIÓN, REPARACIÓN Y MANTENIMIENTO DE EQUIPO DE CÓMPUTO Y TECNOLOGÍA DE LA INFORMACIÓN</t>
  </si>
  <si>
    <t>EQUIPO DE CÓMPUTO DE TECNOLOGÍAS DE LA INFORMACIÓN</t>
  </si>
  <si>
    <t>OTROS MOBILIARIOS Y EQUIPOS DE ADMINISTRACIÓN</t>
  </si>
  <si>
    <t>CÁMARAS FOTOGRÁFICAS Y DE VIDEO</t>
  </si>
  <si>
    <t>EQUIPO DE COMUNICACIÓN Y TELECOMUNICACIÓN</t>
  </si>
  <si>
    <t>ARRENDAMIENTO DE MOBILIARIO Y EQUIPO DE ADMINISTRACIÓN, EDUCACIONAL Y RECREATIVO</t>
  </si>
  <si>
    <t>SOFTWARE</t>
  </si>
  <si>
    <t>LICENCIAS INFORMÁTICAS E INTELECTUALES</t>
  </si>
  <si>
    <t>2.3.1</t>
  </si>
  <si>
    <t>PRESTACIÓN DE SERVICIOS DE SALUD A LA COMUNIDAD</t>
  </si>
  <si>
    <t>024_23</t>
  </si>
  <si>
    <t>DIRECCIÓN GENERAL DE SALUD PÚBLICA</t>
  </si>
  <si>
    <t>SERVICIOS MÉDICOS DE CALIDAD</t>
  </si>
  <si>
    <t>MATERIALES COMPLEMENTARIOS</t>
  </si>
  <si>
    <t>FERTILIZANTES, PESTICIDAS Y OTROS AGROQUÍMICOS</t>
  </si>
  <si>
    <t>INSTALACIÓN, REPARACIÓN Y MANTENIMIENTO DE EQUIPO E INSTRUMENTAL MÉDICO Y DE LABORATORIO</t>
  </si>
  <si>
    <t>REPARACIÓN Y MANTENIMIENTO DE EQUIPO DE DEFENSA Y SEGURIDAD</t>
  </si>
  <si>
    <t>MAQUINARIA Y EQUIPO INDUSTRIAL</t>
  </si>
  <si>
    <t>EQUIPO DE GENERACIÓN ELÉCTRICA, APARATOS Y ACCESORIOS ELÉCTRICOS</t>
  </si>
  <si>
    <t>2.7.1</t>
  </si>
  <si>
    <t>OTROS ASUNTOS SOCIALES</t>
  </si>
  <si>
    <t>06_23</t>
  </si>
  <si>
    <t>COORDINACIÓN GENERAL DE CONSTRUCCIÓN DE COMUNIDAD</t>
  </si>
  <si>
    <t>SOCIEDAD COHESIVA Y RESILENTE</t>
  </si>
  <si>
    <t>016_23</t>
  </si>
  <si>
    <t>DESPACHO DE LA COORDINACIÓN GENERAL DE C</t>
  </si>
  <si>
    <t>APOYO A LAS AGENCIAS Y DELEGACIONES DEL MUNICIPIO</t>
  </si>
  <si>
    <t>GASTOS DE ORDEN  SOCIAL Y CULTURAL</t>
  </si>
  <si>
    <t>AYUDAS SOCIALES A INSTITUCIONES SIN FINES DE LUCRO</t>
  </si>
  <si>
    <t>RECONSTRUCCIÓN DEL TEJIDO SOCIAL</t>
  </si>
  <si>
    <t>APOYO A LAS ESTANCIAS INFANTILES</t>
  </si>
  <si>
    <t>018_23</t>
  </si>
  <si>
    <t>DIRECCIÓN GENERAL DE POLÍTICA SOCIAL</t>
  </si>
  <si>
    <t>BECAS  A ESTUDIANTES</t>
  </si>
  <si>
    <t>SERVICIOS DE INVESTIGACION CIENTIFICA Y DESARROLLO</t>
  </si>
  <si>
    <t>AYUDAS SOCIALES A INSTITUCIONES DE ENSEÑANZA</t>
  </si>
  <si>
    <t>MOCHILAS Y ÚTILES ESCOLARES</t>
  </si>
  <si>
    <t>UNIFORMES ESCOLARES</t>
  </si>
  <si>
    <t>15_23</t>
  </si>
  <si>
    <t>INSTITUTO DE ALTERNATIVAS PARA LOS JÓVENES (INDAJO)</t>
  </si>
  <si>
    <t>035_23</t>
  </si>
  <si>
    <t>INSTITUTO DE ALTERNATIVAS PARA LOS JÓVEN</t>
  </si>
  <si>
    <t>PROGRAMAS Y ACCIONES CULTURALES, RECREATIVOS Y DEPORTIVAS</t>
  </si>
  <si>
    <t>TRANSFERENCIAS OTORGADAS A ENTIDADES PARAESTATALES NO EMPRESARIALES Y NO FINANCIERAS</t>
  </si>
  <si>
    <t>10_23</t>
  </si>
  <si>
    <t>COORDINACIÓN GENERAL DE GESTIÓN INTEGRAL DE LA CIUDAD</t>
  </si>
  <si>
    <t>030_23</t>
  </si>
  <si>
    <t>DIRECCIÓN DE PROYECTOS ESTRATEGICOS</t>
  </si>
  <si>
    <t>POLITICA DE INTEGRAL DE LA CIUDAD</t>
  </si>
  <si>
    <t>MATERIALES Y ÚTILES DE ENSEÑANZA</t>
  </si>
  <si>
    <t>OTROS PRODUCTOS QUÍMICOS</t>
  </si>
  <si>
    <t>PROGRAMA DE APOYO A LADRILLEROS</t>
  </si>
  <si>
    <t>HERRAMIENTAS Y MÁQUINAS-HERRAMIENTA</t>
  </si>
  <si>
    <t>ÁRBOLES Y PLANTAS</t>
  </si>
  <si>
    <t>ADMINISTRACIÓN CENTRAL DE PROTECCIÓN CIVIL Y BOMBEROS</t>
  </si>
  <si>
    <t>UTENSILIOS PARA EL SERVICIO DE ALIMENTACIÓN</t>
  </si>
  <si>
    <t>REFACCIONES Y ACCESORIOS MENORES DE EDIFICIOS</t>
  </si>
  <si>
    <t>REFACCIONES Y ACCESORIOS MENORES DE EQUIPO DE TRANSPORTE</t>
  </si>
  <si>
    <t>EQUIPOS DE PROTECCIÓN  Y HERRAMIENTA MANUAL</t>
  </si>
  <si>
    <t>1.3.5</t>
  </si>
  <si>
    <t>ASUNTOS JURÍDICOS</t>
  </si>
  <si>
    <t>03_23</t>
  </si>
  <si>
    <t>SINDICATURA MUNICIPAL</t>
  </si>
  <si>
    <t>011_23</t>
  </si>
  <si>
    <t>DIRECCIÓN GENERAL JURIDÍCA</t>
  </si>
  <si>
    <t>DEFENSORÍA LEGAL</t>
  </si>
  <si>
    <t>SERVICIOS FINANCIEROS Y BANCARIOS</t>
  </si>
  <si>
    <t>012_23</t>
  </si>
  <si>
    <t>DIRECCIÓN DE PROCESOS ADMINISTRATIVOS Y</t>
  </si>
  <si>
    <t>DESPACHO DE LA TESORERÍA MUNICIPAL</t>
  </si>
  <si>
    <t>OTROS ARRENDAMIENTOS</t>
  </si>
  <si>
    <t>SERVICIOS DE COBRANZA, INVESTIGACIÓN CREDITICIA Y SIMILAR</t>
  </si>
  <si>
    <t>SERVICIOS DE RECAUDACIÓN, TRASLADO Y CUSTODIA DE VALORES</t>
  </si>
  <si>
    <t>CONSERVACIÓN Y MANTENIMIENTO MENOR DE INMUEBLES</t>
  </si>
  <si>
    <t>PASAJES AÉREOS</t>
  </si>
  <si>
    <t>PASAJES TERRESTRES</t>
  </si>
  <si>
    <t>VIÁTICOS EN EL PAÍS</t>
  </si>
  <si>
    <t>OTROS SERVICIOS DE TRASLADO Y HOSPEDAJE</t>
  </si>
  <si>
    <t>OTROS GASTOS POR RESPONSABILIDADES</t>
  </si>
  <si>
    <t>MUEBLES DE OFICINA Y ESTANTERÍA</t>
  </si>
  <si>
    <t>EJECUCIÓN DE PROYECTOS PRODUCTIVOS NO INCLUIDOS EN CONCEPTOS ANTERIORES DE ESTE CAPÍTULO</t>
  </si>
  <si>
    <t>PLANTAS DE TRATAMIENTO</t>
  </si>
  <si>
    <t>CAT</t>
  </si>
  <si>
    <t>TRANSFERENCIAS A FIDEICOMISOS DE ENTIDADES FEDERATIVAS Y MUNICIPIOS</t>
  </si>
  <si>
    <t>014_23</t>
  </si>
  <si>
    <t>DIRECCIÓN GENERAL DE INGRESOS</t>
  </si>
  <si>
    <t>RECURSOS RECAUDADOS DE MANERA EFICIENTE PROGRAMADOS</t>
  </si>
  <si>
    <t>MATERIALES PARA EL REGISTRO E IDENTIFICACIÓN DE BIENES Y PERSONAS</t>
  </si>
  <si>
    <t>DIVERSAS DEVOLUCIONES</t>
  </si>
  <si>
    <t>ECONOMIA ALIMENTARIA</t>
  </si>
  <si>
    <t>SUBSIDIOS A LA PRODUCCIÓN</t>
  </si>
  <si>
    <t>APOYO A INSTITUCIONES</t>
  </si>
  <si>
    <t>FIL</t>
  </si>
  <si>
    <t>CLAD</t>
  </si>
  <si>
    <t>FESTIVAL PAPIROLAS 2023</t>
  </si>
  <si>
    <t>14_23</t>
  </si>
  <si>
    <t>CENTRO DE ESTIMULACIÓN PARA PERSONAS CON DISCAPACIDAD INTELECTUAL (CENDI)</t>
  </si>
  <si>
    <t>034_23</t>
  </si>
  <si>
    <t>CENTRO DE ESTIMULACIÓN PARA PERSONAS CON</t>
  </si>
  <si>
    <t>ATENCIÓN PARA PERSONAS CON DISCAPACIDAD INTELECTUAL</t>
  </si>
  <si>
    <t>01_23</t>
  </si>
  <si>
    <t>PRESIDENCIA</t>
  </si>
  <si>
    <t>001_23</t>
  </si>
  <si>
    <t>SECRETARÍA PARTICULAR</t>
  </si>
  <si>
    <t>APOYO ECONÓMICO A PERSONAS FÍSICAS, ASOCIACIONES E INSTITUCIONES SIN FINES DE LUCRO</t>
  </si>
  <si>
    <t>ALDEA PASITOS</t>
  </si>
  <si>
    <t>FESTIVAL DEL CINE EN GUADALAJARA</t>
  </si>
  <si>
    <t>TELETON</t>
  </si>
  <si>
    <t>ONU</t>
  </si>
  <si>
    <t>MÉXICO DANZA</t>
  </si>
  <si>
    <t>LAS CORONELAS</t>
  </si>
  <si>
    <t>002_23</t>
  </si>
  <si>
    <t>DIRECCIÓN GENERAL DE RELACIONES PÚBLICAS</t>
  </si>
  <si>
    <t>ATENCIÓN A EVENTOS DEL GOBIERNO MUNICIPAL  Y AGENDA GUBERNAMENTAL</t>
  </si>
  <si>
    <t>005_23</t>
  </si>
  <si>
    <t>DIRECCIÓN GENERAL DE RELACIONES GUBERNAM</t>
  </si>
  <si>
    <t>RELACIONES GUBERNAMENTALES</t>
  </si>
  <si>
    <t>003_23</t>
  </si>
  <si>
    <t>JEFATURA DE GABINETE</t>
  </si>
  <si>
    <t>DESPACHO DE LA JEFATURA DE GABINETE</t>
  </si>
  <si>
    <t>004_23</t>
  </si>
  <si>
    <t>DIRECCIÓN DE COMUNICACIÓN</t>
  </si>
  <si>
    <t>COMUNICACIÓN ESTRATÉGICA DEL GOBIERNO</t>
  </si>
  <si>
    <t>DIFUSIÓN POR RADIO, TELEVISIÓN Y OTROS MEDIOS DE MENSAJES SOBRE PROGRAMAS Y ACTIVIDADES GUBERNAMENTALES</t>
  </si>
  <si>
    <t>TRAILER CONCERT</t>
  </si>
  <si>
    <t>SERVICIOS DE LA INDUSTRIA FÍLMICA, DEL SONIDO Y DEL VIDEO</t>
  </si>
  <si>
    <t>SERVICIO DE CREACIÓN Y DIFUSIÓN DE CONTENIDO EXCLUSIVAMENTE A  TRAVÉS DE INTERNET</t>
  </si>
  <si>
    <t>MATERIAL IMPRESO E INFORMACIÓN DIGITAL</t>
  </si>
  <si>
    <t>VIDRIO Y PRODUCTOS DE VIDRIO</t>
  </si>
  <si>
    <t>ARRENDAMIENTO DE EDIFICIOS</t>
  </si>
  <si>
    <t>BANDA MUNICIPAL</t>
  </si>
  <si>
    <t>CAPACITACIÓN ISO</t>
  </si>
  <si>
    <t>SERVICIOS DE PROTECCIÓN Y SEGURIDAD</t>
  </si>
  <si>
    <t>SEGUROS DE RESPONSABILIDAD PATRIMONIAL Y FIANZAS</t>
  </si>
  <si>
    <t>SEGURO DE BIENES PATRIMONIALES</t>
  </si>
  <si>
    <t>COMISIONES POR VENTAS</t>
  </si>
  <si>
    <t>REPARACIÓN Y MANTENIMIENTO DE EQUIPO DE TRANSPORTE</t>
  </si>
  <si>
    <t>SERVICIOS DE CREATIVIDAD, PREPRODUCCIÓN Y PRODUCCIÓN DE PUBLICIDAD, EXCEPTO INTERNET</t>
  </si>
  <si>
    <t>SERVICIOS FUNERARIOS Y DE CEMENTERIOS</t>
  </si>
  <si>
    <t>EQUIPOS Y APARATOS AUDIOVISUALES</t>
  </si>
  <si>
    <t>VEHICULOS Y EQUIPO DE TRANSPORTE</t>
  </si>
  <si>
    <t>SISTEMAS DE AIRE ACONDICIONADO, CALEFACCIÓN Y DE REFRIGERACIÓN INDUSTRIAL Y COMERCIAL</t>
  </si>
  <si>
    <t>PANELES SOLARES</t>
  </si>
  <si>
    <t>DIETAS</t>
  </si>
  <si>
    <t>RETRIBUCIONES POR SERVICIOS DE CARÁCTER SOCIAL</t>
  </si>
  <si>
    <t>PRIMAS VACACIONALES</t>
  </si>
  <si>
    <t>HORAS EXTRAORDINARIAS</t>
  </si>
  <si>
    <t>COMPENSACIONES</t>
  </si>
  <si>
    <t>CUOTAS AL IMSS POR ENFERMEDADES Y MATERNIDAD (Modalidad 38)</t>
  </si>
  <si>
    <t>CUOTAS PARA LA VIVIENDA (IPEJAL 3%)</t>
  </si>
  <si>
    <t>APORTACIONES AL SISTEMA DE RETIRO SEDAR</t>
  </si>
  <si>
    <t>APORTACIONES AL SISTEMA DE RETIRO DE PENSIONES</t>
  </si>
  <si>
    <t>APORTACIONES PARA SEGUROS</t>
  </si>
  <si>
    <t>INDEMNIZACIONES</t>
  </si>
  <si>
    <t>019_23</t>
  </si>
  <si>
    <t>DIRECCIÓN ADMINISTRATIVA DE INFRAESTRUCT</t>
  </si>
  <si>
    <t>SERVICIO DE MANTENIMIENTO EN LOS ESPACIOS PÚBLICOS</t>
  </si>
  <si>
    <t>09_23</t>
  </si>
  <si>
    <t>COORDINACIÓN GENERAL DE DESARROLLO ECONÓMICO</t>
  </si>
  <si>
    <t>027_23</t>
  </si>
  <si>
    <t>DIRECCIÓN DE RASTRO MUNICIPAL</t>
  </si>
  <si>
    <t>SACRIFICIO DE BOVINOS Y PORCINOS EN EL RASTRO MUNICIPAL</t>
  </si>
  <si>
    <t>F</t>
  </si>
  <si>
    <t>Actividades destinadas a la promoción y fomento de</t>
  </si>
  <si>
    <t>ACTAS DE INSTALACIÓN DE MESAS DE PAZ</t>
  </si>
  <si>
    <t>PLANTA POTABILIZADORA</t>
  </si>
  <si>
    <t>PRESUPUESTO PARTICIPATIVO</t>
  </si>
  <si>
    <t>P</t>
  </si>
  <si>
    <t xml:space="preserve">Actividades destinadas al desarrollo de programas </t>
  </si>
  <si>
    <t>006_23</t>
  </si>
  <si>
    <t>DIRECCIÓN GENERAL DE CENSOS Y ESTADISTIC</t>
  </si>
  <si>
    <t>PROCESOS ESTADISTICOS DEL MUNICIPIO</t>
  </si>
  <si>
    <t>N</t>
  </si>
  <si>
    <t xml:space="preserve"> </t>
  </si>
  <si>
    <t>FOEDEN</t>
  </si>
  <si>
    <t>AYUDAS POR DESASTRES NATURALES Y OTROS SINIESTROS</t>
  </si>
  <si>
    <t>3.1.1</t>
  </si>
  <si>
    <t>ASUNTOS ECONÓMICOS Y COMERCIALES EN GENERAL</t>
  </si>
  <si>
    <t>DESARROLLO ECONÓMICO Y EMPLEO</t>
  </si>
  <si>
    <t>028_23</t>
  </si>
  <si>
    <t>DIRECCÍON GENERAL DE DESARROLLO RURAL</t>
  </si>
  <si>
    <t>CAL AGRÍCOLA</t>
  </si>
  <si>
    <t>INDEMINIZACIÓN AL PRODUCTOR GANADERO</t>
  </si>
  <si>
    <t>026_23</t>
  </si>
  <si>
    <t>DESPACHO DE LA COORDINACIÓN GENERAL DE D</t>
  </si>
  <si>
    <t>ADMINISTRACIÓN CENTRAL DE LA COORDINACIÓN GENERAL DE DESARROLLO ECONÓMICO</t>
  </si>
  <si>
    <t>PRODUCTOS QUÍMICOS, FARMACÉUTICOS Y DE LABORATORIO ADQUIRIDOS COMO MATERIA PRIMA</t>
  </si>
  <si>
    <t>OTROS PRODUCTOS ADQUIRIDOS COMO MATERIA PRIMA</t>
  </si>
  <si>
    <t>CAL, YESO Y PRODUCTOS DE YESO</t>
  </si>
  <si>
    <t>ELABORACIÓN DE COMPOSTA</t>
  </si>
  <si>
    <t>LIMPIEZA DE MINAS DE BASALTO</t>
  </si>
  <si>
    <t>CABALGATA</t>
  </si>
  <si>
    <t>EXPO AGROPECUARIA</t>
  </si>
  <si>
    <t>CHARRERIA</t>
  </si>
  <si>
    <t>MICTLAN</t>
  </si>
  <si>
    <t>ARBOL NAVIDEÑO</t>
  </si>
  <si>
    <t>ACTIBAZAREZ</t>
  </si>
  <si>
    <t>SECTOR EMPRESARIAL</t>
  </si>
  <si>
    <t>ROSCA DE REYES</t>
  </si>
  <si>
    <t>PAQUETE AGROECOLÓGICO</t>
  </si>
  <si>
    <t>2.5.6</t>
  </si>
  <si>
    <t>OTRO SERVICIOS EDUCATIVOS Y ACTIVIDADES INHERENTES</t>
  </si>
  <si>
    <t>APOYO A INSTITUCIONES EDUCATIVAS</t>
  </si>
  <si>
    <t>PROGRAMA ABC Y REZAGO EDUCATIVO</t>
  </si>
  <si>
    <t>BECAS Y OTRAS AYUDAS PARA PROGRAMAS DE CAPACITACIÓN</t>
  </si>
  <si>
    <t>2.4.2</t>
  </si>
  <si>
    <t>CULTURA</t>
  </si>
  <si>
    <t>017_23</t>
  </si>
  <si>
    <t>DIRECCIÓN GENERAL DE CULTURA</t>
  </si>
  <si>
    <t>POLITICA CULTURAL DE TLAJOMULCO DE ZUÑIGA</t>
  </si>
  <si>
    <t>FESTIVAL MAROMETA</t>
  </si>
  <si>
    <t>DIA DEL MAESTRO</t>
  </si>
  <si>
    <t>EXPOSICIONES</t>
  </si>
  <si>
    <t>3.7.1</t>
  </si>
  <si>
    <t>TURISMO</t>
  </si>
  <si>
    <t>029_23</t>
  </si>
  <si>
    <t>DIRECCIÓN GENERAL DE TURISMO Y PROMOCIÓN</t>
  </si>
  <si>
    <t>APOYO A TRADICIONES</t>
  </si>
  <si>
    <t>ESCUELA DE CHARRERIA</t>
  </si>
  <si>
    <t>APOYO A LAS TRADICIONES (XAYACATES)</t>
  </si>
  <si>
    <t>2.4.1</t>
  </si>
  <si>
    <t>DEPORTE Y RECREACIÓN</t>
  </si>
  <si>
    <t>16_23</t>
  </si>
  <si>
    <t>CONSEJO MUNICIPAL DEL DEPORTE (COMUDE)</t>
  </si>
  <si>
    <t>036_23</t>
  </si>
  <si>
    <t>ACTIVIDADES DEPORTIVAS Y RECREATIVAS EN EL MUNICIPIO</t>
  </si>
  <si>
    <t>2.6.8</t>
  </si>
  <si>
    <t>OTROS GRUPOS VULNERABLES</t>
  </si>
  <si>
    <t>13_23</t>
  </si>
  <si>
    <t>INSTITUTO MUNICIPAL DE LA MUJER TLAJOMULQUENSE (IMMT)</t>
  </si>
  <si>
    <t>033_23</t>
  </si>
  <si>
    <t>INSTITUTO MUNICIPAL DE LA MUJER TLAJOMUL</t>
  </si>
  <si>
    <t>ATENCION A MUJERES DEL MUNICIPIO</t>
  </si>
  <si>
    <t>2.6.3</t>
  </si>
  <si>
    <t>FAMILIA E HIJOS</t>
  </si>
  <si>
    <t>12_23</t>
  </si>
  <si>
    <t>SISTEMA INTEGRAL PARA EL DESARROLLO DE LA FAMILIA (DIF)</t>
  </si>
  <si>
    <t>032_23</t>
  </si>
  <si>
    <t>SISTEMA INTEGRAL PARA EL DESARROLLO DE L</t>
  </si>
  <si>
    <t>SISTEMA INTEGRAL PARA EL DESARROLLO DE LA FAMILIA</t>
  </si>
  <si>
    <t>2.5-01-22</t>
  </si>
  <si>
    <t>FONDO DE APORTACIÓN A LA INFRAESTRUCTURA SOCIAL MUNICIPAL 2022 (FISM)</t>
  </si>
  <si>
    <t>2.5-03-22</t>
  </si>
  <si>
    <t>PRODDER 2022 (APORTACIÓN FEDERAL)</t>
  </si>
  <si>
    <t>2.6-05-22</t>
  </si>
  <si>
    <t>PROGRAMA ESTRATEGIA ALE 2022 (APORTACIÓN ESTATAL)</t>
  </si>
  <si>
    <t>2.6-10-22</t>
  </si>
  <si>
    <t>JALISCO CRECE 2022 (APORTACIÓN ESTATAL)</t>
  </si>
  <si>
    <t>2.5-02-22</t>
  </si>
  <si>
    <t>FONDO DE APORTACIÓN AL FORTALECIMIENTO MUNICIPAL 2022 (FORTAMUN)</t>
  </si>
  <si>
    <t>2.6-05-21</t>
  </si>
  <si>
    <t>ESTRATEGIA ALE 2021 (APORTACIÓN ESTATAL)</t>
  </si>
  <si>
    <t>2.5-01-23</t>
  </si>
  <si>
    <t>FONDO DE APORTACIÓN A LA INFRAESTRUCTURA SOCIAL MUNICIPAL 2023 (FAISM)</t>
  </si>
  <si>
    <t>Dependencia 2023 (Control y Seguimiento)</t>
  </si>
  <si>
    <t>Dependencia 2023 licitaciones 2022 y 2023</t>
  </si>
  <si>
    <t>Justificación</t>
  </si>
  <si>
    <t>Compra de artículos de papelería para el funcionamiento administrativo de la UNASAM.</t>
  </si>
  <si>
    <t>Compra de artículos de limpieza para las instalaciones de la Unidad de Rescate de Fauna Silvestre, Control y Maltrato Animal.</t>
  </si>
  <si>
    <t xml:space="preserve">Se redujo la cantidad propuesta, para ajustar el presupuesto y poder utilizarlo en otras necesidades básicas para el funcionamiento de la UNASAM. </t>
  </si>
  <si>
    <t>Compra de medicamento para el incremento de esterilizaciones gratuitas, por ser un tema de salud pública, ya que hay ciudadados que no pueden pagar el costo de una esterilización. (50 esterilizaciones por semana)</t>
  </si>
  <si>
    <t>Compra de medicamento para el incremento de esterilizaciones gratuitas, por ser un tema de salud pública, ya que hay ciudadados que no pueden pagar el costo de una esterilización (50 esterilizaciones por semana).</t>
  </si>
  <si>
    <t>Compra de material y herramientas para la área de S.O.S. abejas</t>
  </si>
  <si>
    <t>Compra de materiales y equipo para la Unidad de Rescate de Fauna Silvestre</t>
  </si>
  <si>
    <t>Compra de materiales y equipo para la Clinica de Pequeñas Especies en el Centro Multidisciplinario El Valle.</t>
  </si>
  <si>
    <t>Compra de equipo quirurgico para las esterilizaciones.</t>
  </si>
  <si>
    <t>5,801,160 Propuesta con incremento del 3.5%, 2,500,000 Se agrega este espacio para pago de honorarios escuelas de Iniciación, $ 1,500,000.00 seria de subsidio Municipal y otro $ 1,500,000.00 se recaudaria de las cuotas de escuelas de iniciación,40,000 Pepeleria, Hojas, perforadoras, foliadoras, etc, 250,000 Material de limpieza de oficinas y quimicos de alberca para limpieza, 400,000 Combustible para  para Medio Maraton, Serial de Atletismo, Copa Jalisco, Escuelas de Iniciacion y demas proyectos, 400,000 Playeras deportivas para Medio Maraton, Serial de Atletismo y Eventos Deportivos,1,200,000 Material deportivo para escuelas, Trofeos y medallas para medio maraton, Trofeos y medallas Ligas Deportivas, 30,000 Telefonia e internet Oficinas COMUDE, Arrendamientos de Camiones para copa Jalisco, Divisiones Inferiores, 1,400,000 Arrendamientos de Vallas y sumnistros medio Maraton. Serial de Atletismo, 500,000 Pago de Honorarios instructores escuelas de iniciación,1,200,000 Montaje para eventos Serial de Atletismo, Medio Maraton, Copa Jalisco</t>
  </si>
  <si>
    <t>.</t>
  </si>
  <si>
    <t xml:space="preserve">2,583,600 Modificaciones de sueldo para Direcciónes, coordinaciónes, un puesto nuevo: encargado del CMV (centro multidisciplinario del valle), Bono al servidor pùblico y subsidio al isr de aguinaldo - 79,559 Bono al servidor público y monedero electronico para todos los empleados de plantilla,95,000 Papelería y para las oficinas de INDAJO  - Papeleria para las oficinas del INDAJO, para el desarrollo de los programas consentimiento, atención integral y actores, 579,568 Playeras, pin, cilindros, stickers, material de apoyo como manueales, etc,  para los programas de consentimiento, ruta, emprededores,Material de limpieza para el instituto  - 62,000 Material de limpieza para INDAJO y el CMV, 124,000 Agua purificada para el instituto - Agua purificada para el instituto y  eventos del mismo, alimentos para comites con causa (2000 por evento),937,480 Compra de sellador, pintura vinilica y aerosoles para consumo en intervenciones artísticas, 139,200 Anticonceptivos para consentimiento - Anticonceptivos para ferias de la salud sexual y programa consentimiento, 532,405 Traslado para eventos del Instituto, vehiculo oficial, asi como los demmàs vehiculos utilizados para los programas de consentimiento, ruta, emprendedores, 86,676 Compra de materiales y herramientas necesarios para las intervenciónes artisticas de ruta, 65,000 Pago anual de Contpaq nòminas, Sistema contable gubernamental comisiones bancarias y asesorias remotas que se requieran durante el año. -  Contratación de auditoria externa,  pago anual de Contpaq nòminas, Sistema contable gubernamental comisiones bancarias y asesorias remotas que se requieran durante el año, 5,515,896 Pago incompleto de sesrvicios profesionales, de enero a septiembre - Pago de auxiliares especializados y talleristas permantenes en indajo y en el CMV,  12 personas en total,  más el pago de las intervenciónes artisticas de ruta, 20,000 Pago de comisiones bancarias de cada mes, 13,000 Servicio de camioneta del INDAJO, Mantenimiento de maquinaria utilizada en ruta.  -230,000 Mantenimiento Trokalia, rampas y herramientas en general del Instituto. </t>
  </si>
  <si>
    <t>3,128,203.44 PROYECTO , 471,835.68 PROYECTO 5, 50,000.54 PROYECTO 5, 540,005.43 PROYECTO 5, 259,202.82 PROYECTO 5, 108,001.17 PROYECTO 5, 76,719.14 PROYECTO 5, 630,006.84 PROYECTO 5, 364,440 PROYECTO 5, 92,000 PROYECTO 1, 3 Y 5, 25,000 PROYECTO 5, 10,000 PROYECTO 5, 145,000 PROYECTO 5</t>
  </si>
  <si>
    <t>menos 800,000.00 por pago de recuperación de ISR</t>
  </si>
  <si>
    <t>Dicho recurso se necesita para poder cubrir gastos varios propios de la Dirección programados en agenda, para servicios de coffe break.</t>
  </si>
  <si>
    <t>Presupuesto solicitado para la compra de cristalería, ya que es de suma importancia contar con dichos utensilios para revestir los eventos de visitas especiales.</t>
  </si>
  <si>
    <t>Partida con propuesta de ampliación presupuestaria, ya que durante el año se ejerecen arrendamientos que son insuficientes con el mobiliario que cuenta la Dependencia.</t>
  </si>
  <si>
    <t>Dicho recurso se requiere para cubrir diferentes sesiones solemnes, así como ordinarias que ya se encuantran calendarizadas.</t>
  </si>
  <si>
    <t>PAGO POR COPATROCINIO FIL, Y AJUA 2023</t>
  </si>
  <si>
    <t>PAGO POR COPATROCINIO CLAD 2023</t>
  </si>
  <si>
    <t>PAGO POR COPATROCINIO FESTIVAL PAPIROLAS</t>
  </si>
  <si>
    <t>Para retener las viviendas que tenemos alquiladas actualmente necesitamos poder incrementar el 8% por la inflación (1´700,000 * 8%= 1´836000). + necesario poder sumar 300,000 pesos para las rehabilitación y mantenimiento de las viviendas. + se necesitarán incrementar 60 viviendas al programa por el convenio que se firmará con el ACNUR, para esto es necesario (1´296,000)</t>
  </si>
  <si>
    <t>Con 500,000 pesos alcanza para tapiar 300 viviendas, consideramos importante duplicar el alcance y por lo tanto solicitamos 1´000,000 para realizar 600 acciones de tapiado de vivienda</t>
  </si>
  <si>
    <t>BLANCOS Y OTROS PRODUCTOS TEXTILES, EXCEPTO PRENDAS E VESTIR</t>
  </si>
  <si>
    <t>helicoptero</t>
  </si>
  <si>
    <t xml:space="preserve">Se requiere ampliacion presupuestal de la partida correspondientepara prendas de seguridad y protección personal como resultado del desgaste que presenta el equipo actual del personal de la Brigada Forestal y  de ña Unidad Operaciones, por lo que es de suma importancia la adquisición minima de 25 equipos de bombero para incendio forestal y 10 equipos de bomberos para incendio estructural y 10 pares de botas de bombero para incendio estructural. De lo anterior es importante mencionar que desde el 2019 no se ha relizado la adquisicion de equipo estructural por diversas circusntancias ajenas a la Dirección generando exposicion de riesgo de trabajo para el personal; así como de una respuesta tardía en las emergencias </t>
  </si>
  <si>
    <t>PARA LA COMPRA DE ALIMENTOS DE LOS OPERATIVOS DE INSPECCIÓN Y DEL DESPACHO</t>
  </si>
  <si>
    <t>PARA LA COMPRA DE MATERIALES Y PINTURAS PARA LOS OPERATIVOS E INSPECCIONES</t>
  </si>
  <si>
    <t>UNIFORMES PARA INSPECTORES</t>
  </si>
  <si>
    <t>PAGO DE LOS DESPACHOS</t>
  </si>
  <si>
    <t>fiestas patrias</t>
  </si>
  <si>
    <t>ESTANCIAS</t>
  </si>
  <si>
    <t>programa abc</t>
  </si>
  <si>
    <t>INSUMOS DE PAPELERIA Y OFICINA PROPIOS PARA LAS ACTIVIDADES DE BIBLIOTECAS Y DEL TRABAJO ADMINISTRATIVO DE LA DIRECCIÓN DE CULTURA.</t>
  </si>
  <si>
    <t>DISPOSITIVOS DE MEMORIA USB Y TARJETAS SD PARA REPRODUCCION Y ALMACENAJE DE FOTOGRAFIAS Y ARCHIVOS VARIOS</t>
  </si>
  <si>
    <t xml:space="preserve">COMPRA DE MATERIAL PARA MANTENER LIMPIO Y ACCESIBLE LOS 14 LUGARES ACARGO DE CULTURA </t>
  </si>
  <si>
    <t>PARA EVENTOS CULTURALES COMO PRESENTACIONES DE LIBROS, INAUGURACIONES DE ARTE, ATENCION A ARTISTAS EN PRESNTACIONES PÚBLICAS.</t>
  </si>
  <si>
    <t>PARA REPARACIONES EN LOS ESPACIOS DEPENDIENTES DE LA DIRECCION GENERAL DE CULTURA, TALES COMO CASA DE LA CULTURA, BIBLIOTECAS,, SALONES DE ESCUELA DE BALLET, GALERIAS DE ARTE Y  Y MUSEO ARQUEOLÓGICO</t>
  </si>
  <si>
    <t>PARA FÁRMACOS TALES COMO PASTILLAS EFERVESCENTES PERTINENTES PARA EXPERIMENTOS DE LA SEMANA DE LA CIENCIA QUE SE IMPARTE EN RED DE BIBLIOTERCAS</t>
  </si>
  <si>
    <t xml:space="preserve">MATERIAL NECESARIO PARA REPARACIONES, MONTAJE DE EXPOSICIONES, STANDS, ETC. </t>
  </si>
  <si>
    <t xml:space="preserve">MATERIAL NECESARIO PARA SALVAGUARDA, MANTENIMIENTO Y REPARACIONES DE ACCESOS Y ESPACIOS DE USO PÚBLICO DEPENDIENTES DE LA DIRECCION DE CULTURA </t>
  </si>
  <si>
    <t>HOSPEDAJES Y TRASLADOS DE CONFERENCISTAS, ARTISTAS O/Y OTRAS PERSONAS DEDICADAS A LAS ÁREAS DE LA DOCENCIA, LAS ARTES Y LA CULTURA</t>
  </si>
  <si>
    <t xml:space="preserve"> ACTIVIDADES PÚBLICAS DE MÚSICA, TEATRO,TALLERES, CUENTACUENTOS,TÍTERES,EXPOSICIONES PLÁSTICAS. FESTIVALES, CONFERENCIAS, PRESENTACIONES DE LIBROS, ETC.CON EL FIN DE FACILITAR EL ACCESO UNIVERSAL A LA CULTURA A LA CIUDADANIA DEL MUNICIPIO.</t>
  </si>
  <si>
    <t>FESTEJO DEL DIA DEL MAESTRO</t>
  </si>
  <si>
    <t>REALIZACION DEL FESTIVAL MAROMETA</t>
  </si>
  <si>
    <t>EQUIPOS DE COMPUTO PARA TRABAJO DE BIBLIOTECAS.</t>
  </si>
  <si>
    <t>ESTE MONTO HACE REFERENCIA A LA COMPRA DE LA PAPELERIA NECESARIA PARA EL AÑO 2023</t>
  </si>
  <si>
    <t>SE COTIZO EL MATERIAL NECESARIO PARA TODO EL AÑO PARA LA PERSONA ENCARGADA DEL MANTENIMIENTO Y LIMPIEZA DE LA DEPENDENCIA</t>
  </si>
  <si>
    <t>EN BASE A LOS ANTECEDENTES DE LOS AÑOS PASADOS Y A LAS AMPLIACIONES DE PRESUPUESTO QUE SE NOS HAN OTORGADO CONSIDERAMOS QUE CON ESTA CANTIDAD CUBRIRIAMOS PARA ALCANZAR A COMPRAR EL MATERIAL Y DAR UNA ATENCIÓN APROXIMADA A 10000 REPORTES INCLUIDOS EVENTOS ESPECIALES Y REPORTES DE PRESIDENCIA POR ESO LA DEPENDENCIA SOLICITA SE NOS ASIGNE ESE MONTO DE 9,600,000.00</t>
  </si>
  <si>
    <t xml:space="preserve">EN BASE A NUESTRO PARQUE VEHICULAR ESTE GASTO REPRESENTARIA LA COMPRA DE GASOLINA </t>
  </si>
  <si>
    <t xml:space="preserve">SE REQUIERE REALIZAR LA COMPRA DESPUES DE TRES AÑOS DONDE NO SE LES OTORGAN BOTAS DIELECTRICAS, CAMISOLAS Y PANTALONES DE MEZCLILLA, SE COTIZO PARA POR LO MENOS HACER UNA ENTREGA DE CADA PRENDA. </t>
  </si>
  <si>
    <t>SE REQUIERE DE HACER COMPRAS DE HERRAMIENTAS MENORES PUES VAN  MAS DE TRES AÑOS QUE NO SE COMPRAN, GUANTES DE PIEL. PINZAS, JUEGO DE DESARMADORES,Y CUCHILLOS DE DESMONTAJE NECESARIOS PARA SUS ACTIVIDADES DIARIAS, SE PRESUPUESTO PARA OTORGARLE UNO A CADA CUADRILLERO.</t>
  </si>
  <si>
    <t>CONSIDERANDO LOS PAGOS DE AÑOS ANTERIORES INMEDIATOS Y DE NOTIFICACIONES Y AJUSTES ESTE SERIA EL MONTO APROXIMADO PARA PAGAR A C.F.E.</t>
  </si>
  <si>
    <t>Para dar abastecimiento a las 3 unidades medicas del municipio</t>
  </si>
  <si>
    <t>Insumos para el aseo para limpieza e higiene en las 3 Unidades Médicas de SMM</t>
  </si>
  <si>
    <t>reparaciones menores para las 3 unidades medicas en SMM</t>
  </si>
  <si>
    <t>uso de fondo revolvente para reparaciones menores en las 3 unidades medicas de SMM</t>
  </si>
  <si>
    <t>Programa prentivo de pintura,impermeabilizante en las 3 unidades médicas de SMM</t>
  </si>
  <si>
    <t>Aumento en la demanda de las atencion medicas posterior a la pandemia COVID-19 y apoyo a los programas sociales (Pescadores, lancheros y ladrilleros)</t>
  </si>
  <si>
    <t>Compra de 3 contenedores para almacenamiento de RESIDUS BIOLOGICO INFECCIOSOS en cumplimiento de NOM-087-ECOL-1995</t>
  </si>
  <si>
    <t>Para otorgar al 100% del personal, ya que por uso de COVID todos los uniformes fueron dañados NOM-017-STPS-2008</t>
  </si>
  <si>
    <t>Se requiere equipar y reemplazar equipo de paramedicos motorizados NOM-017-STPS-2008, mas equipamiento para cumplir con las normas de hospital seguro NOM-004-STPS-1999</t>
  </si>
  <si>
    <t xml:space="preserve">Dotación de Herramientas menores para las 3 unidades médicas de Servicios médicos </t>
  </si>
  <si>
    <t>Actualmente se tienen 2 ambulancias modelo 2009 dadas de baja por patrimonio municipal, que no se han repuesto.</t>
  </si>
  <si>
    <t>Actualizar al personal operativo en la atencion medica e inmediata de urgencias a pacientes, de acuerdo a la Ley Federal de la STPS</t>
  </si>
  <si>
    <t>Formas impresas tales como expediente clinico, solicitudes de Lab. y Rx, Parte medico de lesiones, sellos oficiales etc. NOM-004-SSA3-2012, NOM-024-SSA3-2012</t>
  </si>
  <si>
    <t>Para el 2023, se contara con el servicio de Rx, laboratorio y tomografia, aunado que se aumentaron los programas sociales de atencion medicas (Pescadores, lancheros y ladrilleros)</t>
  </si>
  <si>
    <t>Servicio contratado para la administracion 2021-2024, con costo mensual ya establecido</t>
  </si>
  <si>
    <t>programa preventivo de recarga de extintores NOM-002-SPTS-2010</t>
  </si>
  <si>
    <t>Recarga de extintores de las unidades de servicios medicos NOM-002-SPTS-2010, Programa de mantenimiento preventivo y correctivo de las plantas de luz de las Unidades Médicas de SMM</t>
  </si>
  <si>
    <t>Remplazo de mobiliario de oficina en las 3 unidades medicas de SSM</t>
  </si>
  <si>
    <t>Esta cantidad es para reponer los equipos que se dieron de baja ante patrimonio municipal, la ausencia de estos equipos incumple con las normas oficiales mexicanas (NOM-034-SSA3-2013, NOM-016-SSA3-2012 y NOM-027-SSA3-2013) y estamos sujetos a revisiones periodicas y en su caso a la clausura de algunos servicios.</t>
  </si>
  <si>
    <t xml:space="preserve">Garantizar el funcionamiento optimo de los equipos que requieren material consumible asi como  refacciones e instrumental quirurgico menor; para el cumplimiento de las recomendaciones nacionales y internacionales. </t>
  </si>
  <si>
    <t>programa de compra de extintores pra cumplir con la norma NOM-002-SPTS-2010</t>
  </si>
  <si>
    <t>Compra de planta de luz para la undiad central de SMM</t>
  </si>
  <si>
    <t>Compra de extintores de las 3 unidades medicas - NOM-002-SPTS-2010</t>
  </si>
  <si>
    <t>ESTA ES UNA PARTIDA COMPARTIDA  DONDE SE COMPRA BOLSA NEGRA PARA LA RECOLECCION DE BASURA Y ESCOBAS DE POPOTE PARA BALIZAMIENTO Y PARA LAS PLAZAS PUBLICAS,UNIDADES DEPORTIVAS  Y AREAS VERDES, EN ESTA PRTIDA SE NECESITARAN $.500,000.00 PODER COMPRAR MAS MATERIL DE LIMPIEZA YA QUE EN EL 2022 SE TUBO QUE HACER MOVIMIENTOS PARA PODER CERRAR LAS ORDENES DE COMPRA .</t>
  </si>
  <si>
    <t>ES  UNA PARTIDA COMPARTIDA EN DONDE COMPRAMOS GRAVA,PIEDRA,JAL Y ARENA ETC.</t>
  </si>
  <si>
    <t xml:space="preserve">COMPRA DE CEMENTO, ASFALTO FRIO, ASFALTO CALIENTE, EMULSION Y EXISTE UN CONTRATO DEL  2021  AL  2024 Y SE NECESITARA $7,000.000.00 PARA COMPRAR MAS ASFALTO Y EMULSION  DEBIDO  A QUE LAS CALLES SE ENCUENTRAN EN MAL ESTADO Y EL PROYECTO ES TERMINAR DE ARREGLAR LO MAS QUE SE PUEDA </t>
  </si>
  <si>
    <t>EN ESTA PARTIDA SE COMPRA MATERIAL DE HERRERIA  EN 2022 SE GASTO $1,050,000.00  EL CUAL SE UTILIZO EN REJILLAS PARA BOCAS DE TORMENTA, PARAS DE CAMION, REPARACION DE JUEGOS EN PARQUES POR ESO SE SOLICITA AMPLIACION DE $500,000.00 PARA ESTE 2023</t>
  </si>
  <si>
    <t>EN ESTA PARTIDA SE REQUIERE MAS PRESUPUESTO APROXIMADAMENTE $ 2,000,000.00 PARA TERMINAR EL ANO 2023 YA QUE ES LA PARTIDA DONDE SE UTILIZA LA PINTURA DE TRAFICO QUE SE REQUIERE PARA LA REPARACION DE LAS DIFERENTES AREAS DEL MUNICIPIO</t>
  </si>
  <si>
    <t>SE SOLICITA PRESUPUESTO PARA LA COMPRA MINIMA DE UNA CAMISA, IMPAREMIABLE, CHALECOS PARA APROXIMADAMENTE 500 PERSONAS DE LA DE DIRECCION ADMINISTRATIVA  DE INFRAESTRUCTURA Y SERVICOS PUBLICOS</t>
  </si>
  <si>
    <t>PARA ESTA PARTIDA SE NECESITA UN POCO MAS DE PRESUPUESTO PARA PODER CUMPLIR CON UN EQUIPO  PARA TODO EL PRESONAL DE LAS DIFERENTES AREAS DE LA DIRECCION</t>
  </si>
  <si>
    <t>ESTA  PARTIDA SE UTILIZA PARA LOS TRABAJOS DE LAS AREAS VERDES, PLAZAS PUBLICAS, UNIDADES DEPORTIVAS, BALIZAMIENTO, LAS HERRAMIENTAS  SON ESENCIALES PARA PODER CUMPLIR CON LAS FUNCIONES DE LAS DIFERENTES AREAS</t>
  </si>
  <si>
    <t xml:space="preserve">ESTA PARTIDA ES COMPARTIDA Y SE NECESITA AMPLIAR PRESUPUESTO YA QUE AQUI SE COMPRA TODAS  LAS REFACCIONES DE LAS MAQUINAS DESBROZADORAS  Y MOTOCIERRAS, TRACTORES Y MAS  </t>
  </si>
  <si>
    <t xml:space="preserve">EN LA PARTIDA SE OCUPA  $2,000,000.00 MAS PARA AMPLIACION YA QUE EN EL 2022 SE HICIERON TRANFERENCIAS PARA PODER CERRAR OC Y TAMBIEN POR QUE EN EL 2023 AUNMENTAN LOS COSTOS </t>
  </si>
  <si>
    <t xml:space="preserve">SE SOLICITA  UNA AMPLIACION DE $1,000,000.00 POR LA INFLACION DEL NUEVO ANO  TAMBIEN COMENTO QUE HAY UN CONTRATO VIGENTE HASTA EL 2024 </t>
  </si>
  <si>
    <t>Para los animales utilidos en las practicas de la escuela municipal de charreria</t>
  </si>
  <si>
    <t>Para la compra de medicamento veterinario para las campañas de salud animal</t>
  </si>
  <si>
    <t>Para la compra de las bacterias que sue utilizan para la descomposicion del material organico para la realizacion de composta</t>
  </si>
  <si>
    <t xml:space="preserve">Para la compra de cal para las contigencias de popoyas de la laguna de cajititlan </t>
  </si>
  <si>
    <t xml:space="preserve">Para la compra de lanchas para el arrastre de la red de la Direccion de Pesca </t>
  </si>
  <si>
    <t>100,000 para la compra de redes para pesca y sus componentes; 400,000 para la malla de polietileno de la zona de compostaje</t>
  </si>
  <si>
    <t xml:space="preserve">Adquisicion de prendas de proteccion personal para los trabajadores de campo de las areas de Direccion de Pesca, Elaboracon de composta y Desarrollo Rural </t>
  </si>
  <si>
    <t xml:space="preserve">Para la compra de picos, palas, carretillas y de mas herramientas que necesita la DIreccion de Desarrollo Rural </t>
  </si>
  <si>
    <t xml:space="preserve">500,000 para la limpieza de las minas de basalto y 500,000 para la elabaroacion de composta </t>
  </si>
  <si>
    <t>Para la compra de un ultrasonido medico veterinario para la campaña de salud del equino</t>
  </si>
  <si>
    <t>Para la compra de los productos agroquimicos para convatir las plagas que surgen del temporal de siembra</t>
  </si>
  <si>
    <t>Para el pago del apoyo al sector ganadero por el concepto de indemnización y adquisicion de semovientes.</t>
  </si>
  <si>
    <t xml:space="preserve">Solicitamos incremento presupuestal porque: PRIMERO el costo de la cal agricola se incrementa año con año por la inflacion, SEGUNDO exite una pequeña merma al entregar la cal ya que esta se hace de manera agranel, por lo que se pierde un poco en la transportacion. </t>
  </si>
  <si>
    <t xml:space="preserve">500,000 para los eventos de Charreria (participacion de los alumnos de la escuela de charreria en los principales torneos charros durante el primer semestre del año 2023) y 200,000 para la tradiconal mega rosca de reyes tlajomulco  </t>
  </si>
  <si>
    <t>Para los apoyos a las tradiciones Xayacates, para la adquisicion de trajes, apoyo de transporte y presentaciones en las distintas localidades</t>
  </si>
  <si>
    <t>Alimento de animales (retenidos)</t>
  </si>
  <si>
    <t>compra de uniformes para el area operativa</t>
  </si>
  <si>
    <t xml:space="preserve">Para la compra de calzado de seguridad, guantes, mandiles, cascos y de mas articulos de proteccion personal para el personal operativo del rasto municipal </t>
  </si>
  <si>
    <t>compra de Chairas y cuchillos necesarios para la ralizacion del trabajo</t>
  </si>
  <si>
    <t>Para el servicio preventimo y correctivo trimestral de la caldera, sierras, polipastos, insencibilizador.</t>
  </si>
  <si>
    <t>Compra materiales para el funcionamiento e imparticion de talleres, platicas, capacitaciones y cursos, emitidas por el area de Cultura Ambiental (Ecología)</t>
  </si>
  <si>
    <t>Alimento para los animales que se resguardan en el Mercado Organico en Lomas del sur (ecología)</t>
  </si>
  <si>
    <t>Agroquimicos utilizados para el mejoramiento del suelo en los Huertos urbanos, asi como para el control de plagas(ecología)</t>
  </si>
  <si>
    <t>Aumento en la partidad dervidado de la alza de la cantidad de litros del producto a comprar</t>
  </si>
  <si>
    <t>Para la compra de alimentos para el personal municipal, estatal y federal que brindan su apoyo durante las fiestas patronales de Cajititlán, dicha partida se encuentra en la plantilla POLITICA DE ECOLOGIA Y PROTECCIÓN AMBIENTAL</t>
  </si>
  <si>
    <t>Pago de Convenio por servicios ambientales (ecología)</t>
  </si>
  <si>
    <t>compra de herramienta para el funcionamiento y manteniento de los Huertos Urbanos y vivieros municipales</t>
  </si>
  <si>
    <t>Compra de plantas y arbolado para el desarrollo del programa de Jardines Polinizadores y Farmacia Viviente</t>
  </si>
  <si>
    <t>icho prsupuesto sera utilizado para evento de Informe de Gobierno de Tlajomulco de 2023</t>
  </si>
  <si>
    <t>Sistema APA- Contrato 2021-2024 Perspective Global S. de 
Tlajoapp- Contrato 2021-2024 SCP Smart City Projects
Proyecto Automatización del proceso de evaluaciones psicométricas $30,000.00
 Proyecto Software de digitalización de documentos.  $2,500,000.00
Proyecto Gestor de trámites (software) $1,500,000.00</t>
  </si>
  <si>
    <t>Licenciamiento de Microsoft, Licenciamiento: seguridad de páginas web,  $3,050,00.00
Licencimiento para la Medición de Productividad. $1,500,000.00
Licenciamiento: antivirus para equipos de cómputo y servidores.  $210,000.00
Licenciamiento para estaciones metereologicas.  $400,000.00
Licenciamiento Veam. 
Licenciamiento para capacitción del personal del Centro de Trámites y Serv.
$750,000.00
Licencimiento Calipso. 
Licenciamiento odoo.  $600,000.00
Licencia PIX4D.  $250,000.00</t>
  </si>
  <si>
    <t>Segunda Anualidad 3° Fase del C4- Contrato 2022-2024 Hola Innovación</t>
  </si>
  <si>
    <t xml:space="preserve">Arrendamiento de Kits de trabajo (impresora y celulares) para la operación del sistema de infracciones. COntrato 2022-2024 Perspective Global </t>
  </si>
  <si>
    <t xml:space="preserve">Mantenimiento preventivo-correctivo Vehículo Polaris. 
Mantenimiento vehículo nuevo C4 </t>
  </si>
  <si>
    <t xml:space="preserve">Material indispensable para atender reportes de requerimientos de red. </t>
  </si>
  <si>
    <t xml:space="preserve">Herramientas para personal de la Dirección de Infraestructura de TI. </t>
  </si>
  <si>
    <t xml:space="preserve">Herramientas para el personal de TI. </t>
  </si>
  <si>
    <t>Materiales indispensables para atender los reportes sobre fallas, de los servidores públicos, en equipos de cómputo. }</t>
  </si>
  <si>
    <t xml:space="preserve">Servicio de telefonía e internet para las dependencias del Munipio. 
Contrato 2021-2024 Telefonía por Cable S.A. de C.V. 
Servicio  enlace lan to lan para CAT Valle y Gavilanes. </t>
  </si>
  <si>
    <t xml:space="preserve">Papelería para todas las direcciones de la Coordinación, C4, CATS. (cajas de archivo, DVD´S, etc). </t>
  </si>
  <si>
    <t xml:space="preserve">Gasolina para nuevo vehículo C4 
Diesel para plantas de energía </t>
  </si>
  <si>
    <t>Total general</t>
  </si>
  <si>
    <t>se ampliaron 20 millones más</t>
  </si>
  <si>
    <t>Autorizado &amp; ideal</t>
  </si>
  <si>
    <t>Presupuestado &amp; ideal</t>
  </si>
  <si>
    <t>CLAVE</t>
  </si>
  <si>
    <t>FLETES Y MANIOBRAS</t>
  </si>
  <si>
    <t>INSTALACIÓN, REPARACIÓN Y MANTENIMIENTO DE MOBILIARIO Y EQUIPO DE ADMINISTRACIÓN, EDUCACIONAL Y RECREATIVO</t>
  </si>
  <si>
    <t>EQUIPAMIENTO TECNOLOGICO PROTECCIÓN CIVIL Y BOMBEROS</t>
  </si>
  <si>
    <t>CAMPAMENTO AEROESPACIAL</t>
  </si>
  <si>
    <t>PA/386/2021-2024</t>
  </si>
  <si>
    <t>CAPACITACIÓN SERVICIO A CLIENTES</t>
  </si>
  <si>
    <t>Importe Ajustado 30/05/2023</t>
  </si>
  <si>
    <t>Comprometido 30/05/2023</t>
  </si>
  <si>
    <t>Devengado 30/05/2023</t>
  </si>
  <si>
    <t>Ejercido 30/05/2023</t>
  </si>
  <si>
    <t>Pagado 30/05/2023</t>
  </si>
  <si>
    <t>2da ampliación</t>
  </si>
  <si>
    <t>Servicio de auditoría externa en SIstema ISO 9001:2015 ODOO
Servicio de auditoría externa  Sistema ISO 37001
Servicio de auditoría externa Sistema  ISO 27001.
Proyecto: Servicio de desarrollo de sistemas. $800,000.00</t>
  </si>
  <si>
    <t>concentrada</t>
  </si>
  <si>
    <t>PINTURA PARA ESCUELAS</t>
  </si>
  <si>
    <t>EMBARCACIONES</t>
  </si>
  <si>
    <t>FONDO PARA INVERSIONES METROPOLITANAS 2023 (APORTACIÓN ESTATAL)</t>
  </si>
  <si>
    <t>2.6-12-23</t>
  </si>
  <si>
    <t>CONSTRUCCIÓN DE PLANTA DE SEPARACIÓN, CLASIFICACIÓN Y RECICLAJE DE RESIDUOS SÓLIDOS URBANOS DE TLAJOMULCO DE ZUÑIGA, JALISCO 2023 (APORTACIÓN ESTATAL)</t>
  </si>
  <si>
    <t>2.6-14-23</t>
  </si>
  <si>
    <t>2.6-05-23</t>
  </si>
  <si>
    <t>PROGRAMA ESTRATEGIA ALE 2023 (APORTACIÓN ESTATAL)</t>
  </si>
  <si>
    <t>1.6-05-23</t>
  </si>
  <si>
    <t>PROGRAMA ESTRATEGIA ALE 2023 (APORTACIÓN MUNICIPAL)</t>
  </si>
  <si>
    <t>2.6-13-23</t>
  </si>
  <si>
    <t>TECNIFICACIÓN CON DRONES PARA EL CAMPO EN TLAJOMULCO 2023 (APORTACIÓN ESTATAL)</t>
  </si>
  <si>
    <t>NOS MOVEMOS SEGURAS</t>
  </si>
  <si>
    <t>EDUCANDO PARA LA IGUALDAD</t>
  </si>
  <si>
    <t>BARRIOS DE PAZ 2023 (APORTACIÓN ESTATAL)</t>
  </si>
  <si>
    <t>2.6-06-23</t>
  </si>
  <si>
    <t>HONORARIOS ASIMILABLES A SALARIOS</t>
  </si>
  <si>
    <t>MATERIALES Y ÚTILES DE IMPRESIÓN Y REPRODUCCIÓN</t>
  </si>
  <si>
    <t>TECNIFICACIÓN CON DRONES PARA EL CAMPO EN TLAJOMULCO 2023 (APORTACIÓN MUNICIPAL)</t>
  </si>
  <si>
    <t>1.6-08-23</t>
  </si>
  <si>
    <t>ACADEMIAS DEPORTIVAS, ESPACIOS DE PAZ 2023 (APORTACIÓN ESTATAL)</t>
  </si>
  <si>
    <t>2.6-15-23</t>
  </si>
  <si>
    <t>UNIFORMES DEPORTIVOS PARA ACADEMIAS DEPORTIVAS</t>
  </si>
  <si>
    <t>ARTÍCULOS DEPORTIVOS</t>
  </si>
  <si>
    <t>PRODDER 2023 (APORTACIÓN FEDERAL)</t>
  </si>
  <si>
    <t>PRODDER 2023 (APORTACIÓN MUNICIPAL)</t>
  </si>
  <si>
    <t>Nuevo saldo</t>
  </si>
  <si>
    <t>CONVENIO</t>
  </si>
  <si>
    <t>Importe Ajustado 12/07/2023</t>
  </si>
  <si>
    <t>Importe Ajustado ACTUAL</t>
  </si>
  <si>
    <t>Pre-Comprometido 12/07/2023</t>
  </si>
  <si>
    <t>Comprometido 12/07/2023</t>
  </si>
  <si>
    <t>Devengado 12/07/2023</t>
  </si>
  <si>
    <t>Ejercido 12/07/2023</t>
  </si>
  <si>
    <t>Pagado 12/07/2023</t>
  </si>
  <si>
    <t>Saldo 12/07/2023</t>
  </si>
  <si>
    <t>Comprometido ACTUAL</t>
  </si>
  <si>
    <t>Devengado ACTUAL</t>
  </si>
  <si>
    <t>Ejercido ACTUAL</t>
  </si>
  <si>
    <t>Pagado ACTUAL</t>
  </si>
  <si>
    <t>Maestria Gustavo Rivera</t>
  </si>
  <si>
    <t>FONDO PARA INVERSIONES METROPOLITANAS 2023 (APORTACIÓN MUNICIPAL)</t>
  </si>
  <si>
    <t>RECONOCIMIENTO CONTRA DERECHOS</t>
  </si>
  <si>
    <t>FONDO MUNICIPAL EXCLUSIVO PARA LA RECAUDACIÓN DE RECURSOS DESTINADOS PARA LA CREACIÓN O MEJORAMIENTO DE INFRAESTRUCTURA Y EQUIPAMIENTOS URBANOS EN ESPACIOS PÚBLICOS</t>
  </si>
  <si>
    <t>2da Modificación 2023</t>
  </si>
  <si>
    <t xml:space="preserve">2da Modificación 2023  </t>
  </si>
  <si>
    <t/>
  </si>
  <si>
    <t xml:space="preserve">Capitulo  </t>
  </si>
  <si>
    <t>Nombre</t>
  </si>
  <si>
    <t>AMORTIZACION DE LA DEUDA Y DISMINUCION DE PASIVOS</t>
  </si>
  <si>
    <t xml:space="preserve">Tipo de Gasto </t>
  </si>
  <si>
    <t>GASTO CAPITAL</t>
  </si>
  <si>
    <t>GASTO CORRIENTE</t>
  </si>
  <si>
    <t xml:space="preserve">Tipo del gasto  </t>
  </si>
  <si>
    <t>Capitulo 6000</t>
  </si>
  <si>
    <t>Codigo Función</t>
  </si>
  <si>
    <t>Nombre Función</t>
  </si>
  <si>
    <t>Codigo Finalidad</t>
  </si>
  <si>
    <t>Nombre Finalidad</t>
  </si>
  <si>
    <t>GOBIERNO</t>
  </si>
  <si>
    <t>COORDINACION DE LA POLITICA DE GOBIERNO</t>
  </si>
  <si>
    <t>ASUNTOS DE ORDEN PÚBLICO Y DE SEGURIDAD INTERIOR</t>
  </si>
  <si>
    <t>DESARROLLO SOCIAL</t>
  </si>
  <si>
    <t>PROTECCION AMBIENTAL</t>
  </si>
  <si>
    <t>VIVIENDA Y SERVICIOS A LA COMUNIDAD</t>
  </si>
  <si>
    <t xml:space="preserve">                                           </t>
  </si>
  <si>
    <t>Recurso</t>
  </si>
  <si>
    <t>FORTAMUN 2023</t>
  </si>
  <si>
    <t>FAISM 2023</t>
  </si>
  <si>
    <t>RECURSO ESTATAL</t>
  </si>
  <si>
    <t>RECURSO FEDERAL</t>
  </si>
  <si>
    <t>REINTEGROS 2022</t>
  </si>
  <si>
    <t>RECURSOS PROPIOS</t>
  </si>
  <si>
    <t>RECURSOS PROPIOS ETIQUETADOS</t>
  </si>
  <si>
    <t>CONTRA DERECHOS</t>
  </si>
  <si>
    <t>DESARROLLO ECONOMICO</t>
  </si>
  <si>
    <t>ASUNTOS ECONOMICOS, COMERCIALES Y LABORALES EN GENERAL</t>
  </si>
  <si>
    <t>CIENCIA, TECNOLOGIA E INNOVACION</t>
  </si>
  <si>
    <t>SALUD</t>
  </si>
  <si>
    <t>RECREACION, CULTURA Y OTRAS MANIFESTACIONES SOCIALES</t>
  </si>
  <si>
    <t>EDUCACIÓN</t>
  </si>
  <si>
    <t>PROTECCIÓN SOCIAL</t>
  </si>
  <si>
    <t>CRI/LI</t>
  </si>
  <si>
    <t>DESCRIPCIÓN</t>
  </si>
  <si>
    <t>2da Modificación</t>
  </si>
  <si>
    <t>TOTAL</t>
  </si>
  <si>
    <t>IMPUESTOS</t>
  </si>
  <si>
    <t>IMPUESTOS SOBRE LOS INGRESOS</t>
  </si>
  <si>
    <t>1.1.1</t>
  </si>
  <si>
    <t>Impuestos sobre espectáculos públicos</t>
  </si>
  <si>
    <t>1.1.1.1</t>
  </si>
  <si>
    <t>Función de circo y espectáculos de carpa</t>
  </si>
  <si>
    <t>1.1.1.2</t>
  </si>
  <si>
    <t>Conciertos, presentación de artistas, audiciones musicales, funciones de box, lucha libre, futbol, básquetbol, beisbol y otros espectáculos deportivos.</t>
  </si>
  <si>
    <t>1.1.1.3</t>
  </si>
  <si>
    <t>Peleas de gallos, palenques, carreras de caballos y similares</t>
  </si>
  <si>
    <t>1.1.1.4</t>
  </si>
  <si>
    <t>Eventos y espectáculos deportivos</t>
  </si>
  <si>
    <t>1.1.1.5</t>
  </si>
  <si>
    <t>Espectáculos culturales, teatrales, ballet, ópera y taurinos</t>
  </si>
  <si>
    <t>1.1.1.6</t>
  </si>
  <si>
    <t>Espectáculos taurinos y ecuestres</t>
  </si>
  <si>
    <t>1.1.1.7</t>
  </si>
  <si>
    <t>Otros espectáculos públicos</t>
  </si>
  <si>
    <t>IMPUESTOS SOBRE EL PATRIMONIO</t>
  </si>
  <si>
    <t>1.2.1</t>
  </si>
  <si>
    <t>Impuesto predial</t>
  </si>
  <si>
    <t>1.2.1.1</t>
  </si>
  <si>
    <t>Predios urbanos</t>
  </si>
  <si>
    <t>1.2.1.2</t>
  </si>
  <si>
    <t>Predios rústicos</t>
  </si>
  <si>
    <t>1.2.2</t>
  </si>
  <si>
    <t>Impuesto sobre transmisiones patrimoniales</t>
  </si>
  <si>
    <t>1.2.2.1</t>
  </si>
  <si>
    <t>Adquisición de departamentos, viviendas y casas para habitación</t>
  </si>
  <si>
    <t>1.2.2.2</t>
  </si>
  <si>
    <t>Regularización de terrenos</t>
  </si>
  <si>
    <t>1.2.3</t>
  </si>
  <si>
    <t>Impuestos sobre negocios jurídicos</t>
  </si>
  <si>
    <t>1.2.3.1</t>
  </si>
  <si>
    <t>Construcción de inmuebles</t>
  </si>
  <si>
    <t>1.2.3.2</t>
  </si>
  <si>
    <t>Reconstrucción de inmuebles</t>
  </si>
  <si>
    <t>1.2.3.3</t>
  </si>
  <si>
    <t>Ampliación de inmuebles</t>
  </si>
  <si>
    <t>IMPUESTO SOBRE LA PRODUCCIÓN, EL CONSUMO Y LAS TRANSACCIONES</t>
  </si>
  <si>
    <t>IMPUESTOS AL COMERCIO EXTERIOR</t>
  </si>
  <si>
    <t>IMPUESTOS SOBRE NÓMINAS Y ASIMILABLES</t>
  </si>
  <si>
    <t>IMPUESTOS ECOLÓGICOS</t>
  </si>
  <si>
    <t>ACCESORIOS DE LOS IMPUESTOS</t>
  </si>
  <si>
    <t>Recargos</t>
  </si>
  <si>
    <t>1.7.1.1</t>
  </si>
  <si>
    <t>Falta de pago</t>
  </si>
  <si>
    <t>Multas</t>
  </si>
  <si>
    <t>1.7.2.1</t>
  </si>
  <si>
    <t>Infracciones</t>
  </si>
  <si>
    <t>1.7.3</t>
  </si>
  <si>
    <t>Intereses</t>
  </si>
  <si>
    <t>1.7.3.1</t>
  </si>
  <si>
    <t>Plazo de créditos fiscales</t>
  </si>
  <si>
    <t>1.7.4</t>
  </si>
  <si>
    <t>Gastos de ejecución y de embargo</t>
  </si>
  <si>
    <t>1.7.4.1</t>
  </si>
  <si>
    <t>Gastos de notificación</t>
  </si>
  <si>
    <t>1.7.4.2</t>
  </si>
  <si>
    <t>Gastos de embargo</t>
  </si>
  <si>
    <t>1.7.4.3</t>
  </si>
  <si>
    <t>Otros gastos del procedimiento</t>
  </si>
  <si>
    <t>1.7.5</t>
  </si>
  <si>
    <t>Actualización</t>
  </si>
  <si>
    <t>1.7.5.1</t>
  </si>
  <si>
    <t>1.7.9</t>
  </si>
  <si>
    <t>Otros no especificados</t>
  </si>
  <si>
    <t>1.7.9.1</t>
  </si>
  <si>
    <t>Otros  accesorios</t>
  </si>
  <si>
    <t>OTROS IMPUESTOS</t>
  </si>
  <si>
    <t>1.8.1</t>
  </si>
  <si>
    <t>Impuestos extraordinarios</t>
  </si>
  <si>
    <t>1.8.1.1</t>
  </si>
  <si>
    <t>1.8.1.2</t>
  </si>
  <si>
    <t>Otros Impuestos</t>
  </si>
  <si>
    <t>IMPUESTOS NO COMPRENDIDOS EN LA LEY DE INGRESOS VIGENTE, CAUSADOS EN EJERCICIOS FISCALES ANTERIORES PENDIENTES DE LIQUIDACION O PAGO</t>
  </si>
  <si>
    <t>CUOTAS Y APORTACIONES DE SEGURIDAD SOCIAL</t>
  </si>
  <si>
    <t>APORTACIONES PARA FONDOS DE VIVIENDA</t>
  </si>
  <si>
    <t xml:space="preserve">CUOTAS PARA LA SEGURIDAD SOCIAL </t>
  </si>
  <si>
    <t>CUOTAS DE AHORRO PARA EL RETIRO</t>
  </si>
  <si>
    <t>OTRAS CUOTAS Y APORTACIONES PARA LA SEGURIDAD SOCIAL</t>
  </si>
  <si>
    <t>ACCESORIOS DE CUOTAS Y APORTACIONES DE SEGURIDAD SOCIAL</t>
  </si>
  <si>
    <t>CONTRIBUCIONES DE MEJORAS</t>
  </si>
  <si>
    <t>CONTRIBUCIÓN DE MEJORAS POR OBRAS PÚBLICAS</t>
  </si>
  <si>
    <t>Contribuciones de mejoras</t>
  </si>
  <si>
    <t>3.1.1.1</t>
  </si>
  <si>
    <t>Contribuciones de mejoras por obras públicas</t>
  </si>
  <si>
    <t>CONTRIBUCIONES DE MEJORAS NO COMPRENDIDAS EN LA LEY DE INGRESOS VIGENTE, CAUSADOS EN EJERCICIOS FISCALES ANTERIORES PENDIENTES DE LIQUIDACION O PAGO</t>
  </si>
  <si>
    <t>DERECHOS</t>
  </si>
  <si>
    <t>DERECHOS POR EL USO, GOCE, APROVECHAMIENTO O EXPLOTACIÓN DE BIENES DE DOMINIO PÚBLICO</t>
  </si>
  <si>
    <t>4.1.1</t>
  </si>
  <si>
    <t>Uso del piso</t>
  </si>
  <si>
    <t>4.1.1.1</t>
  </si>
  <si>
    <t>Estacionamientos exclusivos</t>
  </si>
  <si>
    <t>4.1.1.2</t>
  </si>
  <si>
    <t>Puestos permanentes y eventuales</t>
  </si>
  <si>
    <t>4.1.1.3</t>
  </si>
  <si>
    <t>Actividades comerciales e industriales</t>
  </si>
  <si>
    <t>4.1.1.4</t>
  </si>
  <si>
    <t>Espectáculos y diversiones públicas</t>
  </si>
  <si>
    <t>4.1.1.5</t>
  </si>
  <si>
    <t>Otros fines o actividades no previstas</t>
  </si>
  <si>
    <t>4.1.2</t>
  </si>
  <si>
    <t>Estacionamientos</t>
  </si>
  <si>
    <t>4.1.2.1</t>
  </si>
  <si>
    <t>Concesión de estacionamientos</t>
  </si>
  <si>
    <t>4.1.3</t>
  </si>
  <si>
    <t>De los Cementerios de dominio público</t>
  </si>
  <si>
    <t>4.1.3.1</t>
  </si>
  <si>
    <t>Lotes uso perpetuidad y temporal</t>
  </si>
  <si>
    <t>4.1.3.2</t>
  </si>
  <si>
    <t>Mantenimiento</t>
  </si>
  <si>
    <t>4.1.3.3</t>
  </si>
  <si>
    <t>Venta de gavetas a perpetuidad</t>
  </si>
  <si>
    <t>4.1.3.4</t>
  </si>
  <si>
    <t>Otros en cementerios</t>
  </si>
  <si>
    <t>4.1.4</t>
  </si>
  <si>
    <t>Uso, goce, aprovechamiento o explotación de otros bienes de dominio público</t>
  </si>
  <si>
    <t>4.1.4.1</t>
  </si>
  <si>
    <t>Arrendamiento o concesión de locales en mercados</t>
  </si>
  <si>
    <t>4.1.4.2</t>
  </si>
  <si>
    <t xml:space="preserve">Arrendamiento o concesión de kioscos en plazas y jardines </t>
  </si>
  <si>
    <t>4.1.4.3</t>
  </si>
  <si>
    <t>Arrendamiento o concesión de escusados y baños</t>
  </si>
  <si>
    <t>4.1.4.4</t>
  </si>
  <si>
    <t>Arrendamiento de inmuebles para anuncios</t>
  </si>
  <si>
    <t>4.1.4.5</t>
  </si>
  <si>
    <t>Otros arrendamientos o concesiones de bienes</t>
  </si>
  <si>
    <t>DERECHOS POR PRESTACIÓN DE SERVICIOS</t>
  </si>
  <si>
    <t>4.3.1</t>
  </si>
  <si>
    <t>Licencias y permisos de giros</t>
  </si>
  <si>
    <t>4.3.1.1</t>
  </si>
  <si>
    <t>Licencias, permisos o autorización de giros con venta de bebidas alcohólicas</t>
  </si>
  <si>
    <t>4.3.1.2</t>
  </si>
  <si>
    <t>Licencias, permisos o autorización de giros con servicios de bebidas alcohólicas</t>
  </si>
  <si>
    <t>4.3.1.3</t>
  </si>
  <si>
    <t>Licencias, permisos o autorización de otros conceptos distintos a los anteriores giros con bebidas alcohólicas</t>
  </si>
  <si>
    <t>4.3.1.4</t>
  </si>
  <si>
    <t>Permiso para el funcionamiento de horario extraordinario</t>
  </si>
  <si>
    <t>4.3.2</t>
  </si>
  <si>
    <t>Licencias y permisos para anuncios</t>
  </si>
  <si>
    <t>4.3.2.1</t>
  </si>
  <si>
    <t>Licencias y permisos de anuncios permanentes</t>
  </si>
  <si>
    <t>4.3.2.2</t>
  </si>
  <si>
    <t>Licencias y permisos de anuncios eventuales</t>
  </si>
  <si>
    <t>4.3.2.3</t>
  </si>
  <si>
    <t>Licencias y permisos de anuncios distintos a los anteriores</t>
  </si>
  <si>
    <t>4.3.3</t>
  </si>
  <si>
    <t>Licencias de construcción, reconstrucción, reparación o demolición de obras</t>
  </si>
  <si>
    <t>4.3.3.1</t>
  </si>
  <si>
    <t>Licencias de construcción</t>
  </si>
  <si>
    <t>4.3.3.2</t>
  </si>
  <si>
    <t>Licencias para demolición</t>
  </si>
  <si>
    <t>4.3.3.3</t>
  </si>
  <si>
    <t>Licencias para remodelación</t>
  </si>
  <si>
    <t>4.3.3.4</t>
  </si>
  <si>
    <t>Licencias para reconstrucción, reestructuración o adaptación</t>
  </si>
  <si>
    <t>4.3.3.5</t>
  </si>
  <si>
    <t>Licencias para ocupación provisional en la vía pública</t>
  </si>
  <si>
    <t>4.3.3.6</t>
  </si>
  <si>
    <t>Licencias para movimientos de tierras</t>
  </si>
  <si>
    <t>4.3.3.7</t>
  </si>
  <si>
    <t>Licencias similares no previstas en las anteriores</t>
  </si>
  <si>
    <t>4.3.4</t>
  </si>
  <si>
    <t>Alineamiento, designación de número oficial e inspección</t>
  </si>
  <si>
    <t>4.3.4.1</t>
  </si>
  <si>
    <t>Alineamiento</t>
  </si>
  <si>
    <t>4.3.4.2</t>
  </si>
  <si>
    <t>Designación de número oficial</t>
  </si>
  <si>
    <t>4.3.4.3</t>
  </si>
  <si>
    <t>Inspección de valor sobre inmuebles</t>
  </si>
  <si>
    <t>4.3.4.4</t>
  </si>
  <si>
    <t>Otros servicios similares</t>
  </si>
  <si>
    <t>4.3.5</t>
  </si>
  <si>
    <t>Licencias de cambio de régimen de propiedad y urbanización</t>
  </si>
  <si>
    <t>4.3.5.1</t>
  </si>
  <si>
    <t>Licencia de cambio de régimen de propiedad</t>
  </si>
  <si>
    <t>4.3.5.2</t>
  </si>
  <si>
    <t>Licencia de urbanización</t>
  </si>
  <si>
    <t>4.3.5.3</t>
  </si>
  <si>
    <t>Peritaje, dictamen e inspección de carácter extraordinario</t>
  </si>
  <si>
    <t>4.3.5.4</t>
  </si>
  <si>
    <t>Aprovechamiento de la infraestructura básica existente (vialidades)</t>
  </si>
  <si>
    <t>4.3.5.5</t>
  </si>
  <si>
    <t>Otros servicios en cambio de régimen de propiedad y urbanización</t>
  </si>
  <si>
    <t>4.3.6</t>
  </si>
  <si>
    <t>Servicios por obras</t>
  </si>
  <si>
    <t>4.3.6.1</t>
  </si>
  <si>
    <t>Medición de terrenos</t>
  </si>
  <si>
    <t>4.3.6.2</t>
  </si>
  <si>
    <t>Autorización para romper pavimento, banquetas o machuelos</t>
  </si>
  <si>
    <t>4.3.6.3</t>
  </si>
  <si>
    <t>Autorización para construcciones de infraestructura en la vía pública</t>
  </si>
  <si>
    <t>4.3.7</t>
  </si>
  <si>
    <t>Regularizaciones de los registros de obra</t>
  </si>
  <si>
    <t>4.3.7.1</t>
  </si>
  <si>
    <t>Regularización de predios en zonas de origen ejidal destinados al uso de casa habitación</t>
  </si>
  <si>
    <t>4.3.7.2</t>
  </si>
  <si>
    <t>Regularización de edificaciones existentes de uso no habitacional en zonas de origen ejidal con antigüedad mayor a los 5 años</t>
  </si>
  <si>
    <t>4.3.7.3</t>
  </si>
  <si>
    <t>Regularización de edificaciones existentes de uso no habitación en zonas de origen ejidal con antigüedad de hasta 5 años</t>
  </si>
  <si>
    <t>4.3.8</t>
  </si>
  <si>
    <t>Servicios de sanidad</t>
  </si>
  <si>
    <t>4.3.8.1</t>
  </si>
  <si>
    <t>Inhumaciones y reinhumaciones</t>
  </si>
  <si>
    <t>4.3.8.2</t>
  </si>
  <si>
    <t>Exhumaciones</t>
  </si>
  <si>
    <t>4.3.8.3</t>
  </si>
  <si>
    <t>Servicio de cremación</t>
  </si>
  <si>
    <t>4.3.8.4</t>
  </si>
  <si>
    <t>Traslado de cadáveres fuera del municipio</t>
  </si>
  <si>
    <t>4.3.9</t>
  </si>
  <si>
    <t>Servicio de limpieza, recolección, traslado, tratamiento y disposición final de residuos</t>
  </si>
  <si>
    <t>4.3.9.1</t>
  </si>
  <si>
    <t>Recolección y traslado de basura, desechos o desperdicios no peligrosos</t>
  </si>
  <si>
    <t>4.3.9.2</t>
  </si>
  <si>
    <t>Recolección y traslado de basura, desechos o desperdicios peligrosos</t>
  </si>
  <si>
    <t>4.3.9.3</t>
  </si>
  <si>
    <t>Limpieza de lotes baldíos, jardines, prados, banquetas y similares</t>
  </si>
  <si>
    <t>4.3.9.4</t>
  </si>
  <si>
    <t>Servicio exclusivo de camiones de aseo</t>
  </si>
  <si>
    <t>4.3.9.5</t>
  </si>
  <si>
    <t>Por utilizar tiraderos y rellenos sanitarios del municipio</t>
  </si>
  <si>
    <t>4.3.9.9</t>
  </si>
  <si>
    <t>4.3.10</t>
  </si>
  <si>
    <t>Agua potable y alcantarillado</t>
  </si>
  <si>
    <t>4.3.10.1</t>
  </si>
  <si>
    <t>Servicio doméstico</t>
  </si>
  <si>
    <t>4.3.10.2</t>
  </si>
  <si>
    <t>Servicio no doméstico</t>
  </si>
  <si>
    <t>4.3.10.3</t>
  </si>
  <si>
    <t>Predios baldíos</t>
  </si>
  <si>
    <t>4.3.10.4</t>
  </si>
  <si>
    <t>Servicios en localidades</t>
  </si>
  <si>
    <t>4.3.10.5</t>
  </si>
  <si>
    <t>20% para el saneamiento de las aguas residuales</t>
  </si>
  <si>
    <t>4.3.10.6</t>
  </si>
  <si>
    <t>3% para la infraestructura básica existente</t>
  </si>
  <si>
    <t>4.3.10.7</t>
  </si>
  <si>
    <t>Aprovechamiento de la infraestructura básica existente</t>
  </si>
  <si>
    <t>4.3.10.8</t>
  </si>
  <si>
    <t>Conexión o reconexión al servicio</t>
  </si>
  <si>
    <t>4.3.10.9</t>
  </si>
  <si>
    <t>Otros servicios de Agua Potable no previstos</t>
  </si>
  <si>
    <t>4.3.11</t>
  </si>
  <si>
    <t>Rastro</t>
  </si>
  <si>
    <t>4.3.11.1</t>
  </si>
  <si>
    <t>Autorización de matanza</t>
  </si>
  <si>
    <t>4.3.11.2</t>
  </si>
  <si>
    <t>Autorización de salida de animales del rastro para envíos fuera del municipio</t>
  </si>
  <si>
    <t>4.3.11.3</t>
  </si>
  <si>
    <t>Autorización de la introducción de ganado al rastro en horas extraordinarias</t>
  </si>
  <si>
    <t>4.3.11.4</t>
  </si>
  <si>
    <t>Sello de inspección sanitaria</t>
  </si>
  <si>
    <t>4.3.11.5</t>
  </si>
  <si>
    <t>Acarreo de carnes en camiones del municipio</t>
  </si>
  <si>
    <t>4.3.11.6</t>
  </si>
  <si>
    <t>Servicios de matanza en el rastro municipal</t>
  </si>
  <si>
    <t>4.3.11.7</t>
  </si>
  <si>
    <t>Venta de productos obtenidos en el rastro</t>
  </si>
  <si>
    <t>4.3.11.9</t>
  </si>
  <si>
    <t>Otros servicios prestados por el rastro municipal</t>
  </si>
  <si>
    <t>4.3.12</t>
  </si>
  <si>
    <t>Registro civil</t>
  </si>
  <si>
    <t>4.3.12.1</t>
  </si>
  <si>
    <t xml:space="preserve">Servicios en oficina fuera del horario </t>
  </si>
  <si>
    <t>4.3.12.2</t>
  </si>
  <si>
    <t>Servicios a domicilio</t>
  </si>
  <si>
    <t>4.3.12.3</t>
  </si>
  <si>
    <t>Anotaciones e inserciones en actas</t>
  </si>
  <si>
    <t>4.3.13</t>
  </si>
  <si>
    <t>Certificaciones</t>
  </si>
  <si>
    <t>4.3.13.1</t>
  </si>
  <si>
    <t>Expedición de certificados, certificaciones, constancias o copias certificadas</t>
  </si>
  <si>
    <t>4.3.13.2</t>
  </si>
  <si>
    <t>Extractos de actas</t>
  </si>
  <si>
    <t>4.3.13.3</t>
  </si>
  <si>
    <t>Dictámenes de trazo, uso y destino</t>
  </si>
  <si>
    <t>4.3.13.4</t>
  </si>
  <si>
    <t>Certificados o autorizaciones especiales</t>
  </si>
  <si>
    <t>4.3.14</t>
  </si>
  <si>
    <t>Servicios de catastro</t>
  </si>
  <si>
    <t>4.3.14.1</t>
  </si>
  <si>
    <t>Copias de planos</t>
  </si>
  <si>
    <t>4.3.14.2</t>
  </si>
  <si>
    <t>Certificaciones catastrales</t>
  </si>
  <si>
    <t>4.3.14.3</t>
  </si>
  <si>
    <t>Informes catastrales</t>
  </si>
  <si>
    <t>4.3.14.4</t>
  </si>
  <si>
    <t>Deslindes catastrales</t>
  </si>
  <si>
    <t>4.3.14.5</t>
  </si>
  <si>
    <t>Dictámenes catastrales</t>
  </si>
  <si>
    <t>4.3.14.6</t>
  </si>
  <si>
    <t>Revisión y autorización de avalúos</t>
  </si>
  <si>
    <t>OTROS DERECHOS</t>
  </si>
  <si>
    <t>4.4.1</t>
  </si>
  <si>
    <t>Derechos no especificados</t>
  </si>
  <si>
    <t>4.4.1.1</t>
  </si>
  <si>
    <t>Servicios prestados en horas hábiles</t>
  </si>
  <si>
    <t>4.4.1.2</t>
  </si>
  <si>
    <t>Servicios prestados en horas inhábiles</t>
  </si>
  <si>
    <t>4.4.1.3</t>
  </si>
  <si>
    <t>Solicitudes de información</t>
  </si>
  <si>
    <t>4.4.1.4</t>
  </si>
  <si>
    <t>Servicios médicos</t>
  </si>
  <si>
    <t>4.4.1.9</t>
  </si>
  <si>
    <t>Otros servicios no especificados</t>
  </si>
  <si>
    <t>ACCESORIOS DE DERECHOS</t>
  </si>
  <si>
    <t>4.5.1</t>
  </si>
  <si>
    <t>4.5.1.1</t>
  </si>
  <si>
    <t>4.5.2</t>
  </si>
  <si>
    <t>4.5.2.1</t>
  </si>
  <si>
    <t>4.5.3</t>
  </si>
  <si>
    <t>4.5.3.1</t>
  </si>
  <si>
    <t>4.5.4</t>
  </si>
  <si>
    <t>4.5.4.1</t>
  </si>
  <si>
    <t>4.5.4.2</t>
  </si>
  <si>
    <t>4.5.4.3</t>
  </si>
  <si>
    <t>4.5.5</t>
  </si>
  <si>
    <t>4.5.5.1</t>
  </si>
  <si>
    <t>4.5.9</t>
  </si>
  <si>
    <t>4.5.9.9</t>
  </si>
  <si>
    <t>DERECHOS NO COMPRENDIDOS EN LA LEY DE INGRESOS VIGENTE, CAUSADOS EN EJERCICIOS FISCALES ANTERIORES PENDIENTES DE LIQUIDACION O PAGO</t>
  </si>
  <si>
    <t>4.9.1</t>
  </si>
  <si>
    <t>DERECHOS NO COMPRENDIDOS EN LA LEY DE INGRESOS VIGENTE DE EJERCICIOS FISCALES ANTERIORES</t>
  </si>
  <si>
    <t>4.9.1.1</t>
  </si>
  <si>
    <t>Derechos no comprendidos en la ley de ingresos vigente causados en ejercicios fiscales anteriores</t>
  </si>
  <si>
    <t>PRODUCTOS</t>
  </si>
  <si>
    <t>5.1.1</t>
  </si>
  <si>
    <t>Uso, goce, aprovechamiento o explotación de  bienes de dominio privado</t>
  </si>
  <si>
    <t>5.1.1.1</t>
  </si>
  <si>
    <t>5.1.1.2</t>
  </si>
  <si>
    <t>5.1.1.3</t>
  </si>
  <si>
    <t>5.1.1.4</t>
  </si>
  <si>
    <t>5.1.1.9</t>
  </si>
  <si>
    <t>5.1.2</t>
  </si>
  <si>
    <t>Cementerios de dominio privado</t>
  </si>
  <si>
    <t>5.1.2.1</t>
  </si>
  <si>
    <t>5.1.2.2</t>
  </si>
  <si>
    <t>5.1.2.3</t>
  </si>
  <si>
    <t>5.1.2.9</t>
  </si>
  <si>
    <t>Otros</t>
  </si>
  <si>
    <t>5.1.9</t>
  </si>
  <si>
    <t>Productos diversos</t>
  </si>
  <si>
    <t>5.1.9.1</t>
  </si>
  <si>
    <t>Formas y ediciones impresas</t>
  </si>
  <si>
    <t>5.1.9.2</t>
  </si>
  <si>
    <t>Calcomanías, credenciales, placas, escudos y otros medios de identificación</t>
  </si>
  <si>
    <t>5.1.9.3</t>
  </si>
  <si>
    <t>Depósito de vehículos</t>
  </si>
  <si>
    <t>5.1.9.4</t>
  </si>
  <si>
    <t>Explotación de bienes municipales de dominio privado</t>
  </si>
  <si>
    <t>5.1.9.5</t>
  </si>
  <si>
    <t>Productos o utilidades de talleres y centros de trabajo</t>
  </si>
  <si>
    <t>5.1.9.6</t>
  </si>
  <si>
    <t>Venta de esquilmos, productos de aparcería, desechos y basuras</t>
  </si>
  <si>
    <t>5.1.9.7</t>
  </si>
  <si>
    <t>Venta de productos procedentes de viveros y jardines</t>
  </si>
  <si>
    <t>5.1.9.8</t>
  </si>
  <si>
    <t>Por proporcionar información en documentos o elementos técnicos</t>
  </si>
  <si>
    <t>5.1.9.9</t>
  </si>
  <si>
    <t>Otros productos no especificados</t>
  </si>
  <si>
    <t>PRODUCTOS NO COMPRENDIDOS EN LA LEY DE INGRESOS VIGENTE, CAUSADOS EN EJERCICIOS FISCALES ANTERIORES PENDIENTES DE LIQUIDACION O PAGO</t>
  </si>
  <si>
    <t>APROVECHAMIENTOS</t>
  </si>
  <si>
    <t>6.1.2</t>
  </si>
  <si>
    <t>6.1.2.1</t>
  </si>
  <si>
    <t>6.1.3</t>
  </si>
  <si>
    <t>Indemnizaciones</t>
  </si>
  <si>
    <t>6.1.3.1</t>
  </si>
  <si>
    <t>6.1.4</t>
  </si>
  <si>
    <t>Reintegros</t>
  </si>
  <si>
    <t>6.1.4.1</t>
  </si>
  <si>
    <t>6.1.5</t>
  </si>
  <si>
    <t>Aprovechamiento provenientes de obras públicas</t>
  </si>
  <si>
    <t>6.1.5.1</t>
  </si>
  <si>
    <t>Aprovechamientos provenientes de obras públicas</t>
  </si>
  <si>
    <t>6.1.6</t>
  </si>
  <si>
    <t>Aprovechamiento por participaciones derivadas de la aplicación de leyes</t>
  </si>
  <si>
    <t>6.1.6.1</t>
  </si>
  <si>
    <t>6.1.7</t>
  </si>
  <si>
    <t>Aprovechamientos por aportaciones y cooperaciones</t>
  </si>
  <si>
    <t>6.1.7.1</t>
  </si>
  <si>
    <t>6.1.8</t>
  </si>
  <si>
    <t>Otros aprovechamientos</t>
  </si>
  <si>
    <t>6.1.8.1</t>
  </si>
  <si>
    <t>Otros  aprovechamientos</t>
  </si>
  <si>
    <t>APROVECHAMIENTOS PATRIMONIALES</t>
  </si>
  <si>
    <t>ACCESORIOS DE APROVECHAMIENTOS</t>
  </si>
  <si>
    <t>6.3.1</t>
  </si>
  <si>
    <t>6.3.1.9</t>
  </si>
  <si>
    <t>Accesorios en aprovechamientos</t>
  </si>
  <si>
    <t>APROVECHAMIENTOS NO COMPRENDIDOS EN LA LEY DE INGRESOS VIGENTE, CAUSADOS EN EJERCICIOS FISCALES ANTERIORES PENDIENTES DE LIQUIDACION O PAGO</t>
  </si>
  <si>
    <t>6.9.1</t>
  </si>
  <si>
    <t>APROVECHAMIENTOS NO COMPRENDIDOS EN LA LEY DE INGRESOS VIGENTE</t>
  </si>
  <si>
    <t>6.9.1.1</t>
  </si>
  <si>
    <t>Aprovechamientos no comprendidos en la ley de ingresos vigente, ejercicios anteriores</t>
  </si>
  <si>
    <t>INGRESOS POR VENTA DE BIENES, PRESTACIÓN DE SERVICIOS Y OTROS INGRESOS</t>
  </si>
  <si>
    <t>INGRESOS POR VENTA DE BIENES Y PRESTACION DE SERVICIOS DE INSTITUCIONES PUBLICAS DE SEGURIDAD SOCIAL</t>
  </si>
  <si>
    <t>INGRESOS POR VENTA DE BIENES Y PRESTACION DE SERVICIOS DE EMPRESAS PRODUCTIVAS DEL ESTADO</t>
  </si>
  <si>
    <t>INGRESOS POR VENTA DE BIENES Y PRESTACION DE SERVICIOS DE ENTIDADES PARAESTATALES Y FIDEICOMISOS NO EMPRESARIALES Y NO FINANCIEROS</t>
  </si>
  <si>
    <t>INGRESOS POR VENTA DE BIENES Y PRESTACION DE SERVICIOS DE ENTIDADES PARAESTATALES EMPRESARIALES NO FINANCIERAS CON PARTICIPACION ESTATAL MAYORITARIA</t>
  </si>
  <si>
    <t>INGRESOS POR VENTA DE BIENES Y PRESTACION DE SERVICIOS DE ENTIDADES PARAESTATALES EMPRESARIALES FINANCIERAS MONETARIAS CON PARTICIPACION ESTATAL MAYORITARIA</t>
  </si>
  <si>
    <t>INGRESOS POR VENTA DE BIENES Y PRESTACION DE SERVICIOS DE ENTIDADES PARAESTATALES EMPRESARIALES FINANCIERAS NO MONETARIAS CON PARTICIPACION ESTATAL MAYORITARIA</t>
  </si>
  <si>
    <t>INGRESOS POR VENTA DE BIENES Y PRESTACION DE SERVICIOS DE FIDEICOMISOS FINANCIEROS PUBLICOS CON PARTICIPACION ESTATAL MAYORITARIA</t>
  </si>
  <si>
    <t>INGRESOS POR VENTA DE BIENES Y PRESTACION DE SERVICIOS DE LOS PODERES LEGISLATIVO Y JUDICIAL, Y DE LOS ORGANOS AUTONOMOS</t>
  </si>
  <si>
    <t>OTROS INGRESOS</t>
  </si>
  <si>
    <t>7.9.1</t>
  </si>
  <si>
    <t>Otros ingresos y beneficios</t>
  </si>
  <si>
    <t>7.9.1.1</t>
  </si>
  <si>
    <t xml:space="preserve">Otros ingresos y beneficios varios </t>
  </si>
  <si>
    <t>PARTICIPACIONES, APORTACIONES, CONVENIOS, INCENTIVOS DERIVADOS DE LA COLABORACION FISCAL Y FONDOS DISTINTOS DE APORTACIONES</t>
  </si>
  <si>
    <t>PARTICIPACIONES</t>
  </si>
  <si>
    <t>8.1.1</t>
  </si>
  <si>
    <t>Participaciones Federales</t>
  </si>
  <si>
    <t>8.1.1.1</t>
  </si>
  <si>
    <t>Fondo General de Participaciones</t>
  </si>
  <si>
    <t>8.1.1.2</t>
  </si>
  <si>
    <t>Fondo de Fomento Municipal</t>
  </si>
  <si>
    <t>8.1.1.3</t>
  </si>
  <si>
    <t>Fondo de Fiscalizacion y Recaudacion</t>
  </si>
  <si>
    <t>8.1.1.4</t>
  </si>
  <si>
    <t>Impuesto Especial Sobre Produccion y Servicios</t>
  </si>
  <si>
    <t>8.1.1.5</t>
  </si>
  <si>
    <t>Gasolinas y Diesel</t>
  </si>
  <si>
    <t>8.1.1.6</t>
  </si>
  <si>
    <t>Fondo de Impuesto Sobre la Renta</t>
  </si>
  <si>
    <t>8.1.1.7</t>
  </si>
  <si>
    <t>Fondo de Estabilización de los Ingresos de las Entidades Federativas</t>
  </si>
  <si>
    <t>8.1.2</t>
  </si>
  <si>
    <t>Estatales</t>
  </si>
  <si>
    <t>8.1.2.1</t>
  </si>
  <si>
    <t>Participaciones Estatales</t>
  </si>
  <si>
    <t>APORTACIONES</t>
  </si>
  <si>
    <t>8.2.1</t>
  </si>
  <si>
    <t>Aportaciones federales</t>
  </si>
  <si>
    <t>8.2.1.1</t>
  </si>
  <si>
    <t>Del fondo de infraestructura social municipal</t>
  </si>
  <si>
    <t>8.2.1.2</t>
  </si>
  <si>
    <t>Rendimientos financieros del fondo de aportaciones para la infraestructura social</t>
  </si>
  <si>
    <t>8.2.1.3</t>
  </si>
  <si>
    <t>Del fondo para el fortalecimiento municipal</t>
  </si>
  <si>
    <t>8.2.1.4</t>
  </si>
  <si>
    <t>Rendimientos financieros del fondo de aportaciones para el fortalecimiento municipal</t>
  </si>
  <si>
    <t>CONVENIOS</t>
  </si>
  <si>
    <t>8.3.1</t>
  </si>
  <si>
    <t>Convenios</t>
  </si>
  <si>
    <t>8.3.1.1</t>
  </si>
  <si>
    <t>Derivados del Gobierno Federal</t>
  </si>
  <si>
    <t>8.3.1.2</t>
  </si>
  <si>
    <t>Derivados del Gobierno Estatal</t>
  </si>
  <si>
    <t>8.3.1.9</t>
  </si>
  <si>
    <t>Otros Convenios</t>
  </si>
  <si>
    <t>INCENTIVOS DERIVADOS DE LA COLABORACION FISCAL</t>
  </si>
  <si>
    <t>8.4.1</t>
  </si>
  <si>
    <t>INCENTIVOS DE LA COLABORACION FISCAL</t>
  </si>
  <si>
    <t>8.4.1.1</t>
  </si>
  <si>
    <t>Tenencia o Uso de Vehiculos</t>
  </si>
  <si>
    <t>8.4.1.2</t>
  </si>
  <si>
    <t>Fondo de Compensación ISAN</t>
  </si>
  <si>
    <t>8.4.1.3</t>
  </si>
  <si>
    <t>Impuesto Sobre Automoviles Nuevos</t>
  </si>
  <si>
    <t>8.4.1.4</t>
  </si>
  <si>
    <t>Otros Incentivos Economicos</t>
  </si>
  <si>
    <t>FONDOS DISTINTOS DE APORTACIONES</t>
  </si>
  <si>
    <t>TRANSFERENCIAS, ASIGNACIONES, SUBSIDIOS Y SUBVENCIONES, Y PENSIONES Y JUBILACIONES</t>
  </si>
  <si>
    <t>TRANSFERENCIAS Y ASIGNACIONES</t>
  </si>
  <si>
    <t>9.1.1</t>
  </si>
  <si>
    <t>Transferencias internas y asignaciones al sector público</t>
  </si>
  <si>
    <t>9.1.1.1</t>
  </si>
  <si>
    <t>SUBSIDIOS Y SUBVENCIONES</t>
  </si>
  <si>
    <t>9.3.1</t>
  </si>
  <si>
    <t>Subsidio</t>
  </si>
  <si>
    <t>9.3.1.1</t>
  </si>
  <si>
    <t>9.3.2</t>
  </si>
  <si>
    <t>Subvenciones</t>
  </si>
  <si>
    <t>9.3.2.1</t>
  </si>
  <si>
    <t>PENSIONES Y JUBILACIONES</t>
  </si>
  <si>
    <t>TRANSFERENCIAS DEL FONDO MEXICANO DEL PETROLEO PARA LA ESTABILIZACION Y EL DESARROLLO</t>
  </si>
  <si>
    <t>INGRESOS DERIVADOS DE FINANCIAMIENTO</t>
  </si>
  <si>
    <t>ENDEUDAMIENTO INTERNO</t>
  </si>
  <si>
    <t>10.1.0.1</t>
  </si>
  <si>
    <t>Financiamientos</t>
  </si>
  <si>
    <t>10.1.0.1.1</t>
  </si>
  <si>
    <t>Banca oficial</t>
  </si>
  <si>
    <t>10.1.0.1.2</t>
  </si>
  <si>
    <t>Banca comercial</t>
  </si>
  <si>
    <t>10.1.0.1.3</t>
  </si>
  <si>
    <t>Créditos financieros</t>
  </si>
  <si>
    <t>10.1.0.1.9</t>
  </si>
  <si>
    <t>Otros financiamientos no especificados</t>
  </si>
  <si>
    <t>ENDEUDAMIENTO EXTERNO</t>
  </si>
  <si>
    <t>FINANCIAMIENTO INTERNO</t>
  </si>
  <si>
    <t>Autorizado</t>
  </si>
  <si>
    <t>Estado del presupuesto</t>
  </si>
  <si>
    <t>Partida concentrada</t>
  </si>
  <si>
    <t>DescripciónPartida concentrada</t>
  </si>
  <si>
    <t>MATERIALES DE ADMINISTRACION, EMISION DE DOCUMENTOS Y ARTICULOS OFICIALES</t>
  </si>
  <si>
    <t>ALIMENTOS Y UTENSILIOS</t>
  </si>
  <si>
    <t>MATERIAS PRIMAS Y MATERIALES DE PRODUCCION Y COMERCIALIZACION</t>
  </si>
  <si>
    <t>MATERIALES Y ARTICULOS DE CONSTRUCCION Y DE REPARACION</t>
  </si>
  <si>
    <t>PRODUCTOS QUIMICOS, FARMACEUTICOS Y DE LABORATORIO</t>
  </si>
  <si>
    <t>VESTUARIO, BLANCOS, PRENDAS DE PROTECCION Y ARTICULOS DEPORTIVOS</t>
  </si>
  <si>
    <t>MATERIALES Y SUMINISTROS PARA SEGURIDAD</t>
  </si>
  <si>
    <t>HERRAMIENTAS, REFACCIONES Y ACCESORIOS MENORES</t>
  </si>
  <si>
    <t>1.5-03-23</t>
  </si>
  <si>
    <t>2.5-03-23</t>
  </si>
  <si>
    <t>1.1-01-23</t>
  </si>
  <si>
    <t>1.6-09-23</t>
  </si>
  <si>
    <t>Importe Ajustado</t>
  </si>
  <si>
    <t>Pre-Comprometido</t>
  </si>
  <si>
    <t>Comprometido</t>
  </si>
  <si>
    <t>Devengado</t>
  </si>
  <si>
    <t>Compr-deveng</t>
  </si>
  <si>
    <t>Ejercido</t>
  </si>
  <si>
    <t>Deveng-ejerc</t>
  </si>
  <si>
    <t>Pagado</t>
  </si>
  <si>
    <t>Ejerc-pagado</t>
  </si>
  <si>
    <t>Saldo</t>
  </si>
  <si>
    <t>Falta Inclusión</t>
  </si>
  <si>
    <t>Programa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</si>
</sst>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quot;$&quot;* #,##0.00_-;_-&quot;$&quot;* &quot;-&quot;??_-;_-@_-"/>
    <numFmt numFmtId="43" formatCode="_-* #,##0.00_-;\-* #,##0.00_-;_-* &quot;-&quot;??_-;_-@_-"/>
    <numFmt numFmtId="164" formatCode="#,##0.00_ ;\-#,##0.00\ "/>
    <numFmt numFmtId="165" formatCode="&quot;$&quot;#,##0.00"/>
  </numFmts>
  <fonts count="11" x14ac:knownFonts="1">
    <font>
      <sz val="11"/>
      <color theme="1"/>
      <name val="Calibri"/>
      <family val="2"/>
      <scheme val="minor"/>
    </font>
    <font>
      <b/>
      <sz val="11"/>
      <color theme="1"/>
      <name val="Calibri"/>
      <family val="2"/>
      <scheme val="minor"/>
    </font>
    <font>
      <sz val="11"/>
      <color theme="1"/>
      <name val="Calibri"/>
      <family val="2"/>
      <scheme val="minor"/>
    </font>
    <font>
      <sz val="11"/>
      <color rgb="FF080000"/>
      <name val="Calibri"/>
      <family val="2"/>
      <scheme val="minor"/>
    </font>
    <font>
      <sz val="9"/>
      <color theme="1"/>
      <name val="Calibri"/>
      <family val="2"/>
      <scheme val="minor"/>
    </font>
    <font>
      <sz val="8"/>
      <color theme="1"/>
      <name val="Calibri"/>
      <family val="2"/>
      <scheme val="minor"/>
    </font>
    <font>
      <sz val="10"/>
      <color theme="1"/>
      <name val="Calibri"/>
      <family val="2"/>
      <scheme val="minor"/>
    </font>
    <font>
      <b/>
      <sz val="10"/>
      <color rgb="FF000000"/>
      <name val="Arial"/>
      <family val="2"/>
    </font>
    <font>
      <b/>
      <sz val="10"/>
      <color rgb="FFFFFFFF"/>
      <name val="Arial"/>
      <family val="2"/>
    </font>
    <font>
      <b/>
      <sz val="10"/>
      <color theme="1"/>
      <name val="Arial"/>
      <family val="2"/>
    </font>
    <font>
      <sz val="10"/>
      <color rgb="FF000000"/>
      <name val="Arial"/>
      <family val="2"/>
    </font>
  </fonts>
  <fills count="14">
    <fill>
      <patternFill patternType="none"/>
    </fill>
    <fill>
      <patternFill patternType="gray125"/>
    </fill>
    <fill>
      <patternFill patternType="solid">
        <fgColor theme="5" tint="0.59999389629810485"/>
        <bgColor indexed="64"/>
      </patternFill>
    </fill>
    <fill>
      <patternFill patternType="solid">
        <fgColor rgb="FF92D050"/>
        <bgColor indexed="64"/>
      </patternFill>
    </fill>
    <fill>
      <patternFill patternType="solid">
        <fgColor theme="4" tint="0.59999389629810485"/>
        <bgColor indexed="64"/>
      </patternFill>
    </fill>
    <fill>
      <patternFill patternType="solid">
        <fgColor rgb="FFFFC000"/>
        <bgColor indexed="64"/>
      </patternFill>
    </fill>
    <fill>
      <patternFill patternType="solid">
        <fgColor theme="4" tint="0.39997558519241921"/>
        <bgColor indexed="64"/>
      </patternFill>
    </fill>
    <fill>
      <patternFill patternType="solid">
        <fgColor theme="0" tint="-0.249977111117893"/>
        <bgColor indexed="64"/>
      </patternFill>
    </fill>
    <fill>
      <patternFill patternType="solid">
        <fgColor rgb="FFFFE6CB"/>
        <bgColor indexed="64"/>
      </patternFill>
    </fill>
    <fill>
      <patternFill patternType="solid">
        <fgColor rgb="FF00A79D"/>
        <bgColor indexed="64"/>
      </patternFill>
    </fill>
    <fill>
      <patternFill patternType="solid">
        <fgColor rgb="FFFFF2D4"/>
        <bgColor indexed="64"/>
      </patternFill>
    </fill>
    <fill>
      <patternFill patternType="solid">
        <fgColor theme="7" tint="0.39997558519241921"/>
        <bgColor indexed="64"/>
      </patternFill>
    </fill>
    <fill>
      <patternFill patternType="solid">
        <fgColor rgb="FFFFFF00"/>
        <bgColor indexed="64"/>
      </patternFill>
    </fill>
    <fill>
      <patternFill patternType="solid">
        <fgColor theme="9" tint="0.39997558519241921"/>
        <bgColor indexed="64"/>
      </patternFill>
    </fill>
  </fills>
  <borders count="11">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rgb="FF000000"/>
      </right>
      <top/>
      <bottom style="medium">
        <color rgb="FF000000"/>
      </bottom>
      <diagonal/>
    </border>
    <border>
      <left/>
      <right style="medium">
        <color rgb="FF000000"/>
      </right>
      <top/>
      <bottom style="medium">
        <color rgb="FF000000"/>
      </bottom>
      <diagonal/>
    </border>
    <border>
      <left/>
      <right style="medium">
        <color indexed="64"/>
      </right>
      <top/>
      <bottom style="medium">
        <color rgb="FF000000"/>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6">
    <xf numFmtId="0" fontId="0" fillId="0" borderId="0"/>
    <xf numFmtId="43"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43" fontId="2" fillId="0" borderId="0" applyFont="0" applyFill="0" applyBorder="0" applyAlignment="0" applyProtection="0"/>
    <xf numFmtId="44" fontId="2" fillId="0" borderId="0" applyFont="0" applyFill="0" applyBorder="0" applyAlignment="0" applyProtection="0"/>
  </cellStyleXfs>
  <cellXfs count="92">
    <xf numFmtId="0" fontId="0" fillId="0" borderId="0" xfId="0"/>
    <xf numFmtId="4" fontId="0" fillId="0" borderId="0" xfId="0" applyNumberFormat="1"/>
    <xf numFmtId="0" fontId="0" fillId="0" borderId="0" xfId="0" pivotButton="1"/>
    <xf numFmtId="0" fontId="0" fillId="0" borderId="0" xfId="0" applyAlignment="1">
      <alignment horizontal="left"/>
    </xf>
    <xf numFmtId="43" fontId="0" fillId="0" borderId="0" xfId="1" applyFont="1"/>
    <xf numFmtId="43" fontId="0" fillId="0" borderId="0" xfId="0" applyNumberFormat="1"/>
    <xf numFmtId="0" fontId="0" fillId="0" borderId="0" xfId="0" applyAlignment="1">
      <alignment horizontal="center" vertical="center" wrapText="1"/>
    </xf>
    <xf numFmtId="4" fontId="2" fillId="0" borderId="0" xfId="1" applyNumberFormat="1" applyFont="1" applyFill="1" applyAlignment="1"/>
    <xf numFmtId="43" fontId="3" fillId="0" borderId="0" xfId="2" applyFont="1" applyAlignment="1"/>
    <xf numFmtId="4" fontId="0" fillId="5" borderId="0" xfId="0" applyNumberFormat="1" applyFill="1"/>
    <xf numFmtId="0" fontId="1" fillId="0" borderId="0" xfId="0" applyFont="1" applyAlignment="1">
      <alignment horizontal="center" vertical="center" wrapText="1"/>
    </xf>
    <xf numFmtId="0" fontId="0" fillId="0" borderId="0" xfId="0" applyAlignment="1">
      <alignment horizontal="left" indent="1"/>
    </xf>
    <xf numFmtId="0" fontId="0" fillId="0" borderId="0" xfId="0" pivotButton="1" applyAlignment="1">
      <alignment wrapText="1"/>
    </xf>
    <xf numFmtId="0" fontId="0" fillId="0" borderId="0" xfId="0" pivotButton="1" applyAlignment="1">
      <alignment vertical="center"/>
    </xf>
    <xf numFmtId="0" fontId="0" fillId="0" borderId="0" xfId="0" applyAlignment="1">
      <alignment horizontal="left" indent="2"/>
    </xf>
    <xf numFmtId="0" fontId="0" fillId="0" borderId="0" xfId="0" applyAlignment="1">
      <alignment horizontal="left" indent="3"/>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xf>
    <xf numFmtId="0" fontId="0" fillId="0" borderId="0" xfId="0" pivotButton="1" applyAlignment="1">
      <alignment horizontal="center" vertical="center" wrapText="1"/>
    </xf>
    <xf numFmtId="0" fontId="4" fillId="0" borderId="0" xfId="0" applyFont="1" applyAlignment="1">
      <alignment horizontal="left"/>
    </xf>
    <xf numFmtId="4" fontId="4" fillId="0" borderId="0" xfId="0" applyNumberFormat="1" applyFont="1"/>
    <xf numFmtId="0" fontId="5" fillId="0" borderId="0" xfId="0" applyFont="1" applyAlignment="1">
      <alignment horizontal="left"/>
    </xf>
    <xf numFmtId="4" fontId="5" fillId="0" borderId="0" xfId="0" applyNumberFormat="1" applyFont="1"/>
    <xf numFmtId="0" fontId="5" fillId="0" borderId="0" xfId="0" applyFont="1" applyAlignment="1">
      <alignment horizontal="left" indent="1"/>
    </xf>
    <xf numFmtId="0" fontId="5" fillId="0" borderId="0" xfId="0" applyFont="1" applyAlignment="1">
      <alignment horizontal="left" indent="2"/>
    </xf>
    <xf numFmtId="0" fontId="5" fillId="0" borderId="0" xfId="0" applyFont="1" applyAlignment="1">
      <alignment horizontal="left" indent="3"/>
    </xf>
    <xf numFmtId="0" fontId="5" fillId="0" borderId="0" xfId="0" applyFont="1" applyAlignment="1">
      <alignment horizontal="left" indent="4"/>
    </xf>
    <xf numFmtId="0" fontId="6" fillId="0" borderId="0" xfId="0" pivotButton="1" applyFont="1" applyAlignment="1">
      <alignment horizontal="left" vertical="center"/>
    </xf>
    <xf numFmtId="0" fontId="6" fillId="0" borderId="0" xfId="0" applyFont="1" applyAlignment="1">
      <alignment horizontal="center" vertical="center" wrapText="1"/>
    </xf>
    <xf numFmtId="0" fontId="6" fillId="0" borderId="0" xfId="0" applyFont="1"/>
    <xf numFmtId="0" fontId="8" fillId="9" borderId="2" xfId="0" applyFont="1" applyFill="1" applyBorder="1" applyAlignment="1">
      <alignment vertical="center" wrapText="1"/>
    </xf>
    <xf numFmtId="0" fontId="8" fillId="9" borderId="3" xfId="0" applyFont="1" applyFill="1" applyBorder="1" applyAlignment="1">
      <alignment vertical="center" wrapText="1"/>
    </xf>
    <xf numFmtId="164" fontId="8" fillId="9" borderId="3" xfId="5" applyNumberFormat="1" applyFont="1" applyFill="1" applyBorder="1" applyAlignment="1">
      <alignment vertical="center" wrapText="1"/>
    </xf>
    <xf numFmtId="43" fontId="6" fillId="0" borderId="0" xfId="1" applyFont="1"/>
    <xf numFmtId="0" fontId="9" fillId="10" borderId="4" xfId="0" applyFont="1" applyFill="1" applyBorder="1" applyAlignment="1">
      <alignment horizontal="center" vertical="center" wrapText="1"/>
    </xf>
    <xf numFmtId="0" fontId="9" fillId="10" borderId="3" xfId="0" applyFont="1" applyFill="1" applyBorder="1" applyAlignment="1">
      <alignment vertical="center" wrapText="1"/>
    </xf>
    <xf numFmtId="164" fontId="9" fillId="10" borderId="6" xfId="5" applyNumberFormat="1" applyFont="1" applyFill="1" applyBorder="1" applyAlignment="1">
      <alignment horizontal="right" vertical="center" wrapText="1"/>
    </xf>
    <xf numFmtId="43" fontId="6" fillId="0" borderId="0" xfId="0" applyNumberFormat="1" applyFont="1"/>
    <xf numFmtId="0" fontId="10" fillId="10" borderId="4" xfId="0" applyFont="1" applyFill="1" applyBorder="1" applyAlignment="1">
      <alignment horizontal="center" vertical="center" wrapText="1"/>
    </xf>
    <xf numFmtId="0" fontId="7" fillId="10" borderId="5" xfId="0" applyFont="1" applyFill="1" applyBorder="1" applyAlignment="1">
      <alignment vertical="center" wrapText="1"/>
    </xf>
    <xf numFmtId="164" fontId="7" fillId="10" borderId="6" xfId="5" applyNumberFormat="1" applyFont="1" applyFill="1" applyBorder="1" applyAlignment="1">
      <alignment horizontal="right" vertical="center" wrapText="1"/>
    </xf>
    <xf numFmtId="0" fontId="10" fillId="0" borderId="4" xfId="0" applyFont="1" applyBorder="1" applyAlignment="1">
      <alignment horizontal="center" vertical="center" wrapText="1"/>
    </xf>
    <xf numFmtId="0" fontId="10" fillId="0" borderId="5" xfId="0" applyFont="1" applyBorder="1" applyAlignment="1">
      <alignment vertical="center" wrapText="1"/>
    </xf>
    <xf numFmtId="164" fontId="10" fillId="0" borderId="6" xfId="5" applyNumberFormat="1" applyFont="1" applyBorder="1" applyAlignment="1">
      <alignment horizontal="right" vertical="center" wrapText="1"/>
    </xf>
    <xf numFmtId="0" fontId="9" fillId="10" borderId="5" xfId="0" applyFont="1" applyFill="1" applyBorder="1" applyAlignment="1">
      <alignment vertical="center" wrapText="1"/>
    </xf>
    <xf numFmtId="0" fontId="8" fillId="9" borderId="4" xfId="0" applyFont="1" applyFill="1" applyBorder="1" applyAlignment="1">
      <alignment horizontal="center" vertical="center" wrapText="1"/>
    </xf>
    <xf numFmtId="0" fontId="8" fillId="9" borderId="5" xfId="0" applyFont="1" applyFill="1" applyBorder="1" applyAlignment="1">
      <alignment vertical="center" wrapText="1"/>
    </xf>
    <xf numFmtId="164" fontId="8" fillId="9" borderId="6" xfId="5" applyNumberFormat="1" applyFont="1" applyFill="1" applyBorder="1" applyAlignment="1">
      <alignment horizontal="right" vertical="center" wrapText="1"/>
    </xf>
    <xf numFmtId="0" fontId="10" fillId="0" borderId="5" xfId="0" applyFont="1" applyBorder="1" applyAlignment="1">
      <alignment horizontal="justify" vertical="center" wrapText="1"/>
    </xf>
    <xf numFmtId="0" fontId="7" fillId="10" borderId="4" xfId="0" applyFont="1" applyFill="1" applyBorder="1" applyAlignment="1">
      <alignment horizontal="center" vertical="center" wrapText="1"/>
    </xf>
    <xf numFmtId="0" fontId="9" fillId="10" borderId="7" xfId="0" applyFont="1" applyFill="1" applyBorder="1" applyAlignment="1">
      <alignment horizontal="center" vertical="center" wrapText="1"/>
    </xf>
    <xf numFmtId="0" fontId="9" fillId="10" borderId="8" xfId="0" applyFont="1" applyFill="1" applyBorder="1" applyAlignment="1">
      <alignment vertical="center" wrapText="1"/>
    </xf>
    <xf numFmtId="164" fontId="9" fillId="10" borderId="3" xfId="5" applyNumberFormat="1" applyFont="1" applyFill="1" applyBorder="1" applyAlignment="1">
      <alignment horizontal="right" vertical="center" wrapText="1"/>
    </xf>
    <xf numFmtId="164" fontId="6" fillId="0" borderId="0" xfId="5" applyNumberFormat="1" applyFont="1"/>
    <xf numFmtId="0" fontId="1" fillId="0" borderId="9" xfId="0" applyFont="1" applyBorder="1" applyAlignment="1">
      <alignment horizontal="center" vertical="center" wrapText="1"/>
    </xf>
    <xf numFmtId="4" fontId="1" fillId="7" borderId="9" xfId="0" applyNumberFormat="1" applyFont="1" applyFill="1" applyBorder="1" applyAlignment="1">
      <alignment horizontal="center" vertical="center" wrapText="1"/>
    </xf>
    <xf numFmtId="43" fontId="1" fillId="2" borderId="9" xfId="1" applyFont="1" applyFill="1" applyBorder="1" applyAlignment="1">
      <alignment horizontal="center" vertical="center" wrapText="1"/>
    </xf>
    <xf numFmtId="4" fontId="1" fillId="0" borderId="9" xfId="0" applyNumberFormat="1" applyFont="1" applyBorder="1" applyAlignment="1">
      <alignment horizontal="center" vertical="center" wrapText="1"/>
    </xf>
    <xf numFmtId="0" fontId="0" fillId="0" borderId="0" xfId="0" applyAlignment="1">
      <alignment horizontal="left" indent="4"/>
    </xf>
    <xf numFmtId="0" fontId="0" fillId="0" borderId="0" xfId="0" applyFill="1"/>
    <xf numFmtId="0" fontId="0" fillId="0" borderId="9" xfId="0" applyFill="1" applyBorder="1"/>
    <xf numFmtId="4" fontId="0" fillId="0" borderId="0" xfId="0" applyNumberFormat="1" applyFill="1"/>
    <xf numFmtId="4" fontId="0" fillId="0" borderId="9" xfId="0" applyNumberFormat="1" applyFill="1" applyBorder="1"/>
    <xf numFmtId="0" fontId="0" fillId="0" borderId="0" xfId="0" applyFill="1" applyAlignment="1">
      <alignment horizontal="left"/>
    </xf>
    <xf numFmtId="43" fontId="0" fillId="0" borderId="0" xfId="1" applyFont="1" applyFill="1"/>
    <xf numFmtId="3" fontId="0" fillId="0" borderId="0" xfId="0" applyNumberFormat="1" applyFill="1"/>
    <xf numFmtId="4" fontId="0" fillId="0" borderId="0" xfId="1" applyNumberFormat="1" applyFont="1"/>
    <xf numFmtId="0" fontId="0" fillId="0" borderId="10" xfId="0" applyFill="1" applyBorder="1"/>
    <xf numFmtId="4" fontId="0" fillId="0" borderId="10" xfId="0" applyNumberFormat="1" applyFill="1" applyBorder="1"/>
    <xf numFmtId="4" fontId="1" fillId="4" borderId="9" xfId="0" applyNumberFormat="1" applyFont="1" applyFill="1" applyBorder="1" applyAlignment="1">
      <alignment horizontal="center" vertical="center" wrapText="1"/>
    </xf>
    <xf numFmtId="4" fontId="1" fillId="6" borderId="9" xfId="0" applyNumberFormat="1" applyFont="1" applyFill="1" applyBorder="1" applyAlignment="1">
      <alignment horizontal="center" vertical="center" wrapText="1"/>
    </xf>
    <xf numFmtId="43" fontId="1" fillId="3" borderId="9" xfId="1" applyFont="1" applyFill="1" applyBorder="1" applyAlignment="1">
      <alignment horizontal="center" vertical="center" wrapText="1"/>
    </xf>
    <xf numFmtId="0" fontId="0" fillId="0" borderId="0" xfId="0" applyFill="1" applyBorder="1"/>
    <xf numFmtId="4" fontId="0" fillId="0" borderId="0" xfId="0" applyNumberFormat="1" applyFill="1" applyBorder="1"/>
    <xf numFmtId="0" fontId="0" fillId="11" borderId="0" xfId="0" applyFill="1"/>
    <xf numFmtId="0" fontId="0" fillId="12" borderId="0" xfId="0" applyFill="1"/>
    <xf numFmtId="4" fontId="0" fillId="12" borderId="9" xfId="0" applyNumberFormat="1" applyFill="1" applyBorder="1"/>
    <xf numFmtId="4" fontId="0" fillId="12" borderId="0" xfId="0" applyNumberFormat="1" applyFill="1"/>
    <xf numFmtId="0" fontId="1" fillId="0" borderId="0" xfId="0" applyFont="1"/>
    <xf numFmtId="4" fontId="1" fillId="0" borderId="0" xfId="0" applyNumberFormat="1" applyFont="1"/>
    <xf numFmtId="4" fontId="1" fillId="4" borderId="0" xfId="0" applyNumberFormat="1" applyFont="1" applyFill="1"/>
    <xf numFmtId="165" fontId="1" fillId="13" borderId="0" xfId="0" applyNumberFormat="1" applyFont="1" applyFill="1"/>
    <xf numFmtId="4" fontId="1" fillId="13" borderId="0" xfId="0" applyNumberFormat="1" applyFont="1" applyFill="1"/>
    <xf numFmtId="164" fontId="7" fillId="8" borderId="1" xfId="5" applyNumberFormat="1" applyFont="1" applyFill="1" applyBorder="1" applyAlignment="1">
      <alignment horizontal="center" vertical="center" wrapText="1"/>
    </xf>
    <xf numFmtId="164" fontId="7" fillId="8" borderId="2" xfId="5" applyNumberFormat="1" applyFont="1" applyFill="1" applyBorder="1" applyAlignment="1">
      <alignment horizontal="center" vertical="center" wrapText="1"/>
    </xf>
    <xf numFmtId="0" fontId="7" fillId="8" borderId="1" xfId="0" applyFont="1" applyFill="1" applyBorder="1" applyAlignment="1">
      <alignment horizontal="center" vertical="center" wrapText="1"/>
    </xf>
    <xf numFmtId="0" fontId="7" fillId="8" borderId="2" xfId="0" applyFont="1" applyFill="1" applyBorder="1" applyAlignment="1">
      <alignment horizontal="center" vertical="center" wrapText="1"/>
    </xf>
    <xf numFmtId="0" fontId="0" fillId="0" borderId="0" xfId="0" pivotButton="1" applyAlignment="1">
      <alignment horizontal="center" wrapText="1"/>
    </xf>
    <xf numFmtId="0" fontId="0" fillId="0" borderId="0" xfId="0" pivotButton="1" applyAlignment="1">
      <alignment horizontal="center" vertical="center"/>
    </xf>
    <xf numFmtId="0" fontId="0" fillId="0" borderId="0" xfId="0" applyAlignment="1">
      <alignment horizontal="center"/>
    </xf>
  </cellXfs>
  <cellStyles count="6">
    <cellStyle name="Millares" xfId="1" builtinId="3"/>
    <cellStyle name="Millares 2" xfId="2"/>
    <cellStyle name="Millares 3" xfId="4"/>
    <cellStyle name="Moneda" xfId="5" builtinId="4"/>
    <cellStyle name="Moneda 2" xfId="3"/>
    <cellStyle name="Normal" xfId="0" builtinId="0"/>
  </cellStyles>
  <dxfs count="1671">
    <dxf>
      <alignment horizontal="center"/>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vertical="center"/>
    </dxf>
    <dxf>
      <alignment horizontal="center"/>
    </dxf>
    <dxf>
      <alignment wrapText="1"/>
    </dxf>
    <dxf>
      <alignment wrapText="1"/>
    </dxf>
    <dxf>
      <alignment wrapText="1"/>
    </dxf>
    <dxf>
      <alignment vertical="center"/>
    </dxf>
    <dxf>
      <alignment horizontal="center"/>
    </dxf>
    <dxf>
      <alignment wrapText="1"/>
    </dxf>
    <dxf>
      <alignment wrapText="1"/>
    </dxf>
    <dxf>
      <alignment wrapText="1"/>
    </dxf>
    <dxf>
      <alignment vertical="center"/>
    </dxf>
    <dxf>
      <alignment horizontal="center"/>
    </dxf>
    <dxf>
      <alignment wrapText="1"/>
    </dxf>
    <dxf>
      <alignment wrapText="1"/>
    </dxf>
    <dxf>
      <alignment wrapText="1"/>
    </dxf>
    <dxf>
      <alignment vertical="center"/>
    </dxf>
    <dxf>
      <alignment horizontal="center"/>
    </dxf>
    <dxf>
      <alignment wrapText="1"/>
    </dxf>
    <dxf>
      <alignment wrapText="1"/>
    </dxf>
    <dxf>
      <alignment wrapText="1"/>
    </dxf>
    <dxf>
      <alignment vertical="center"/>
    </dxf>
    <dxf>
      <alignment wrapText="1"/>
    </dxf>
    <dxf>
      <alignment wrapText="1"/>
    </dxf>
    <dxf>
      <alignment wrapText="1"/>
    </dxf>
    <dxf>
      <font>
        <sz val="10"/>
      </font>
    </dxf>
    <dxf>
      <font>
        <sz val="10"/>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font>
        <sz val="8"/>
      </font>
    </dxf>
    <dxf>
      <alignment horizontal="left"/>
    </dxf>
    <dxf>
      <alignment horizontal="center"/>
    </dxf>
    <dxf>
      <alignment horizontal="center"/>
    </dxf>
    <dxf>
      <alignment horizontal="center"/>
    </dxf>
    <dxf>
      <alignment horizontal="center"/>
    </dxf>
    <dxf>
      <alignment horizontal="center"/>
    </dxf>
    <dxf>
      <alignment vertical="center"/>
    </dxf>
    <dxf>
      <alignment vertical="center"/>
    </dxf>
    <dxf>
      <alignment vertical="center"/>
    </dxf>
    <dxf>
      <alignment vertical="center"/>
    </dxf>
    <dxf>
      <alignment vertical="center"/>
    </dxf>
    <dxf>
      <alignment vertical="center"/>
    </dxf>
    <dxf>
      <font>
        <sz val="9"/>
      </font>
    </dxf>
    <dxf>
      <font>
        <sz val="9"/>
      </font>
    </dxf>
    <dxf>
      <alignment wrapText="1"/>
    </dxf>
    <dxf>
      <alignment wrapText="1"/>
    </dxf>
    <dxf>
      <alignment wrapText="1"/>
    </dxf>
    <dxf>
      <alignment wrapText="1"/>
    </dxf>
    <dxf>
      <alignment wrapText="1"/>
    </dxf>
    <dxf>
      <alignment wrapText="1"/>
    </dxf>
    <dxf>
      <alignment horizontal="center"/>
    </dxf>
    <dxf>
      <alignment vertical="center"/>
    </dxf>
    <dxf>
      <alignment wrapText="1"/>
    </dxf>
    <dxf>
      <alignment wrapText="1"/>
    </dxf>
    <dxf>
      <alignment wrapText="1"/>
    </dxf>
    <dxf>
      <alignment horizontal="center"/>
    </dxf>
    <dxf>
      <alignment vertical="center"/>
    </dxf>
    <dxf>
      <alignment wrapText="1"/>
    </dxf>
    <dxf>
      <alignment wrapText="1"/>
    </dxf>
    <dxf>
      <alignment wrapText="1"/>
    </dxf>
    <dxf>
      <alignment horizontal="center"/>
    </dxf>
    <dxf>
      <alignment vertical="center"/>
    </dxf>
    <dxf>
      <alignment wrapText="1"/>
    </dxf>
    <dxf>
      <alignment wrapText="1"/>
    </dxf>
    <dxf>
      <alignment wrapText="1"/>
    </dxf>
    <dxf>
      <alignment horizontal="center"/>
    </dxf>
    <dxf>
      <alignment vertical="center"/>
    </dxf>
    <dxf>
      <alignment horizontal="center"/>
    </dxf>
    <dxf>
      <alignment horizontal="center"/>
    </dxf>
    <dxf>
      <alignment vertical="center"/>
    </dxf>
    <dxf>
      <alignment vertical="center"/>
    </dxf>
    <dxf>
      <alignment vertical="center"/>
    </dxf>
    <dxf>
      <alignment vertical="center"/>
    </dxf>
    <dxf>
      <alignment vertical="center"/>
    </dxf>
    <dxf>
      <alignment horizontal="center"/>
    </dxf>
    <dxf>
      <alignment horizontal="center"/>
    </dxf>
    <dxf>
      <alignment horizontal="center"/>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1"/>
    </dxf>
    <dxf>
      <alignment wrapText="0"/>
    </dxf>
    <dxf>
      <alignment horizontal="center"/>
    </dxf>
    <dxf>
      <alignment vertical="center"/>
    </dxf>
    <dxf>
      <alignment vertical="center"/>
    </dxf>
    <dxf>
      <alignment vertical="center"/>
    </dxf>
    <dxf>
      <alignment vertical="center"/>
    </dxf>
    <dxf>
      <alignment vertical="center"/>
    </dxf>
    <dxf>
      <alignment vertical="center"/>
    </dxf>
    <dxf>
      <alignment wrapText="1"/>
    </dxf>
    <dxf>
      <alignment wrapText="1"/>
    </dxf>
    <dxf>
      <alignment wrapText="1"/>
    </dxf>
    <dxf>
      <alignment horizontal="center"/>
    </dxf>
    <dxf>
      <alignment vertical="center"/>
    </dxf>
    <dxf>
      <alignment vertical="center"/>
    </dxf>
    <dxf>
      <alignment wrapText="1"/>
    </dxf>
    <dxf>
      <alignment wrapText="1"/>
    </dxf>
    <dxf>
      <alignment wrapText="1"/>
    </dxf>
    <dxf>
      <alignment horizontal="center"/>
    </dxf>
    <dxf>
      <alignment vertical="center"/>
    </dxf>
    <dxf>
      <alignment wrapText="1"/>
    </dxf>
    <dxf>
      <alignment wrapText="1"/>
    </dxf>
    <dxf>
      <alignment wrapText="1"/>
    </dxf>
    <dxf>
      <alignment horizontal="center"/>
    </dxf>
    <dxf>
      <alignment vertical="center"/>
    </dxf>
    <dxf>
      <alignment wrapText="1"/>
    </dxf>
    <dxf>
      <alignment wrapText="1"/>
    </dxf>
    <dxf>
      <alignment wrapText="1"/>
    </dxf>
    <dxf>
      <alignment horizontal="center"/>
    </dxf>
    <dxf>
      <alignment vertical="center"/>
    </dxf>
    <dxf>
      <alignment horizontal="center"/>
    </dxf>
    <dxf>
      <alignment vertical="center"/>
    </dxf>
  </dxfs>
  <tableStyles count="0" defaultTableStyle="TableStyleMedium2" defaultPivotStyle="PivotStyleLight16"/>
  <colors>
    <mruColors>
      <color rgb="FFA82883"/>
      <color rgb="FFC9D6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pivotCacheDefinition" Target="pivotCache/pivotCacheDefinition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Likuit" refreshedDate="45149.609210069444" createdVersion="8" refreshedVersion="4" minRefreshableVersion="3" recordCount="467">
  <cacheSource type="worksheet">
    <worksheetSource ref="B1:BK468" sheet="BASE GENERAL"/>
  </cacheSource>
  <cacheFields count="62">
    <cacheField name="CLAVE" numFmtId="0">
      <sharedItems/>
    </cacheField>
    <cacheField name="Codigo Origen" numFmtId="0">
      <sharedItems/>
    </cacheField>
    <cacheField name="Origen (FF)" numFmtId="0">
      <sharedItems count="29">
        <s v="RECURSOS FISCALES 2023"/>
        <s v="PARTICIPACIONES FEDERALES 2023"/>
        <s v="BARRIOS DE PAZ 2023 (APORTACIÓN ESTATAL)"/>
        <s v="PARTICIPACIONES ESTATALES 2023"/>
        <s v="SUBSIDIO POLICÍA METROPOLITANA 2023 (APORTACIÓN ESTATAL)"/>
        <s v="ACADEMIAS DEPORTIVAS, ESPACIOS DE PAZ 2023 (APORTACIÓN ESTATAL)"/>
        <s v="PROGRAMA ESTRATEGIA ALE 2023 (APORTACIÓN ESTATAL)"/>
        <s v="FONDO DE APORTACIÓN AL FORTALECIMIENTO MUNICIPAL 2023 (FORTAMUN)"/>
        <s v="PROGRAMA ESTRATEGIA ALE 2023 (APORTACIÓN MUNICIPAL)"/>
        <s v="FONDO DE APORTACIÓN AL FORTALECIMIENTO MUNICIPAL 2022 (FORTAMUN)"/>
        <s v="FONDO DE APORTACIÓN A LA INFRAESTRUCTURA SOCIAL MUNICIPAL 2022 (FISM)"/>
        <s v="JALISCO CRECE 2022 (APORTACIÓN ESTATAL)"/>
        <s v="ESTRATEGIA DE SEGURIDAD URBANO-COMUNITARIA &quot;PUNTOS PURPURA&quot; 2022 (APORTACIÓN ESTATAL)"/>
        <s v="PRODDER 2022 (APORTACIÓN FEDERAL)"/>
        <s v="EMPEDRADOS 2022 (APORTACIÓN ESTATAL)"/>
        <s v="RECURSOS FISCALES (RESERVAS TERRITORIALES) 2023"/>
        <s v="ESTRATEGIA ALE 2021 (APORTACIÓN ESTATAL)"/>
        <s v="SUBSIDIO POLICÍA METROPOLITANA 2022 (APORTACIÓN ESTATAL)"/>
        <s v="PROGRAMA ESTRATEGIA ALE 2022 (APORTACIÓN ESTATAL)"/>
        <s v="TECNIFICACIÓN CON DRONES PARA EL CAMPO EN TLAJOMULCO 2023 (APORTACIÓN MUNICIPAL)"/>
        <s v="TECNIFICACIÓN CON DRONES PARA EL CAMPO EN TLAJOMULCO 2023 (APORTACIÓN ESTATAL)"/>
        <s v="FONDO DE APORTACIÓN A LA INFRAESTRUCTURA SOCIAL MUNICIPAL 2023 (FAISM)"/>
        <s v="FONDO MUNICIPAL EXCLUSIVO PARA LA RECAUDACIÓN DE RECURSOS DESTINADOS PARA LA CREACIÓN O MEJORAMIENTO DE INFRAESTRUCTURA Y EQUIPAMIENTOS URBANOS EN ESPACIOS PÚBLICOS"/>
        <s v="CONSTRUCCIÓN DE PLANTA DE SEPARACIÓN, CLASIFICACIÓN Y RECICLAJE DE RESIDUOS SÓLIDOS URBANOS DE TLAJOMULCO DE ZUÑIGA, JALISCO 2023 (APORTACIÓN ESTATAL)"/>
        <s v="PRODDER 2023 (APORTACIÓN FEDERAL)"/>
        <s v="PRODDER 2023 (APORTACIÓN MUNICIPAL)"/>
        <s v="FONDO PARA INVERSIONES METROPOLITANAS 2023 (APORTACIÓN MUNICIPAL)"/>
        <s v="FONDO PARA INVERSIONES METROPOLITANAS 2023 (APORTACIÓN ESTATAL)"/>
        <s v="APORTACIONES FEDERALES" u="1"/>
      </sharedItems>
    </cacheField>
    <cacheField name="Recurso" numFmtId="0">
      <sharedItems/>
    </cacheField>
    <cacheField name="Codigo Finalidad" numFmtId="0">
      <sharedItems containsSemiMixedTypes="0" containsString="0" containsNumber="1" containsInteger="1" minValue="1" maxValue="3"/>
    </cacheField>
    <cacheField name="Nombre Finalidad" numFmtId="0">
      <sharedItems containsBlank="1" count="4">
        <s v="GOBIERNO"/>
        <s v="DESARROLLO ECONOMICO"/>
        <s v="DESARROLLO SOCIAL"/>
        <m u="1"/>
      </sharedItems>
    </cacheField>
    <cacheField name="Codigo Función" numFmtId="0">
      <sharedItems containsSemiMixedTypes="0" containsString="0" containsNumber="1" minValue="1.3" maxValue="3.8"/>
    </cacheField>
    <cacheField name="Nombre Función" numFmtId="0">
      <sharedItems containsBlank="1" count="13">
        <s v="COORDINACION DE LA POLITICA DE GOBIERNO"/>
        <s v="CIENCIA, TECNOLOGIA E INNOVACION"/>
        <s v="ASUNTOS DE ORDEN PÚBLICO Y DE SEGURIDAD INTERIOR"/>
        <s v="SALUD"/>
        <s v="RECREACION, CULTURA Y OTRAS MANIFESTACIONES SOCIALES"/>
        <s v="VIVIENDA Y SERVICIOS A LA COMUNIDAD"/>
        <s v="ASUNTOS ECONOMICOS, COMERCIALES Y LABORALES EN GENERAL"/>
        <s v="PROTECCION AMBIENTAL"/>
        <s v="OTROS ASUNTOS SOCIALES"/>
        <s v="EDUCACIÓN"/>
        <s v="TURISMO"/>
        <s v="PROTECCIÓN SOCIAL"/>
        <m u="1"/>
      </sharedItems>
    </cacheField>
    <cacheField name="Codigo Subfuncion" numFmtId="0">
      <sharedItems/>
    </cacheField>
    <cacheField name="Nombre Subfuncion" numFmtId="0">
      <sharedItems count="18">
        <s v="FUNCIÓN PÚBLICA"/>
        <s v="INNOVACIÓN"/>
        <s v="POLICÍA"/>
        <s v="PRESTACIÓN DE SERVICIOS DE SALUD A LA COMUNIDAD"/>
        <s v="CULTURA"/>
        <s v="ALUMBRADO PÚBLICO"/>
        <s v="ASUNTOS ECONÓMICOS Y COMERCIALES EN GENERAL"/>
        <s v="PROTECCIÓN DE LA DIVERSIDAD BIOLÓGICA Y DEL PAISAJE"/>
        <s v="DESARROLLO REGIONAL"/>
        <s v="PROTECCIÓN CIVIL"/>
        <s v="ORDENACIÓN DE DESECHOS"/>
        <s v="OTROS ASUNTOS SOCIALES"/>
        <s v="ASUNTOS JURÍDICOS"/>
        <s v="OTRO SERVICIOS EDUCATIVOS Y ACTIVIDADES INHERENTES"/>
        <s v="TURISMO"/>
        <s v="DEPORTE Y RECREACIÓN"/>
        <s v="OTROS GRUPOS VULNERABLES"/>
        <s v="FAMILIA E HIJOS"/>
      </sharedItems>
    </cacheField>
    <cacheField name="Codigo Clasifi. Prog" numFmtId="0">
      <sharedItems/>
    </cacheField>
    <cacheField name="Detalle Clasifi Prog" numFmtId="0">
      <sharedItems/>
    </cacheField>
    <cacheField name="Cod. Dependencia" numFmtId="0">
      <sharedItems/>
    </cacheField>
    <cacheField name="Dependencia" numFmtId="0">
      <sharedItems count="17">
        <s v="OFICIALÍA MAYOR"/>
        <s v="COORDINACIÓN GENERAL DE GOBIERNO INTELIGENTE E INNOVACIÓN GUBERNAMENTAL"/>
        <s v="COMISARÍA DE LA POLICÍA PREVENTIVA MUNICIPAL"/>
        <s v="GABINETE INTEGRAL DE INFRAESTRUCTURA Y SERVICIOS PÚBLICOS"/>
        <s v="COORDINACIÓN GENERAL DE CONSTRUCCIÓN DE COMUNIDAD"/>
        <s v="COORDINACIÓN GENERAL DE DESARROLLO ECONÓMICO"/>
        <s v="UNIDAD DE ACOPIO Y SALUD ANIMAL MUNICIPAL (UNASAM)"/>
        <s v="TESORERÍA MUNICIPAL"/>
        <s v="SECRETARÍA GENERAL DEL AYUNTAMIENTO"/>
        <s v="COORDINACIÓN GENERAL DE GESTIÓN INTEGRAL DE LA CIUDAD"/>
        <s v="SINDICATURA MUNICIPAL"/>
        <s v="PRESIDENCIA"/>
        <s v="CENTRO DE ESTIMULACIÓN PARA PERSONAS CON DISCAPACIDAD INTELECTUAL (CENDI)"/>
        <s v="CONSEJO MUNICIPAL DEL DEPORTE (COMUDE)"/>
        <s v="INSTITUTO MUNICIPAL DE LA MUJER TLAJOMULQUENSE (IMMT)"/>
        <s v="SISTEMA INTEGRAL PARA EL DESARROLLO DE LA FAMILIA (DIF)"/>
        <s v="INSTITUTO DE ALTERNATIVAS PARA LOS JÓVENES (INDAJO)"/>
      </sharedItems>
    </cacheField>
    <cacheField name="Codigo Programa" numFmtId="0">
      <sharedItems containsSemiMixedTypes="0" containsString="0" containsNumber="1" containsInteger="1" minValue="1" maxValue="8"/>
    </cacheField>
    <cacheField name="Nombre programa" numFmtId="0">
      <sharedItems count="8">
        <s v="GOBIERNO EFECTIVO"/>
        <s v="SEGURIDAD CIUDADANA"/>
        <s v="INFRAESTRUCTURA Y SERVICIOS PÚBLICOS"/>
        <s v="SOCIEDAD COHESIVA Y RESILENTE"/>
        <s v="DESARROLLO ECONÓMICO Y EMPLEO"/>
        <s v="CIUDAD SUSTENTABLE"/>
        <s v="CORRESPONSABILIDAD SOCIAL (TRANSVERSAL)"/>
        <s v="GESTIÓN INTEGRAL DEL AGUA"/>
      </sharedItems>
    </cacheField>
    <cacheField name="Codigo Proyecto" numFmtId="0">
      <sharedItems containsSemiMixedTypes="0" containsString="0" containsNumber="1" containsInteger="1" minValue="1" maxValue="56"/>
    </cacheField>
    <cacheField name="Proyecto" numFmtId="0">
      <sharedItems count="56">
        <s v="SERVICIOS PERSONALES"/>
        <s v="BIENES ADQUIRIDOS"/>
        <s v="INFRAESTRUCTURA TECNOLOGICA ENTREGADA"/>
        <s v="EQUIPAMIENTO"/>
        <s v="SERVICIOS MÉDICOS DE CALIDAD"/>
        <s v="POLITICA CULTURAL DE TLAJOMULCO DE ZUÑIGA"/>
        <s v="SERVICIO DE MANTENIMIENTO DE ALUMBRADO PÚBLICO"/>
        <s v="ADMINISTRACIÓN CENTRAL DE LA COORDINACIÓN GENERAL DE DESARROLLO ECONÓMICO"/>
        <s v="SERVICIO DE MANTENIMIENTO EN LOS ESPACIOS PÚBLICOS"/>
        <s v="CONTROL DE FELINOS, CANINOS Y VIDA SILVESTRE EN EL MUNICIPIO"/>
        <s v="DESPACHO DE LA TESORERÍA MUNICIPAL"/>
        <s v="PROGRAMA DE ECONOMÍA SOLIDARIA TLAJOMULCO &quot;CHAMBA PARA TODOS&quot;"/>
        <s v="SISTEMAS INFORMATICOS MODERNIZADOS RECIBIDOS"/>
        <s v="EQUIPOS DE PROTECCIÓN  Y HERRAMIENTA MANUAL"/>
        <s v="RECOLECCION DE RESIDUOS SOLIDOS  URBANOS"/>
        <s v="POLITICA DE INTEGRAL DE LA CIUDAD"/>
        <s v="DEFENSORÍA LEGAL"/>
        <s v="SACRIFICIO DE BOVINOS Y PORCINOS EN EL RASTRO MUNICIPAL"/>
        <s v="ATENCIÓN A EVENTOS DEL GOBIERNO MUNICIPAL  Y AGENDA GUBERNAMENTAL"/>
        <s v="ADMINISTRACIÓN CENTRAL DE PROTECCIÓN CIVIL Y BOMBEROS"/>
        <s v="SUMINISTRO DE AGUA"/>
        <s v="APOYO A INSTITUCIONES EDUCATIVAS"/>
        <s v="PAQUETE AGROECOLÓGICO"/>
        <s v="DESPLIEGUE OPERATIVO COMISARIA DE LA POLICIA"/>
        <s v="DESPLIEGUE OPERATIVO PROTECCIÓN CIVIL Y SERVICIOS MEDICOS"/>
        <s v="RECURSOS RECAUDADOS DE MANERA EFICIENTE PROGRAMADOS"/>
        <s v="DESPACHO DE LA JEFATURA DE GABINETE"/>
        <s v="CAPACITACIÓN"/>
        <s v="COMUNICACIÓN ESTRATÉGICA DEL GOBIERNO"/>
        <s v="SERVICIO DE UNIDADES MOVILES ARRENDADAS"/>
        <s v="BECAS  A ESTUDIANTES"/>
        <s v="OBRAS DE INFRAESTRUCTURA MUNICIPAL"/>
        <s v="ACTAS DE INSTALACIÓN DE MESAS DE PAZ"/>
        <s v="PROCESOS ESTADISTICOS DEL MUNICIPIO"/>
        <s v="CONDONACIÓN Y/O REDUCCIÓN DE SANCIONES"/>
        <s v="APOYO A LAS AGENCIAS Y DELEGACIONES DEL MUNICIPIO"/>
        <s v="ECONOMIA ALIMENTARIA"/>
        <s v="RELACIONES GUBERNAMENTALES"/>
        <s v="APOYO A TRADICIONES"/>
        <s v="PROYECTO DE PRESUPUESTO"/>
        <s v="ATENCIÓN PARA PERSONAS CON DISCAPACIDAD INTELECTUAL"/>
        <s v="ACTIVIDADES DEPORTIVAS Y RECREATIVAS EN EL MUNICIPIO"/>
        <s v="ATENCION A MUJERES DEL MUNICIPIO"/>
        <s v="SISTEMA INTEGRAL PARA EL DESARROLLO DE LA FAMILIA"/>
        <s v="APOYO ECONÓMICO A PERSONAS FÍSICAS, ASOCIACIONES E INSTITUCIONES SIN FINES DE LUCRO"/>
        <s v="CAL AGRÍCOLA"/>
        <s v="INDEMINIZACIÓN AL PRODUCTOR GANADERO"/>
        <s v="UNIFORMES ESCOLARES"/>
        <s v="POLÍTICA DE VIVIENDA"/>
        <s v="APOYO A LAS ESTANCIAS INFANTILES"/>
        <s v="MOCHILAS Y ÚTILES ESCOLARES"/>
        <s v="PROGRAMA ABC Y REZAGO EDUCATIVO"/>
        <s v="PROGRAMAS Y ACCIONES CULTURALES, RECREATIVOS Y DEPORTIVAS"/>
        <s v="APOYO A INSTITUCIONES"/>
        <s v="FOEDEN"/>
        <s v="PRESUPUESTO PARTICIPATIVO"/>
      </sharedItems>
    </cacheField>
    <cacheField name="Cod. Unidad Ejectura" numFmtId="0">
      <sharedItems/>
    </cacheField>
    <cacheField name="Centro costos" numFmtId="0">
      <sharedItems count="37">
        <s v="DIRECCIÓN GENERAL DE ADMINISTRACIÓN"/>
        <s v="DESPACHO DE LA COORDINACIÓN GENERAL DE G"/>
        <s v="DESPACHO DE LA COMISARÍA DE LA POLICÍA P"/>
        <s v="DIRECCIÓN GENERAL DE SALUD PÚBLICA"/>
        <s v="DIRECCIÓN GENERAL DE CULTURA"/>
        <s v="DIRECCIÓN DE ALUMBRADO PÚBLICO"/>
        <s v="DESPACHO DE LA COORDINACIÓN GENERAL DE D"/>
        <s v="DIRECCIÓN ADMINISTRATIVA DE INFRAESTRUCT"/>
        <s v="UNIDAD DE ACOPIO Y SALUD ANIMAL MUNICIPA"/>
        <s v="DIRECCIÓN DE PROCESOS ADMINISTRATIVOS Y"/>
        <s v="DIRECCIÓN GENERAL DE CULTURA DE LA PAZ Y"/>
        <s v="DIRECCIÓN GENERAL ADJUNTA DE PROTECCIÓN"/>
        <s v="DIRECCIÓN DE ASEO PÚBLICO"/>
        <s v="DIRECCIÓN DE PROYECTOS ESTRATEGICOS"/>
        <s v="DIRECCIÓN GENERAL JURIDÍCA"/>
        <s v="DIRECCIÓN DE RASTRO MUNICIPAL"/>
        <s v="DIRECCIÓN GENERAL DE RELACIONES PÚBLICAS"/>
        <s v="DIRECCIÓN GENERAL DE AGUA POTABLE Y SANE"/>
        <s v="DESPACHO DE LA COORDINACIÓN GENERAL DE C"/>
        <s v="DIRECCÍON GENERAL DE DESARROLLO RURAL"/>
        <s v="DIRECCIÓN GENERAL DE INGRESOS"/>
        <s v="JEFATURA DE GABINETE"/>
        <s v="DIRECCIÓN DE COMUNICACIÓN"/>
        <s v="DIRECCIÓN GENERAL DE POLÍTICA SOCIAL"/>
        <s v="DIRECCIÓN GENERAL DE OBRAS PÚBLICAS"/>
        <s v="DIRECCIÓN GENERAL DE CENSOS Y ESTADISTIC"/>
        <s v="DIRECCIÓN DE LA SECRETARÍA GENERAL"/>
        <s v="DIRECCIÓN GENERAL DE RELACIONES GUBERNAM"/>
        <s v="DIRECCIÓN GENERAL DE TURISMO Y PROMOCIÓN"/>
        <s v="DIRECCIÓN GENERAL DE FINANZAS"/>
        <s v="CENTRO DE ESTIMULACIÓN PARA PERSONAS CON"/>
        <s v="CONSEJO MUNICIPAL DEL DEPORTE (COMUDE)"/>
        <s v="INSTITUTO MUNICIPAL DE LA MUJER TLAJOMUL"/>
        <s v="SISTEMA INTEGRAL PARA EL DESARROLLO DE L"/>
        <s v="SECRETARÍA PARTICULAR"/>
        <s v="DIRECCIÓN DE VIVIENDA"/>
        <s v="INSTITUTO DE ALTERNATIVAS PARA LOS JÓVEN"/>
      </sharedItems>
    </cacheField>
    <cacheField name="Capitulo codigo" numFmtId="0">
      <sharedItems containsSemiMixedTypes="0" containsString="0" containsNumber="1" containsInteger="1" minValue="1000" maxValue="9000" count="7">
        <n v="1000"/>
        <n v="2000"/>
        <n v="3000"/>
        <n v="4000"/>
        <n v="5000"/>
        <n v="6000"/>
        <n v="9000"/>
      </sharedItems>
    </cacheField>
    <cacheField name="Tipo de Gasto " numFmtId="0">
      <sharedItems count="3">
        <s v="GASTO CORRIENTE"/>
        <s v="GASTO CAPITAL"/>
        <s v="AMORTIZACION DE LA DEUDA Y DISMINUCION DE PASIVOS"/>
      </sharedItems>
    </cacheField>
    <cacheField name="Capitulo nombre" numFmtId="0">
      <sharedItems count="7">
        <s v="SERVICIOS PERSONALES"/>
        <s v="MATERIALES Y SUMINISTROS"/>
        <s v="SERVICIOS GENERALES"/>
        <s v="TRANSFERENCIAS, ASIGNACIONES, SUBSIDIOS Y OTRAS AYUDAS"/>
        <s v="BIENES MUEBLES, INMUEBLES E INTANGIBLES"/>
        <s v="INVERSION PUBLICA"/>
        <s v="DEUDA PUBLICA"/>
      </sharedItems>
    </cacheField>
    <cacheField name="Partida concentrada" numFmtId="0">
      <sharedItems containsString="0" containsBlank="1" containsNumber="1" containsInteger="1" minValue="2100" maxValue="2900"/>
    </cacheField>
    <cacheField name="DescripciónPartida concentrada" numFmtId="0">
      <sharedItems containsBlank="1"/>
    </cacheField>
    <cacheField name="concentrada" numFmtId="0">
      <sharedItems containsBlank="1"/>
    </cacheField>
    <cacheField name="Partida" numFmtId="0">
      <sharedItems containsSemiMixedTypes="0" containsString="0" containsNumber="1" containsInteger="1" minValue="1111" maxValue="9211" count="143">
        <n v="1111"/>
        <n v="1131"/>
        <n v="1211"/>
        <n v="1221"/>
        <n v="1231"/>
        <n v="1321"/>
        <n v="1322"/>
        <n v="1331"/>
        <n v="1341"/>
        <n v="1411"/>
        <n v="1421"/>
        <n v="1431"/>
        <n v="1432"/>
        <n v="1441"/>
        <n v="1521"/>
        <n v="1591"/>
        <n v="1711"/>
        <n v="2111"/>
        <n v="2451"/>
        <n v="2971"/>
        <n v="2121"/>
        <n v="2411"/>
        <n v="2141"/>
        <n v="2151"/>
        <n v="2491"/>
        <n v="2531"/>
        <n v="2911"/>
        <n v="2721"/>
        <n v="2161"/>
        <n v="2171"/>
        <n v="2471"/>
        <n v="2981"/>
        <n v="2211"/>
        <n v="2221"/>
        <n v="2231"/>
        <n v="2391"/>
        <n v="2421"/>
        <n v="2351"/>
        <n v="2561"/>
        <n v="2431"/>
        <n v="2461"/>
        <n v="2481"/>
        <n v="2821"/>
        <n v="2511"/>
        <n v="2521"/>
        <n v="2541"/>
        <n v="2551"/>
        <n v="2831"/>
        <n v="2611"/>
        <n v="2711"/>
        <n v="2921"/>
        <n v="2731"/>
        <n v="2751"/>
        <n v="2961"/>
        <n v="2181"/>
        <n v="2941"/>
        <n v="2591"/>
        <n v="3111"/>
        <n v="3141"/>
        <n v="3161"/>
        <n v="3181"/>
        <n v="3221"/>
        <n v="3231"/>
        <n v="3251"/>
        <n v="3261"/>
        <n v="3291"/>
        <n v="3311"/>
        <n v="3321"/>
        <n v="3331"/>
        <n v="3341"/>
        <n v="3351"/>
        <n v="3361"/>
        <n v="3371"/>
        <n v="3381"/>
        <n v="3391"/>
        <n v="3411"/>
        <n v="3421"/>
        <n v="3431"/>
        <n v="3441"/>
        <n v="3451"/>
        <n v="3471"/>
        <n v="3481"/>
        <n v="3511"/>
        <n v="3521"/>
        <n v="3531"/>
        <n v="3541"/>
        <n v="3551"/>
        <n v="3561"/>
        <n v="3571"/>
        <n v="3581"/>
        <n v="3611"/>
        <n v="3631"/>
        <n v="3651"/>
        <n v="3661"/>
        <n v="3711"/>
        <n v="3721"/>
        <n v="3751"/>
        <n v="3791"/>
        <n v="3821"/>
        <n v="3841"/>
        <n v="3911"/>
        <n v="3921"/>
        <n v="3922"/>
        <n v="3941"/>
        <n v="3942"/>
        <n v="3951"/>
        <n v="3961"/>
        <n v="3962"/>
        <n v="4311"/>
        <n v="4211"/>
        <n v="4411"/>
        <n v="4451"/>
        <n v="4431"/>
        <n v="4421"/>
        <n v="4251"/>
        <n v="4481"/>
        <n v="5111"/>
        <n v="5151"/>
        <n v="5191"/>
        <n v="5211"/>
        <n v="5231"/>
        <n v="5311"/>
        <n v="5321"/>
        <n v="5411"/>
        <n v="5451"/>
        <n v="5611"/>
        <n v="5621"/>
        <n v="5641"/>
        <n v="5651"/>
        <n v="5661"/>
        <n v="5662"/>
        <n v="5671"/>
        <n v="5691"/>
        <n v="5781"/>
        <n v="5811"/>
        <n v="5911"/>
        <n v="5971"/>
        <n v="6121"/>
        <n v="6151"/>
        <n v="6131"/>
        <n v="6321"/>
        <n v="9111"/>
        <n v="9211"/>
      </sharedItems>
    </cacheField>
    <cacheField name="Descripción" numFmtId="0">
      <sharedItems count="144">
        <s v="DIETAS"/>
        <s v="SUELDO BASE AL PERSONAL PERMANENTE"/>
        <s v="HONORARIOS ASIMILABLES A SALARIOS"/>
        <s v="SUELDOS BASE AL PERSONAL EVENTUAL"/>
        <s v="RETRIBUCIONES POR SERVICIOS DE CARÁCTER SOCIAL"/>
        <s v="PRIMAS VACACIONALES"/>
        <s v="GRATIFICACIÓN DE FIN DE AÑO"/>
        <s v="HORAS EXTRAORDINARIAS"/>
        <s v="COMPENSACIONES"/>
        <s v="CUOTAS AL IMSS POR ENFERMEDADES Y MATERNIDAD (Modalidad 38)"/>
        <s v="CUOTAS PARA LA VIVIENDA (IPEJAL 3%)"/>
        <s v="APORTACIONES AL SISTEMA DE RETIRO SEDAR"/>
        <s v="APORTACIONES AL SISTEMA DE RETIRO DE PENSIONES"/>
        <s v="APORTACIONES PARA SEGUROS"/>
        <s v="INDEMNIZACIONES"/>
        <s v="OTRAS PRESTACIONES SOCIALES Y ECONÓMICAS"/>
        <s v="ESTÍMULOS"/>
        <s v="MATERIALES, ÚTILES Y EQUIPOS MENORES DE OFICINA"/>
        <s v="VIDRIO Y PRODUCTOS DE VIDRIO"/>
        <s v="REFACCIONES Y ACCESORIOS MENORES DE EQUIPO DE DEFE"/>
        <s v="MATERIALES Y ÚTILES DE IMPRESIÓN Y REPRODUCCIÓN"/>
        <s v="PRODUCTOS MINERALES NO METÁLICOS"/>
        <s v="MATERIALES, ÚTILES Y EQUIPOS MENORES DE TECNOLOGÍAS DE LA INFORMACIÓN Y COMUNICACIONES"/>
        <s v="MATERIAL IMPRESO E INFORMACIÓN DIGITAL"/>
        <s v="OTROS MATERIALES Y ARTÍCULOS DE CONSTRUCCIÓN Y REPARACIÓN"/>
        <s v="MEDICINAS Y PRODUCTOS FARMACÉUTICOS"/>
        <s v="HERRAMIENTAS MENORES"/>
        <s v="PRENDAS DE SEGURIDAD Y PROTECCIÓN PERSONAL"/>
        <s v="MATERIAL DE LIMPIEZA"/>
        <s v="MATERIALES Y ÚTILES DE ENSEÑANZA"/>
        <s v="ARTÍCULOS METÁLICOS PARA LA CONSTRUCCIÓN"/>
        <s v="REFACCIONES Y ACCESORIOS MENORES DE MAQUINARIA Y OTROS EQUIPOS"/>
        <s v="PRODUCTOS ALIMENTICIOS PARA PERSONAS"/>
        <s v="PRODUCTOS ALIMENTICIOS PARA ANIMALES"/>
        <s v="UTENSILIOS PARA EL SERVICIO DE ALIMENTACIÓN"/>
        <s v="OTROS PRODUCTOS ADQUIRIDOS COMO MATERIA PRIMA"/>
        <s v="CEMENTO Y PRODUCTOS DE CONCRETO"/>
        <s v="PRODUCTOS QUÍMICOS, FARMACÉUTICOS Y DE LABORATORIO ADQUIRIDOS COMO MATERIA PRIMA"/>
        <s v="FIBRAS SINTÉTICAS, HULES PLÁSTICOS Y DERIVADOS"/>
        <s v="CAL, YESO Y PRODUCTOS DE YESO"/>
        <s v="MATERIAL ELÉCTRICO Y ELECTRÓNICO"/>
        <s v="MATERIALES COMPLEMENTARIOS"/>
        <s v="MATRIALES Y SUMINISTROS PARA SEGURIDAD"/>
        <s v="PRODUCTOS QUÍMICOS BÁSICOS"/>
        <s v="FERTILIZANTES, PESTICIDAS Y OTROS AGROQUÍMICOS"/>
        <s v="MATERIALES, ACCESORIOS Y SUMINISTROS MÉDICOS"/>
        <s v="MATERIALES, ACCESORIOS Y SUMINISTROS DE LABORATORIO"/>
        <s v="PRENDAS DE PROTECCIÓN PARA SEGURIDAD PÚBLICA Y NACIONAL"/>
        <s v="COMBUSTIBLES, LUBRICANTES Y ADITIVOS"/>
        <s v="VESTUARIO Y UNIFORMES"/>
        <s v="REFACCIONES Y ACCESORIOS MENORES DE EDIFICIOS"/>
        <s v="ARTÍCULOS DEPORTIVOS"/>
        <s v="BLANCOS Y OTROS PRODUCTOS TEXTILES, EXCEPTO PRENDAS E VESTIR"/>
        <s v="REFACCIONES Y ACCESORIOS MENORES DE EQUIPO DE TRANSPORTE"/>
        <s v="MATERIALES PARA EL REGISTRO E IDENTIFICACIÓN DE BIENES Y PERSONAS"/>
        <s v="REFACCIONES Y ACCESORIOS MENORES DE EQUIPO DE CÓMPUTO Y TECNOLOGÍAS DE LA INFORMACIÓN"/>
        <s v="OTROS PRODUCTOS QUÍMICOS"/>
        <s v="ENERGÍA ELÉCTRICA"/>
        <s v="TELEFONÍA TRADICIONAL"/>
        <s v="SERVICIOS DE TELECOMUNICACIONES Y SATÉLITES"/>
        <s v="SERVICIOS POSTALES Y TELEGRÁFICOS"/>
        <s v="ARRENDAMIENTO DE EDIFICIOS"/>
        <s v="ARRENDAMIENTO DE MOBILIARIO Y EQUIPO DE ADMINISTRACIÓN, EDUCACIONAL Y RECREATIVO"/>
        <s v="ARRENDAMIENTO DE EQUIPO DE TRANSPORTE"/>
        <s v="ARRENDAMIENTO DE MAQUINARIA, OTROS EQUIPOS Y HERRAMIENTAS"/>
        <s v="OTROS ARRENDAMIENTOS"/>
        <s v="SERVICIOS LEGALES, DE CONTABILIDAD, AUDITORÍA Y RELACIONADOS"/>
        <s v="SERVICIOS DE DISEÑO, ARQUITECTURA, INGENIERÍA Y ACTIVIDADES RELACIONADAS"/>
        <s v="SERVICIOS DE CONSULTORÍA ADMINISTRATIVA, PROCESOS, TÉCNICA Y EN TECNOLOGÍAS DE LA INFORMACIÓN"/>
        <s v="SERVICIOS DE CAPACITACIÓN"/>
        <s v="SERVICIOS DE INVESTIGACION CIENTIFICA Y DESARROLLO"/>
        <s v="SERVICIOS DE APOYO ADMINISTRATIVO, FOTOCOPIADO E IMPRESIÓN"/>
        <s v="SERVICIOS DE PROTECCIÓN Y SEGURIDAD"/>
        <s v="SERVICIOS DE VIGILANCIA"/>
        <s v="SERVICIOS PROFESIONALES, CIENTÍFICOS Y TÉCNICOS INTEGRALES"/>
        <s v="SERVICIOS FINANCIEROS Y BANCARIOS"/>
        <s v="SERVICIOS DE COBRANZA, INVESTIGACIÓN CREDITICIA Y SIMILAR"/>
        <s v="SERVICIOS DE RECAUDACIÓN, TRASLADO Y CUSTODIA DE VALORES"/>
        <s v="SEGUROS DE RESPONSABILIDAD PATRIMONIAL Y FIANZAS"/>
        <s v="SEGURO DE BIENES PATRIMONIALES"/>
        <s v="FLETES Y MANIOBRAS"/>
        <s v="COMISIONES POR VENTAS"/>
        <s v="CONSERVACIÓN Y MANTENIMIENTO MENOR DE INMUEBLES"/>
        <s v="INSTALACIÓN, REPARACIÓN Y MANTENIMIENTO DE MOBILIARIO Y EQUIPO DE ADMINISTRACIÓN, EDUCACIONAL Y RECREATIVO"/>
        <s v="INSTALACIÓN, REPARACIÓN Y MANTENIMIENTO DE EQUIPO DE CÓMPUTO Y TECNOLOGÍA DE LA INFORMACIÓN"/>
        <s v="INSTALACIÓN, REPARACIÓN Y MANTENIMIENTO DE EQUIPO E INSTRUMENTAL MÉDICO Y DE LABORATORIO"/>
        <s v="REPARACIÓN Y MANTENIMIENTO DE EQUIPO DE TRANSPORTE"/>
        <s v="REPARACIÓN Y MANTENIMIENTO DE EQUIPO DE DEFENSA Y SEGURIDAD"/>
        <s v="INSTALACIÓN, REPARACIÓN Y MANTENIMIENTO DE MAQUINARIA, OTROS EQUIPOS Y HERRAMIENTA"/>
        <s v="SERVICIOS DE LIMPIEZA Y MANEJO DE DESECHOS"/>
        <s v="DIFUSIÓN POR RADIO, TELEVISIÓN Y OTROS MEDIOS DE MENSAJES SOBRE PROGRAMAS Y ACTIVIDADES GUBERNAMENTALES"/>
        <s v="SERVICIOS DE CREATIVIDAD, PREPRODUCCIÓN Y PRODUCCIÓN DE PUBLICIDAD, EXCEPTO INTERNET"/>
        <s v="SERVICIOS DE LA INDUSTRIA FÍLMICA, DEL SONIDO Y DEL VIDEO"/>
        <s v="SERVICIO DE CREACIÓN Y DIFUSIÓN DE CONTENIDO EXCLUSIVAMENTE A  TRAVÉS DE INTERNET"/>
        <s v="PASAJES AÉREOS"/>
        <s v="PASAJES TERRESTRES"/>
        <s v="VIÁTICOS EN EL PAÍS"/>
        <s v="OTROS SERVICIOS DE TRASLADO Y HOSPEDAJE"/>
        <s v="GASTOS DE ORDEN  SOCIAL Y CULTURAL"/>
        <s v="EXPOSICIONES"/>
        <s v="SERVICIOS FUNERARIOS Y DE CEMENTERIOS"/>
        <s v="Reintegro de Remanentes de Recursos Federales y Estatales"/>
        <s v="IMPUESTOS Y DERECHOS"/>
        <s v="SENTENCIAS Y RESOLUCIONES POR AUTORIDAD COMPETENTE"/>
        <s v="DIVERSAS DEVOLUCIONES"/>
        <s v="PENAS, MULTAS, ACCESORIOS Y ACTUALIZACIONES"/>
        <s v="OTROS GASTOS POR RESPONSABILIDADES"/>
        <s v="DIVERSOS GASTOS POR INCIDENTE VIAL"/>
        <s v="SUBSIDIOS A LA PRODUCCIÓN"/>
        <s v="TRANSFERENCIAS OTORGADAS A ENTIDADES PARAESTATALES NO EMPRESARIALES Y NO FINANCIERAS"/>
        <s v="AYUDAS SOCIALES A PERSONAS"/>
        <s v="AYUDAS SOCIALES A INSTITUCIONES SIN FINES DE LUCRO"/>
        <s v="AYUDAS SOCIALES A INSTITUCIONES DE ENSEÑANZA"/>
        <s v="BECAS Y OTRAS AYUDAS PARA PROGRAMAS DE CAPACITACIÓN"/>
        <s v="TRANSFERENCIAS A FIDEICOMISOS DE ENTIDADES FEDERATIVAS Y MUNICIPIOS"/>
        <s v="AYUDAS POR DESASTRES NATURALES Y OTROS SINIESTROS"/>
        <s v="MUEBLES DE OFICINA Y ESTANTERÍA"/>
        <s v="EQUIPO DE CÓMPUTO DE TECNOLOGÍAS DE LA INFORMACIÓN"/>
        <s v="OTROS MOBILIARIOS Y EQUIPOS DE ADMINISTRACIÓN"/>
        <s v="EQUIPOS Y APARATOS AUDIOVISUALES"/>
        <s v="CÁMARAS FOTOGRÁFICAS Y DE VIDEO"/>
        <s v="EQUIPO MÉDICO Y DE LABORATORIO"/>
        <s v="INSTRUMENTAL MÉDICO Y DE LABORATORIO"/>
        <s v="VEHICULOS Y EQUIPO DE TRANSPORTE"/>
        <s v="EMBARCACIONES"/>
        <s v="MAQUINARIA Y EQUIPO AGROPECUARIO"/>
        <s v="MAQUINARIA Y EQUIPO INDUSTRIAL"/>
        <s v="SISTEMAS DE AIRE ACONDICIONADO, CALEFACCIÓN Y DE REFRIGERACIÓN INDUSTRIAL Y COMERCIAL"/>
        <s v="EQUIPO DE COMUNICACIÓN Y TELECOMUNICACIÓN"/>
        <s v="EQUIPO DE GENERACIÓN ELÉCTRICA, APARATOS Y ACCESORIOS ELÉCTRICOS"/>
        <s v="PANELES SOLARES"/>
        <s v="HERRAMIENTAS Y MÁQUINAS-HERRAMIENTA"/>
        <s v="OTROS EQUIPOS"/>
        <s v="ÁRBOLES Y PLANTAS"/>
        <s v="TERRENOS"/>
        <s v="SOFTWARE"/>
        <s v="LICENCIAS INFORMÁTICAS E INTELECTUALES"/>
        <s v="EDIFICACIÓN NO  HABITACIONAL"/>
        <s v="CONSTRUCCIÓN DE VÍAS DE COMUNICACIÓN"/>
        <s v="CONSTRUCCIÓN DE OBRAS PARA EL ABASTECIMIENTO DE AGUA, PETRÓLEO, GAS, ELECTRICIDAD Y TELECOMUNICACIONES"/>
        <s v="EJECUCIÓN DE PROYECTOS PRODUCTIVOS NO INCLUIDOS EN CONCEPTOS ANTERIORES DE ESTE CAPÍTULO"/>
        <s v="AMORTIZACIÓN DE LA DEUDA INTERNA CON INSTITUCIONES DE CRÉDITO"/>
        <s v="INTERESES DE LA DEUDA INTERNA CON INSTITUCIONES  DE CRÉDITO"/>
        <s v="AGUA" u="1"/>
      </sharedItems>
    </cacheField>
    <cacheField name="Codigo Destino" numFmtId="0">
      <sharedItems containsSemiMixedTypes="0" containsString="0" containsNumber="1" containsInteger="1" minValue="0" maxValue="65"/>
    </cacheField>
    <cacheField name="Concepto Destino" numFmtId="0">
      <sharedItems/>
    </cacheField>
    <cacheField name="Importe Ajustado 30/05/2023" numFmtId="4">
      <sharedItems containsSemiMixedTypes="0" containsString="0" containsNumber="1" minValue="0" maxValue="658893802"/>
    </cacheField>
    <cacheField name="Importe Ajustado 12/07/2023" numFmtId="4">
      <sharedItems containsSemiMixedTypes="0" containsString="0" containsNumber="1" minValue="0" maxValue="658893802"/>
    </cacheField>
    <cacheField name="Importe Ajustado ACTUAL" numFmtId="4">
      <sharedItems containsSemiMixedTypes="0" containsString="0" containsNumber="1" minValue="0" maxValue="658893802"/>
    </cacheField>
    <cacheField name="Presupuestado" numFmtId="4">
      <sharedItems containsSemiMixedTypes="0" containsString="0" containsNumber="1" minValue="0" maxValue="599999994.70000005"/>
    </cacheField>
    <cacheField name="Pre-Comprometido 12/07/2023" numFmtId="4">
      <sharedItems containsSemiMixedTypes="0" containsString="0" containsNumber="1" minValue="0" maxValue="306544328.06999999"/>
    </cacheField>
    <cacheField name="Comprometido 30/05/2023" numFmtId="4">
      <sharedItems containsSemiMixedTypes="0" containsString="0" containsNumber="1" minValue="0" maxValue="223399974.28"/>
    </cacheField>
    <cacheField name="Comprometido 12/07/2023" numFmtId="4">
      <sharedItems containsSemiMixedTypes="0" containsString="0" containsNumber="1" minValue="0" maxValue="306544328.06999999"/>
    </cacheField>
    <cacheField name="Comprometido ACTUAL" numFmtId="4">
      <sharedItems containsSemiMixedTypes="0" containsString="0" containsNumber="1" minValue="0" maxValue="334214517.29000002"/>
    </cacheField>
    <cacheField name="Devengado 30/05/2023" numFmtId="4">
      <sharedItems containsSemiMixedTypes="0" containsString="0" containsNumber="1" minValue="0" maxValue="223399974.28"/>
    </cacheField>
    <cacheField name="Devengado 12/07/2023" numFmtId="4">
      <sharedItems containsSemiMixedTypes="0" containsString="0" containsNumber="1" minValue="0" maxValue="306544328.06999999"/>
    </cacheField>
    <cacheField name="Devengado ACTUAL" numFmtId="4">
      <sharedItems containsSemiMixedTypes="0" containsString="0" containsNumber="1" minValue="0" maxValue="334214517.29000002"/>
    </cacheField>
    <cacheField name="Ejercido 30/05/2023" numFmtId="4">
      <sharedItems containsSemiMixedTypes="0" containsString="0" containsNumber="1" minValue="0" maxValue="223399974.28"/>
    </cacheField>
    <cacheField name="Ejercido 12/07/2023" numFmtId="4">
      <sharedItems containsSemiMixedTypes="0" containsString="0" containsNumber="1" minValue="0" maxValue="306544328.06999999"/>
    </cacheField>
    <cacheField name="Ejercido ACTUAL" numFmtId="4">
      <sharedItems containsSemiMixedTypes="0" containsString="0" containsNumber="1" minValue="0" maxValue="334214517.29000002"/>
    </cacheField>
    <cacheField name="Pagado 30/05/2023" numFmtId="4">
      <sharedItems containsSemiMixedTypes="0" containsString="0" containsNumber="1" minValue="0" maxValue="223399974.28"/>
    </cacheField>
    <cacheField name="Pagado 12/07/2023" numFmtId="4">
      <sharedItems containsMixedTypes="1" containsNumber="1" minValue="0" maxValue="306544328.06999999"/>
    </cacheField>
    <cacheField name="Pagado ACTUAL" numFmtId="4">
      <sharedItems containsSemiMixedTypes="0" containsString="0" containsNumber="1" minValue="0" maxValue="334214517.29000002"/>
    </cacheField>
    <cacheField name="Saldo 12/07/2023" numFmtId="4">
      <sharedItems containsSemiMixedTypes="0" containsString="0" containsNumber="1" minValue="-79887257.099999994" maxValue="352349473.93000001"/>
    </cacheField>
    <cacheField name="Dependencia 2023 (Control y Seguimiento)" numFmtId="4">
      <sharedItems containsSemiMixedTypes="0" containsString="0" containsNumber="1" minValue="0" maxValue="658893802"/>
    </cacheField>
    <cacheField name="Presupuestado &amp; ideal" numFmtId="4">
      <sharedItems containsSemiMixedTypes="0" containsString="0" containsNumber="1" minValue="-47577379" maxValue="173292919"/>
    </cacheField>
    <cacheField name="Autorizado &amp; ideal" numFmtId="4">
      <sharedItems containsSemiMixedTypes="0" containsString="0" containsNumber="1" minValue="-34090909.090000004" maxValue="168292919"/>
    </cacheField>
    <cacheField name="Dependencia 2023 licitaciones 2022 y 2023" numFmtId="4">
      <sharedItems containsSemiMixedTypes="0" containsString="0" containsNumber="1" minValue="0" maxValue="658893802"/>
    </cacheField>
    <cacheField name="Justificación" numFmtId="0">
      <sharedItems containsBlank="1" containsMixedTypes="1" containsNumber="1" minValue="0" maxValue="4226577.5799999982" longText="1"/>
    </cacheField>
    <cacheField name="Ampliación" numFmtId="4">
      <sharedItems containsString="0" containsBlank="1" containsNumber="1" minValue="0" maxValue="58893802"/>
    </cacheField>
    <cacheField name="Ampliación por transferencia" numFmtId="4">
      <sharedItems containsString="0" containsBlank="1" containsNumber="1" minValue="0" maxValue="60478109.810000002"/>
    </cacheField>
    <cacheField name="Disminución" numFmtId="4">
      <sharedItems containsString="0" containsBlank="1" containsNumber="1" containsInteger="1" minValue="0" maxValue="0"/>
    </cacheField>
    <cacheField name="Disminución por transferencia" numFmtId="4">
      <sharedItems containsString="0" containsBlank="1" containsNumber="1" minValue="0" maxValue="47577379"/>
    </cacheField>
    <cacheField name="Ajuste por" numFmtId="4">
      <sharedItems containsString="0" containsBlank="1" containsNumber="1" minValue="-47577379" maxValue="60478104.509999998"/>
    </cacheField>
    <cacheField name="1.00" numFmtId="4">
      <sharedItems containsString="0" containsBlank="1" containsNumber="1" minValue="0" maxValue="66784842"/>
    </cacheField>
    <cacheField name="2da ampliación" numFmtId="4">
      <sharedItems containsSemiMixedTypes="0" containsString="0" containsNumber="1" minValue="-80062609.629999995" maxValue="155657649"/>
    </cacheField>
    <cacheField name="2da Modificación 2023" numFmtId="4">
      <sharedItems containsSemiMixedTypes="0" containsString="0" containsNumber="1" minValue="0" maxValue="736958763.76999998"/>
    </cacheField>
    <cacheField name="Nuevo saldo" numFmtId="4">
      <sharedItems containsSemiMixedTypes="0" containsString="0" containsNumber="1" minValue="-98327155.620000005" maxValue="402744246.47999996"/>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467">
  <r>
    <s v="1.1-00-2305_23624015_2311110"/>
    <s v="1.1-00-23"/>
    <x v="0"/>
    <s v="RECURSOS PROPIOS"/>
    <n v="1"/>
    <x v="0"/>
    <n v="1.3"/>
    <x v="0"/>
    <s v="1.3.4"/>
    <x v="0"/>
    <s v="E"/>
    <s v="Actividades del sector público, que realiza en for"/>
    <s v="05_23"/>
    <x v="0"/>
    <n v="6"/>
    <x v="0"/>
    <n v="24"/>
    <x v="0"/>
    <s v="015_23"/>
    <x v="0"/>
    <x v="0"/>
    <x v="0"/>
    <x v="0"/>
    <m/>
    <m/>
    <m/>
    <x v="0"/>
    <x v="0"/>
    <n v="0"/>
    <s v="SIN DESCRIPCIÓN PARA DESTINOS 00"/>
    <n v="12975991.18"/>
    <n v="12975991.18"/>
    <n v="12975991.18"/>
    <n v="12358086.84"/>
    <n v="6108117.3899999997"/>
    <n v="4581089.1900000004"/>
    <n v="6108117.3899999997"/>
    <n v="6617126.79"/>
    <n v="4581089.1900000004"/>
    <n v="6108117.3899999997"/>
    <n v="6617126.79"/>
    <n v="4581089.1900000004"/>
    <n v="6108117.3899999997"/>
    <n v="6617126.79"/>
    <n v="4581089.1900000004"/>
    <n v="6108117.3899999997"/>
    <n v="6617126.79"/>
    <n v="6867873.79"/>
    <n v="12975991.18"/>
    <n v="617904.33999999985"/>
    <n v="0"/>
    <n v="12975991.18"/>
    <s v="."/>
    <n v="0"/>
    <n v="617904.34"/>
    <n v="0"/>
    <n v="0"/>
    <n v="617904.34"/>
    <m/>
    <n v="0"/>
    <n v="12975991.18"/>
    <n v="6358864.3899999997"/>
  </r>
  <r>
    <s v="1.5-01-2305_23624015_2311310"/>
    <s v="1.5-01-23"/>
    <x v="1"/>
    <s v="PARTICIPACIONES FEDERALES 2023"/>
    <n v="1"/>
    <x v="0"/>
    <n v="1.3"/>
    <x v="0"/>
    <s v="1.3.4"/>
    <x v="0"/>
    <s v="E"/>
    <s v="Actividades del sector público, que realiza en for"/>
    <s v="05_23"/>
    <x v="0"/>
    <n v="6"/>
    <x v="0"/>
    <n v="24"/>
    <x v="0"/>
    <s v="015_23"/>
    <x v="0"/>
    <x v="0"/>
    <x v="0"/>
    <x v="0"/>
    <m/>
    <m/>
    <m/>
    <x v="1"/>
    <x v="1"/>
    <n v="0"/>
    <s v="SIN DESCRIPCIÓN PARA DESTINOS 00"/>
    <n v="658893802"/>
    <n v="658893802"/>
    <n v="658893802"/>
    <n v="599999994.70000005"/>
    <n v="306544328.06999999"/>
    <n v="223399974.28"/>
    <n v="306544328.06999999"/>
    <n v="334214517.29000002"/>
    <n v="223399974.28"/>
    <n v="306544328.06999999"/>
    <n v="334214517.29000002"/>
    <n v="223399974.28"/>
    <n v="306544328.06999999"/>
    <n v="334214517.29000002"/>
    <n v="223399974.28"/>
    <n v="306544328.06999999"/>
    <n v="334214517.29000002"/>
    <n v="352349473.93000001"/>
    <n v="658893802"/>
    <n v="58893807.299999952"/>
    <n v="0"/>
    <n v="658893802"/>
    <s v="."/>
    <n v="58893802"/>
    <n v="5.3"/>
    <n v="0"/>
    <n v="0"/>
    <n v="58893807.299999997"/>
    <m/>
    <n v="78064961.769999996"/>
    <n v="736958763.76999998"/>
    <n v="402744246.47999996"/>
  </r>
  <r>
    <s v="1.1-00-2305_23624015_2311310"/>
    <s v="1.1-00-23"/>
    <x v="0"/>
    <s v="RECURSOS PROPIOS"/>
    <n v="1"/>
    <x v="0"/>
    <n v="1.3"/>
    <x v="0"/>
    <s v="1.3.4"/>
    <x v="0"/>
    <s v="E"/>
    <s v="Actividades del sector público, que realiza en for"/>
    <s v="05_23"/>
    <x v="0"/>
    <n v="6"/>
    <x v="0"/>
    <n v="24"/>
    <x v="0"/>
    <s v="015_23"/>
    <x v="0"/>
    <x v="0"/>
    <x v="0"/>
    <x v="0"/>
    <m/>
    <m/>
    <m/>
    <x v="1"/>
    <x v="1"/>
    <n v="0"/>
    <s v="SIN DESCRIPCIÓN PARA DESTINOS 00"/>
    <n v="105162676.54000001"/>
    <n v="105162676.54000001"/>
    <n v="105162676.54000001"/>
    <n v="44684572.030000001"/>
    <n v="27085146.219999999"/>
    <n v="27247992.219999999"/>
    <n v="27085146.219999999"/>
    <n v="27097714.77"/>
    <n v="27247992.219999999"/>
    <n v="27085146.219999999"/>
    <n v="27097714.77"/>
    <n v="27247992.219999999"/>
    <n v="27085146.219999999"/>
    <n v="27097714.77"/>
    <n v="27247992.219999999"/>
    <s v="                                           "/>
    <n v="27097714.77"/>
    <n v="78077530.320000008"/>
    <n v="105162676.54000001"/>
    <n v="60478104.510000005"/>
    <n v="0"/>
    <n v="105162676.54000001"/>
    <s v="."/>
    <n v="0"/>
    <n v="60478109.810000002"/>
    <n v="0"/>
    <n v="5.3"/>
    <n v="60478104.509999998"/>
    <m/>
    <n v="-78791361.769999996"/>
    <n v="26371314.770000011"/>
    <n v="-726399.99999998882"/>
  </r>
  <r>
    <s v="2.6-06-2305_23621015_23121142"/>
    <s v="2.6-06-23"/>
    <x v="2"/>
    <s v="RECURSO ESTATAL"/>
    <n v="1"/>
    <x v="0"/>
    <n v="1.3"/>
    <x v="0"/>
    <s v="1.3.4"/>
    <x v="0"/>
    <s v="E"/>
    <s v="Actividades del sector público, que realiza en for"/>
    <s v="05_23"/>
    <x v="0"/>
    <n v="6"/>
    <x v="0"/>
    <n v="21"/>
    <x v="1"/>
    <s v="015_23"/>
    <x v="0"/>
    <x v="0"/>
    <x v="0"/>
    <x v="0"/>
    <m/>
    <m/>
    <m/>
    <x v="2"/>
    <x v="2"/>
    <n v="42"/>
    <s v="NOS MOVEMOS SEGURAS"/>
    <n v="0"/>
    <n v="0"/>
    <n v="0"/>
    <n v="0"/>
    <n v="0"/>
    <n v="0"/>
    <n v="0"/>
    <n v="0"/>
    <n v="0"/>
    <n v="0"/>
    <n v="0"/>
    <n v="0"/>
    <n v="0"/>
    <n v="0"/>
    <n v="0"/>
    <n v="0"/>
    <n v="0"/>
    <n v="0"/>
    <n v="0"/>
    <n v="0"/>
    <n v="0"/>
    <n v="0"/>
    <s v="."/>
    <n v="0"/>
    <n v="0"/>
    <n v="0"/>
    <n v="0"/>
    <n v="0"/>
    <m/>
    <n v="480000"/>
    <n v="480000"/>
    <n v="480000"/>
  </r>
  <r>
    <s v="2.6-06-2305_23621015_23121151"/>
    <s v="2.6-06-23"/>
    <x v="2"/>
    <s v="RECURSO ESTATAL"/>
    <n v="1"/>
    <x v="0"/>
    <n v="1.3"/>
    <x v="0"/>
    <s v="1.3.4"/>
    <x v="0"/>
    <s v="E"/>
    <s v="Actividades del sector público, que realiza en for"/>
    <s v="05_23"/>
    <x v="0"/>
    <n v="6"/>
    <x v="0"/>
    <n v="21"/>
    <x v="1"/>
    <s v="015_23"/>
    <x v="0"/>
    <x v="0"/>
    <x v="0"/>
    <x v="0"/>
    <m/>
    <m/>
    <m/>
    <x v="2"/>
    <x v="2"/>
    <n v="51"/>
    <s v="EDUCANDO PARA LA IGUALDAD"/>
    <n v="0"/>
    <n v="0"/>
    <n v="0"/>
    <n v="0"/>
    <n v="0"/>
    <n v="0"/>
    <n v="0"/>
    <n v="0"/>
    <n v="0"/>
    <n v="0"/>
    <n v="0"/>
    <n v="0"/>
    <n v="0"/>
    <n v="0"/>
    <n v="0"/>
    <n v="0"/>
    <n v="0"/>
    <n v="0"/>
    <n v="0"/>
    <n v="0"/>
    <n v="0"/>
    <n v="0"/>
    <s v="."/>
    <n v="0"/>
    <n v="0"/>
    <n v="0"/>
    <n v="0"/>
    <n v="0"/>
    <m/>
    <n v="480000"/>
    <n v="480000"/>
    <n v="480000"/>
  </r>
  <r>
    <s v="1.6-01-2305_23624015_2312210"/>
    <s v="1.6-01-23"/>
    <x v="3"/>
    <s v="PARTICIPACIONES ESTATALES 2023"/>
    <n v="1"/>
    <x v="0"/>
    <n v="1.3"/>
    <x v="0"/>
    <s v="1.3.4"/>
    <x v="0"/>
    <s v="E"/>
    <s v="Actividades del sector público, que realiza en for"/>
    <s v="05_23"/>
    <x v="0"/>
    <n v="6"/>
    <x v="0"/>
    <n v="24"/>
    <x v="0"/>
    <s v="015_23"/>
    <x v="0"/>
    <x v="0"/>
    <x v="0"/>
    <x v="0"/>
    <m/>
    <m/>
    <m/>
    <x v="3"/>
    <x v="3"/>
    <n v="0"/>
    <s v="SIN DESCRIPCIÓN PARA DESTINOS 00"/>
    <n v="26983786.079999998"/>
    <n v="26983786.079999998"/>
    <n v="26983786.079999998"/>
    <n v="26943777.68"/>
    <n v="356.82"/>
    <n v="356.82"/>
    <n v="356.82"/>
    <n v="356.82"/>
    <n v="356.82"/>
    <n v="356.82"/>
    <n v="356.82"/>
    <n v="356.82"/>
    <n v="356.82"/>
    <n v="356.82"/>
    <n v="356.82"/>
    <n v="356.82"/>
    <n v="356.82"/>
    <n v="26983429.259999998"/>
    <n v="26983786.079999998"/>
    <n v="40008.39999999851"/>
    <n v="0"/>
    <n v="26983786.079999998"/>
    <s v="."/>
    <n v="0"/>
    <n v="40008.400000000001"/>
    <n v="0"/>
    <n v="0"/>
    <n v="40008.400000000001"/>
    <m/>
    <n v="0"/>
    <n v="26983786.079999998"/>
    <n v="26983429.259999998"/>
  </r>
  <r>
    <s v="1.1-00-2305_23624015_2312210"/>
    <s v="1.1-00-23"/>
    <x v="0"/>
    <s v="RECURSOS PROPIOS"/>
    <n v="1"/>
    <x v="0"/>
    <n v="1.3"/>
    <x v="0"/>
    <s v="1.3.4"/>
    <x v="0"/>
    <s v="E"/>
    <s v="Actividades del sector público, que realiza en for"/>
    <s v="05_23"/>
    <x v="0"/>
    <n v="6"/>
    <x v="0"/>
    <n v="24"/>
    <x v="0"/>
    <s v="015_23"/>
    <x v="0"/>
    <x v="0"/>
    <x v="0"/>
    <x v="0"/>
    <m/>
    <m/>
    <m/>
    <x v="3"/>
    <x v="3"/>
    <n v="0"/>
    <s v="SIN DESCRIPCIÓN PARA DESTINOS 00"/>
    <n v="79212874.560000002"/>
    <n v="79212874.560000002"/>
    <n v="79212874.560000002"/>
    <n v="96348361.019999996"/>
    <n v="52622430.600000001"/>
    <n v="39333893.789999999"/>
    <n v="52622430.600000001"/>
    <n v="57103384.460000001"/>
    <n v="39333893.789999999"/>
    <n v="52622430.600000001"/>
    <n v="57103384.460000001"/>
    <n v="39333893.789999999"/>
    <n v="52622430.600000001"/>
    <n v="57103384.460000001"/>
    <n v="39333893.789999999"/>
    <n v="52622430.600000001"/>
    <n v="57103384.460000001"/>
    <n v="26590443.960000001"/>
    <n v="79212874.560000002"/>
    <n v="-17135486.459999993"/>
    <n v="0"/>
    <n v="79212874.560000002"/>
    <s v="."/>
    <n v="0"/>
    <n v="0"/>
    <n v="0"/>
    <n v="17135486.460000001"/>
    <n v="-17135486.460000001"/>
    <m/>
    <n v="0"/>
    <n v="79212874.560000002"/>
    <n v="22109490.100000001"/>
  </r>
  <r>
    <s v="1.1-00-2305_23624015_2312310"/>
    <s v="1.1-00-23"/>
    <x v="0"/>
    <s v="RECURSOS PROPIOS"/>
    <n v="1"/>
    <x v="0"/>
    <n v="1.3"/>
    <x v="0"/>
    <s v="1.3.4"/>
    <x v="0"/>
    <s v="E"/>
    <s v="Actividades del sector público, que realiza en for"/>
    <s v="05_23"/>
    <x v="0"/>
    <n v="6"/>
    <x v="0"/>
    <n v="24"/>
    <x v="0"/>
    <s v="015_23"/>
    <x v="0"/>
    <x v="0"/>
    <x v="0"/>
    <x v="0"/>
    <m/>
    <m/>
    <m/>
    <x v="4"/>
    <x v="4"/>
    <n v="0"/>
    <s v="SIN DESCRIPCIÓN PARA DESTINOS 00"/>
    <n v="26400"/>
    <n v="26400"/>
    <n v="26400"/>
    <n v="26400"/>
    <n v="0"/>
    <n v="0"/>
    <n v="0"/>
    <n v="0"/>
    <n v="0"/>
    <n v="0"/>
    <n v="0"/>
    <n v="0"/>
    <n v="0"/>
    <n v="0"/>
    <n v="0"/>
    <n v="0"/>
    <n v="0"/>
    <n v="26400"/>
    <n v="26400"/>
    <n v="0"/>
    <n v="0"/>
    <n v="26400"/>
    <s v="."/>
    <n v="0"/>
    <n v="0"/>
    <n v="0"/>
    <n v="0"/>
    <n v="0"/>
    <m/>
    <n v="0"/>
    <n v="26400"/>
    <n v="26400"/>
  </r>
  <r>
    <s v="1.1-00-2305_23624015_2313210"/>
    <s v="1.1-00-23"/>
    <x v="0"/>
    <s v="RECURSOS PROPIOS"/>
    <n v="1"/>
    <x v="0"/>
    <n v="1.3"/>
    <x v="0"/>
    <s v="1.3.4"/>
    <x v="0"/>
    <s v="E"/>
    <s v="Actividades del sector público, que realiza en for"/>
    <s v="05_23"/>
    <x v="0"/>
    <n v="6"/>
    <x v="0"/>
    <n v="24"/>
    <x v="0"/>
    <s v="015_23"/>
    <x v="0"/>
    <x v="0"/>
    <x v="0"/>
    <x v="0"/>
    <m/>
    <m/>
    <m/>
    <x v="5"/>
    <x v="5"/>
    <n v="0"/>
    <s v="SIN DESCRIPCIÓN PARA DESTINOS 00"/>
    <n v="11963192.779999999"/>
    <n v="11963192.779999999"/>
    <n v="11963192.779999999"/>
    <n v="20250338.210000001"/>
    <n v="10742270.58"/>
    <n v="10744683.140000001"/>
    <n v="10742270.58"/>
    <n v="10762169.27"/>
    <n v="10744683.140000001"/>
    <n v="10742270.58"/>
    <n v="10762169.27"/>
    <n v="10744233.65"/>
    <n v="10741821.09"/>
    <n v="10761719.779999999"/>
    <n v="10744233.65"/>
    <n v="10741270.42"/>
    <n v="10761719.779999999"/>
    <n v="1220922.1999999993"/>
    <n v="11963192.779999999"/>
    <n v="-8287145.4300000016"/>
    <n v="0"/>
    <n v="11963192.779999999"/>
    <s v="."/>
    <n v="0"/>
    <n v="0"/>
    <n v="0"/>
    <n v="8287145.4299999997"/>
    <n v="-8287145.4299999997"/>
    <m/>
    <n v="0"/>
    <n v="11963192.779999999"/>
    <n v="1201023.5099999998"/>
  </r>
  <r>
    <s v="1.5-01-2305_23624015_2313220"/>
    <s v="1.5-01-23"/>
    <x v="1"/>
    <s v="PARTICIPACIONES FEDERALES 2023"/>
    <n v="1"/>
    <x v="0"/>
    <n v="1.3"/>
    <x v="0"/>
    <s v="1.3.4"/>
    <x v="0"/>
    <s v="E"/>
    <s v="Actividades del sector público, que realiza en for"/>
    <s v="05_23"/>
    <x v="0"/>
    <n v="6"/>
    <x v="0"/>
    <n v="24"/>
    <x v="0"/>
    <s v="015_23"/>
    <x v="0"/>
    <x v="0"/>
    <x v="0"/>
    <x v="0"/>
    <m/>
    <m/>
    <m/>
    <x v="6"/>
    <x v="6"/>
    <n v="0"/>
    <s v="SIN DESCRIPCIÓN PARA DESTINOS 00"/>
    <n v="78301618.849999994"/>
    <n v="78301618.849999994"/>
    <n v="78301618.849999994"/>
    <n v="69091134.349999994"/>
    <n v="0"/>
    <n v="0"/>
    <n v="0"/>
    <n v="0"/>
    <n v="0"/>
    <n v="0"/>
    <n v="0"/>
    <n v="0"/>
    <n v="0"/>
    <n v="0"/>
    <n v="0"/>
    <n v="0"/>
    <n v="0"/>
    <n v="78301618.849999994"/>
    <n v="78301618.849999994"/>
    <n v="9210484.5"/>
    <n v="0"/>
    <n v="78301618.849999994"/>
    <s v="."/>
    <n v="9210483.8499999996"/>
    <n v="0.65"/>
    <n v="0"/>
    <n v="0"/>
    <n v="9210484.5"/>
    <m/>
    <n v="32000000"/>
    <n v="110301618.84999999"/>
    <n v="110301618.84999999"/>
  </r>
  <r>
    <s v="1.1-00-2305_23624015_2313220"/>
    <s v="1.1-00-23"/>
    <x v="0"/>
    <s v="RECURSOS PROPIOS"/>
    <n v="1"/>
    <x v="0"/>
    <n v="1.3"/>
    <x v="0"/>
    <s v="1.3.4"/>
    <x v="0"/>
    <s v="E"/>
    <s v="Actividades del sector público, que realiza en for"/>
    <s v="05_23"/>
    <x v="0"/>
    <n v="6"/>
    <x v="0"/>
    <n v="24"/>
    <x v="0"/>
    <s v="015_23"/>
    <x v="0"/>
    <x v="0"/>
    <x v="0"/>
    <x v="0"/>
    <m/>
    <m/>
    <m/>
    <x v="6"/>
    <x v="6"/>
    <n v="0"/>
    <s v="SIN DESCRIPCIÓN PARA DESTINOS 00"/>
    <n v="41330308.939999998"/>
    <n v="41330308.939999998"/>
    <n v="41330308.939999998"/>
    <n v="88907687.939999998"/>
    <n v="827533.3"/>
    <n v="473289.75"/>
    <n v="827533.3"/>
    <n v="971254.92"/>
    <n v="473289.75"/>
    <n v="827533.3"/>
    <n v="971254.92"/>
    <n v="454600.38"/>
    <n v="808843.93"/>
    <n v="952565.55"/>
    <n v="454600.38"/>
    <n v="789897.55"/>
    <n v="952565.55"/>
    <n v="40502775.640000001"/>
    <n v="41330308.939999998"/>
    <n v="-47577379"/>
    <n v="0"/>
    <n v="41330308.939999998"/>
    <s v="."/>
    <n v="0"/>
    <n v="0"/>
    <n v="0"/>
    <n v="47577379"/>
    <n v="-47577379"/>
    <m/>
    <n v="-32000000"/>
    <n v="9330308.9399999976"/>
    <n v="8359054.0199999977"/>
  </r>
  <r>
    <s v="1.1-00-2305_23624015_2313310"/>
    <s v="1.1-00-23"/>
    <x v="0"/>
    <s v="RECURSOS PROPIOS"/>
    <n v="1"/>
    <x v="0"/>
    <n v="1.3"/>
    <x v="0"/>
    <s v="1.3.4"/>
    <x v="0"/>
    <s v="E"/>
    <s v="Actividades del sector público, que realiza en for"/>
    <s v="05_23"/>
    <x v="0"/>
    <n v="6"/>
    <x v="0"/>
    <n v="24"/>
    <x v="0"/>
    <s v="015_23"/>
    <x v="0"/>
    <x v="0"/>
    <x v="0"/>
    <x v="0"/>
    <m/>
    <m/>
    <m/>
    <x v="7"/>
    <x v="7"/>
    <n v="0"/>
    <s v="SIN DESCRIPCIÓN PARA DESTINOS 00"/>
    <n v="700000"/>
    <n v="700000"/>
    <n v="700000"/>
    <n v="600000"/>
    <n v="527039.71"/>
    <n v="494174.14"/>
    <n v="527039.71"/>
    <n v="584983.66"/>
    <n v="494174.14"/>
    <n v="527039.71"/>
    <n v="584983.66"/>
    <n v="494174.14"/>
    <n v="527039.71"/>
    <n v="584983.66"/>
    <n v="494174.14"/>
    <n v="527039.71"/>
    <n v="584983.66"/>
    <n v="172960.29000000004"/>
    <n v="700000"/>
    <n v="100000"/>
    <n v="0"/>
    <n v="700000"/>
    <s v="."/>
    <n v="0"/>
    <n v="100000"/>
    <n v="0"/>
    <n v="0"/>
    <n v="100000"/>
    <m/>
    <n v="0"/>
    <n v="700000"/>
    <n v="115016.33999999997"/>
  </r>
  <r>
    <s v="1.1-00-2305_23624015_2313410"/>
    <s v="1.1-00-23"/>
    <x v="0"/>
    <s v="RECURSOS PROPIOS"/>
    <n v="1"/>
    <x v="0"/>
    <n v="1.3"/>
    <x v="0"/>
    <s v="1.3.4"/>
    <x v="0"/>
    <s v="E"/>
    <s v="Actividades del sector público, que realiza en for"/>
    <s v="05_23"/>
    <x v="0"/>
    <n v="6"/>
    <x v="0"/>
    <n v="24"/>
    <x v="0"/>
    <s v="015_23"/>
    <x v="0"/>
    <x v="0"/>
    <x v="0"/>
    <x v="0"/>
    <m/>
    <m/>
    <m/>
    <x v="8"/>
    <x v="8"/>
    <n v="0"/>
    <s v="SIN DESCRIPCIÓN PARA DESTINOS 00"/>
    <n v="7500000"/>
    <n v="7500000"/>
    <n v="7500000"/>
    <n v="7500000"/>
    <n v="1142811.2"/>
    <n v="643822.19999999995"/>
    <n v="1142811.2"/>
    <n v="1199292.8"/>
    <n v="643822.19999999995"/>
    <n v="1142811.2"/>
    <n v="1199292.8"/>
    <n v="643822.19999999995"/>
    <n v="1142811.2"/>
    <n v="1199292.8"/>
    <n v="643822.19999999995"/>
    <n v="1142811.2"/>
    <n v="1199292.8"/>
    <n v="6357188.7999999998"/>
    <n v="7500000"/>
    <n v="0"/>
    <n v="0"/>
    <n v="7500000"/>
    <s v="."/>
    <n v="0"/>
    <n v="0"/>
    <n v="0"/>
    <n v="0"/>
    <n v="0"/>
    <m/>
    <n v="0"/>
    <n v="7500000"/>
    <n v="6300707.2000000002"/>
  </r>
  <r>
    <s v="1.1-00-2305_23624015_2314110"/>
    <s v="1.1-00-23"/>
    <x v="0"/>
    <s v="RECURSOS PROPIOS"/>
    <n v="1"/>
    <x v="0"/>
    <n v="1.3"/>
    <x v="0"/>
    <s v="1.3.4"/>
    <x v="0"/>
    <s v="E"/>
    <s v="Actividades del sector público, que realiza en for"/>
    <s v="05_23"/>
    <x v="0"/>
    <n v="6"/>
    <x v="0"/>
    <n v="24"/>
    <x v="0"/>
    <s v="015_23"/>
    <x v="0"/>
    <x v="0"/>
    <x v="0"/>
    <x v="0"/>
    <m/>
    <m/>
    <m/>
    <x v="9"/>
    <x v="9"/>
    <n v="0"/>
    <s v="SIN DESCRIPCIÓN PARA DESTINOS 00"/>
    <n v="51680992.799999997"/>
    <n v="51680992.799999997"/>
    <n v="51680992.799999997"/>
    <n v="51611491.210000001"/>
    <n v="22490592.649999999"/>
    <n v="18602595.280000001"/>
    <n v="22490592.649999999"/>
    <n v="26246473.960000001"/>
    <n v="18602595.280000001"/>
    <n v="22490592.649999999"/>
    <n v="26246473.960000001"/>
    <n v="18602595.280000001"/>
    <n v="22490592.649999999"/>
    <n v="26246473.960000001"/>
    <n v="18602595.280000001"/>
    <n v="22490592.649999999"/>
    <n v="26246473.960000001"/>
    <n v="29190400.149999999"/>
    <n v="51680992.799999997"/>
    <n v="69501.589999996126"/>
    <n v="0"/>
    <n v="51680992.799999997"/>
    <s v="."/>
    <n v="0"/>
    <n v="69501.59"/>
    <n v="0"/>
    <n v="0"/>
    <n v="69501.59"/>
    <m/>
    <n v="0"/>
    <n v="51680992.799999997"/>
    <n v="25434518.839999996"/>
  </r>
  <r>
    <s v="1.1-00-2305_23624015_2314210"/>
    <s v="1.1-00-23"/>
    <x v="0"/>
    <s v="RECURSOS PROPIOS"/>
    <n v="1"/>
    <x v="0"/>
    <n v="1.3"/>
    <x v="0"/>
    <s v="1.3.4"/>
    <x v="0"/>
    <s v="E"/>
    <s v="Actividades del sector público, que realiza en for"/>
    <s v="05_23"/>
    <x v="0"/>
    <n v="6"/>
    <x v="0"/>
    <n v="24"/>
    <x v="0"/>
    <s v="015_23"/>
    <x v="0"/>
    <x v="0"/>
    <x v="0"/>
    <x v="0"/>
    <m/>
    <m/>
    <m/>
    <x v="10"/>
    <x v="10"/>
    <n v="0"/>
    <s v="SIN DESCRIPCIÓN PARA DESTINOS 00"/>
    <n v="25840496.399999999"/>
    <n v="25840496.399999999"/>
    <n v="25840496.399999999"/>
    <n v="32055745.600000001"/>
    <n v="11928644.59"/>
    <n v="8978672.3800000008"/>
    <n v="11928644.59"/>
    <n v="12911803.109999999"/>
    <n v="8978672.3800000008"/>
    <n v="11928644.59"/>
    <n v="12911803.109999999"/>
    <n v="8978672.3800000008"/>
    <n v="11928644.59"/>
    <n v="12911803.109999999"/>
    <n v="8978672.3800000008"/>
    <n v="11928644.59"/>
    <n v="12911803.109999999"/>
    <n v="13911851.809999999"/>
    <n v="25840496.399999999"/>
    <n v="-6215249.200000003"/>
    <n v="0"/>
    <n v="25840496.399999999"/>
    <s v="."/>
    <n v="0"/>
    <n v="0"/>
    <n v="0"/>
    <n v="6215249.2000000002"/>
    <n v="-6215249.2000000002"/>
    <m/>
    <n v="0"/>
    <n v="25840496.399999999"/>
    <n v="12928693.289999999"/>
  </r>
  <r>
    <s v="1.1-00-2305_23624015_2314310"/>
    <s v="1.1-00-23"/>
    <x v="0"/>
    <s v="RECURSOS PROPIOS"/>
    <n v="1"/>
    <x v="0"/>
    <n v="1.3"/>
    <x v="0"/>
    <s v="1.3.4"/>
    <x v="0"/>
    <s v="E"/>
    <s v="Actividades del sector público, que realiza en for"/>
    <s v="05_23"/>
    <x v="0"/>
    <n v="6"/>
    <x v="0"/>
    <n v="24"/>
    <x v="0"/>
    <s v="015_23"/>
    <x v="0"/>
    <x v="0"/>
    <x v="0"/>
    <x v="0"/>
    <m/>
    <m/>
    <m/>
    <x v="11"/>
    <x v="11"/>
    <n v="0"/>
    <s v="SIN DESCRIPCIÓN PARA DESTINOS 00"/>
    <n v="17226997.600000001"/>
    <n v="17226997.600000001"/>
    <n v="17226997.600000001"/>
    <n v="21703830.41"/>
    <n v="7774319.9400000004"/>
    <n v="5807940.4699999997"/>
    <n v="7774319.9400000004"/>
    <n v="8429185.1799999997"/>
    <n v="5807940.4699999997"/>
    <n v="7774319.9400000004"/>
    <n v="8429185.1799999997"/>
    <n v="5807940.4699999997"/>
    <n v="7774319.9400000004"/>
    <n v="8429185.1799999997"/>
    <n v="5807940.4699999997"/>
    <n v="7774319.9400000004"/>
    <n v="8429185.1799999997"/>
    <n v="9452677.6600000001"/>
    <n v="17226997.600000001"/>
    <n v="-4476832.8099999987"/>
    <n v="0"/>
    <n v="17226997.600000001"/>
    <s v="."/>
    <n v="0"/>
    <n v="0"/>
    <n v="0"/>
    <n v="4476832.8099999996"/>
    <n v="-4476832.8099999996"/>
    <m/>
    <n v="0"/>
    <n v="17226997.600000001"/>
    <n v="8797812.4200000018"/>
  </r>
  <r>
    <s v="1.5-01-2305_23624015_2314320"/>
    <s v="1.5-01-23"/>
    <x v="1"/>
    <s v="PARTICIPACIONES FEDERALES 2023"/>
    <n v="1"/>
    <x v="0"/>
    <n v="1.3"/>
    <x v="0"/>
    <s v="1.3.4"/>
    <x v="0"/>
    <s v="E"/>
    <s v="Actividades del sector público, que realiza en for"/>
    <s v="05_23"/>
    <x v="0"/>
    <n v="6"/>
    <x v="0"/>
    <n v="24"/>
    <x v="0"/>
    <s v="015_23"/>
    <x v="0"/>
    <x v="0"/>
    <x v="0"/>
    <x v="0"/>
    <m/>
    <m/>
    <m/>
    <x v="12"/>
    <x v="12"/>
    <n v="0"/>
    <s v="SIN DESCRIPCIÓN PARA DESTINOS 00"/>
    <n v="0"/>
    <n v="0"/>
    <n v="0"/>
    <n v="0"/>
    <n v="0"/>
    <n v="0"/>
    <n v="0"/>
    <n v="0"/>
    <n v="0"/>
    <n v="0"/>
    <n v="0"/>
    <n v="0"/>
    <n v="0"/>
    <n v="0"/>
    <n v="0"/>
    <n v="0"/>
    <n v="0"/>
    <n v="0"/>
    <n v="0"/>
    <n v="0"/>
    <n v="0"/>
    <n v="0"/>
    <n v="0"/>
    <n v="0"/>
    <n v="0"/>
    <n v="0"/>
    <n v="0"/>
    <n v="0"/>
    <n v="0"/>
    <n v="80062609.629999995"/>
    <n v="80062609.629999995"/>
    <n v="80062609.629999995"/>
  </r>
  <r>
    <s v="1.1-00-2305_23624015_2314320"/>
    <s v="1.1-00-23"/>
    <x v="0"/>
    <s v="RECURSOS PROPIOS"/>
    <n v="1"/>
    <x v="0"/>
    <n v="1.3"/>
    <x v="0"/>
    <s v="1.3.4"/>
    <x v="0"/>
    <s v="E"/>
    <s v="Actividades del sector público, que realiza en for"/>
    <s v="05_23"/>
    <x v="0"/>
    <n v="6"/>
    <x v="0"/>
    <n v="24"/>
    <x v="0"/>
    <s v="015_23"/>
    <x v="0"/>
    <x v="0"/>
    <x v="0"/>
    <x v="0"/>
    <m/>
    <m/>
    <m/>
    <x v="12"/>
    <x v="12"/>
    <n v="0"/>
    <s v="SIN DESCRIPCIÓN PARA DESTINOS 00"/>
    <n v="150736229.00999999"/>
    <n v="150736229.00999999"/>
    <n v="150736229.00999999"/>
    <n v="148886916.09"/>
    <n v="70808943.629999995"/>
    <n v="53599093.840000004"/>
    <n v="70808943.629999995"/>
    <n v="169000775"/>
    <n v="53599093.840000004"/>
    <n v="70808943.629999995"/>
    <n v="169000775"/>
    <n v="53599093.840000004"/>
    <n v="70808943.629999995"/>
    <n v="169000775"/>
    <n v="53599093.840000004"/>
    <n v="70808943.629999995"/>
    <n v="169000775"/>
    <n v="79927285.379999995"/>
    <n v="150736229.00999999"/>
    <n v="1849312.9199999869"/>
    <n v="0"/>
    <n v="150736229.00999999"/>
    <s v="."/>
    <n v="0"/>
    <n v="1849312.92"/>
    <n v="0"/>
    <n v="0"/>
    <n v="1849312.92"/>
    <m/>
    <n v="-80062609.629999995"/>
    <n v="70673619.379999995"/>
    <n v="-98327155.620000005"/>
  </r>
  <r>
    <s v="1.1-00-2305_23624015_2314410"/>
    <s v="1.1-00-23"/>
    <x v="0"/>
    <s v="RECURSOS PROPIOS"/>
    <n v="1"/>
    <x v="0"/>
    <n v="1.3"/>
    <x v="0"/>
    <s v="1.3.4"/>
    <x v="0"/>
    <s v="E"/>
    <s v="Actividades del sector público, que realiza en for"/>
    <s v="05_23"/>
    <x v="0"/>
    <n v="6"/>
    <x v="0"/>
    <n v="24"/>
    <x v="0"/>
    <s v="015_23"/>
    <x v="0"/>
    <x v="0"/>
    <x v="0"/>
    <x v="0"/>
    <m/>
    <m/>
    <m/>
    <x v="13"/>
    <x v="13"/>
    <n v="0"/>
    <s v="SIN DESCRIPCIÓN PARA DESTINOS 00"/>
    <n v="13616210.52"/>
    <n v="13616210.52"/>
    <n v="13616210.52"/>
    <n v="10000000"/>
    <n v="13606210.52"/>
    <n v="13606210.52"/>
    <n v="13606210.52"/>
    <n v="13606210.52"/>
    <n v="13606210.52"/>
    <n v="13606210.52"/>
    <n v="13606210.52"/>
    <n v="12980000"/>
    <n v="13606210.52"/>
    <n v="13606210.52"/>
    <n v="12980000"/>
    <n v="13606210.52"/>
    <n v="13606210.52"/>
    <n v="10000"/>
    <n v="13616210.52"/>
    <n v="3616210.5199999996"/>
    <n v="0"/>
    <n v="13616210.52"/>
    <s v="."/>
    <n v="0"/>
    <n v="3616210.52"/>
    <n v="0"/>
    <n v="0"/>
    <n v="3616210.52"/>
    <m/>
    <n v="0.48"/>
    <n v="13616211"/>
    <n v="10000.480000000447"/>
  </r>
  <r>
    <s v="1.1-00-2305_23624015_2315210"/>
    <s v="1.1-00-23"/>
    <x v="0"/>
    <s v="RECURSOS PROPIOS"/>
    <n v="1"/>
    <x v="0"/>
    <n v="1.3"/>
    <x v="0"/>
    <s v="1.3.4"/>
    <x v="0"/>
    <s v="E"/>
    <s v="Actividades del sector público, que realiza en for"/>
    <s v="05_23"/>
    <x v="0"/>
    <n v="6"/>
    <x v="0"/>
    <n v="24"/>
    <x v="0"/>
    <s v="015_23"/>
    <x v="0"/>
    <x v="0"/>
    <x v="0"/>
    <x v="0"/>
    <m/>
    <m/>
    <m/>
    <x v="14"/>
    <x v="14"/>
    <n v="0"/>
    <s v="SIN DESCRIPCIÓN PARA DESTINOS 00"/>
    <n v="5373789.4800000004"/>
    <n v="5373789.4800000004"/>
    <n v="5373789.4800000004"/>
    <n v="6000000"/>
    <n v="0"/>
    <n v="0"/>
    <n v="0"/>
    <n v="0"/>
    <n v="0"/>
    <n v="0"/>
    <n v="0"/>
    <n v="0"/>
    <n v="0"/>
    <n v="0"/>
    <n v="0"/>
    <n v="0"/>
    <n v="0"/>
    <n v="5373789.4800000004"/>
    <n v="5373789.4800000004"/>
    <n v="-626210.51999999955"/>
    <n v="0"/>
    <n v="5373789.4800000004"/>
    <s v="."/>
    <n v="0"/>
    <n v="2980000"/>
    <n v="0"/>
    <n v="3606210.52"/>
    <n v="-626210.52"/>
    <m/>
    <n v="-0.48"/>
    <n v="5373789"/>
    <n v="5373789"/>
  </r>
  <r>
    <s v="1.6-01-2305_23624015_2315910"/>
    <s v="1.6-01-23"/>
    <x v="3"/>
    <s v="PARTICIPACIONES ESTATALES 2023"/>
    <n v="1"/>
    <x v="0"/>
    <n v="1.3"/>
    <x v="0"/>
    <s v="1.3.4"/>
    <x v="0"/>
    <s v="E"/>
    <s v="Actividades del sector público, que realiza en for"/>
    <s v="05_23"/>
    <x v="0"/>
    <n v="6"/>
    <x v="0"/>
    <n v="24"/>
    <x v="0"/>
    <s v="015_23"/>
    <x v="0"/>
    <x v="0"/>
    <x v="0"/>
    <x v="0"/>
    <m/>
    <m/>
    <m/>
    <x v="15"/>
    <x v="15"/>
    <n v="0"/>
    <s v="SIN DESCRIPCIÓN PARA DESTINOS 00"/>
    <n v="99913663.920000002"/>
    <n v="99913663.920000002"/>
    <n v="99913663.920000002"/>
    <n v="99953663.920000002"/>
    <n v="73985481.430000007"/>
    <n v="74008790.760000005"/>
    <n v="73985481.430000007"/>
    <n v="73985481.430000007"/>
    <n v="32490703.550000001"/>
    <n v="44122062.159999996"/>
    <n v="44122062.159999996"/>
    <n v="32490703.550000001"/>
    <n v="44122062.159999996"/>
    <n v="44122062.159999996"/>
    <n v="32490703.550000001"/>
    <n v="44122062.159999996"/>
    <n v="44122062.159999996"/>
    <n v="25928182.489999995"/>
    <n v="99913663.920000002"/>
    <n v="-40000"/>
    <n v="0"/>
    <n v="99913663.920000002"/>
    <s v="."/>
    <n v="0"/>
    <n v="0"/>
    <n v="0"/>
    <n v="40000"/>
    <n v="-40000"/>
    <m/>
    <n v="0"/>
    <n v="99913663.920000002"/>
    <n v="25928182.489999995"/>
  </r>
  <r>
    <s v="1.1-00-2305_23624015_2315910"/>
    <s v="1.1-00-23"/>
    <x v="0"/>
    <s v="RECURSOS PROPIOS"/>
    <n v="1"/>
    <x v="0"/>
    <n v="1.3"/>
    <x v="0"/>
    <s v="1.3.4"/>
    <x v="0"/>
    <s v="E"/>
    <s v="Actividades del sector público, que realiza en for"/>
    <s v="05_23"/>
    <x v="0"/>
    <n v="6"/>
    <x v="0"/>
    <n v="24"/>
    <x v="0"/>
    <s v="015_23"/>
    <x v="0"/>
    <x v="0"/>
    <x v="0"/>
    <x v="0"/>
    <m/>
    <m/>
    <m/>
    <x v="15"/>
    <x v="15"/>
    <n v="0"/>
    <s v="SIN DESCRIPCIÓN PARA DESTINOS 00"/>
    <n v="8296771.3399999999"/>
    <n v="8296771.3399999999"/>
    <n v="8296771.3399999999"/>
    <n v="0"/>
    <n v="5052235.5199999996"/>
    <n v="2269792.7400000002"/>
    <n v="5052235.5199999996"/>
    <n v="5298512.18"/>
    <n v="2269792.7400000002"/>
    <n v="5052235.5199999996"/>
    <n v="5298512.18"/>
    <n v="2269792.7400000002"/>
    <n v="5052235.5199999996"/>
    <n v="5298512.18"/>
    <n v="2269792.7400000002"/>
    <n v="5052075.5199999996"/>
    <n v="5298512.18"/>
    <n v="3244535.8200000003"/>
    <n v="8296771.3399999999"/>
    <n v="8296771.3399999999"/>
    <n v="0"/>
    <n v="8296771.3399999999"/>
    <s v="."/>
    <n v="0"/>
    <n v="8296771.3399999999"/>
    <n v="0"/>
    <n v="0"/>
    <n v="8296771.3399999999"/>
    <m/>
    <n v="726400"/>
    <n v="9023171.3399999999"/>
    <n v="3724659.16"/>
  </r>
  <r>
    <s v="2.6-01-2305_23624015_2317110"/>
    <s v="2.6-01-23"/>
    <x v="4"/>
    <s v="RECURSO ESTATAL"/>
    <n v="1"/>
    <x v="0"/>
    <n v="1.3"/>
    <x v="0"/>
    <s v="1.3.4"/>
    <x v="0"/>
    <s v="E"/>
    <s v="Actividades del sector público, que realiza en for"/>
    <s v="05_23"/>
    <x v="0"/>
    <n v="6"/>
    <x v="0"/>
    <n v="24"/>
    <x v="0"/>
    <s v="015_23"/>
    <x v="0"/>
    <x v="0"/>
    <x v="0"/>
    <x v="0"/>
    <m/>
    <m/>
    <m/>
    <x v="16"/>
    <x v="16"/>
    <n v="0"/>
    <s v="SIN DESCRIPCIÓN PARA DESTINOS 00"/>
    <n v="21200000"/>
    <n v="21200000"/>
    <n v="21200000"/>
    <n v="0"/>
    <n v="10378720.83"/>
    <n v="6987210.1699999999"/>
    <n v="10378720.83"/>
    <n v="10378720.83"/>
    <n v="6987210.1699999999"/>
    <n v="10378720.83"/>
    <n v="10378720.83"/>
    <n v="6987210.1699999999"/>
    <n v="10378720.83"/>
    <n v="10378720.83"/>
    <n v="6987210.1699999999"/>
    <n v="10378720.83"/>
    <n v="10378720.83"/>
    <n v="10821279.17"/>
    <n v="0"/>
    <n v="0"/>
    <n v="-21200000"/>
    <n v="0"/>
    <s v="."/>
    <n v="21200000"/>
    <n v="0"/>
    <n v="0"/>
    <n v="0"/>
    <n v="21200000"/>
    <m/>
    <n v="0"/>
    <n v="21200000"/>
    <n v="10821279.17"/>
  </r>
  <r>
    <s v="1.1-00-2311_23649031_2321110"/>
    <s v="1.1-00-23"/>
    <x v="0"/>
    <s v="RECURSOS PROPIOS"/>
    <n v="3"/>
    <x v="1"/>
    <n v="3.8"/>
    <x v="1"/>
    <s v="3.8.4"/>
    <x v="1"/>
    <s v="E"/>
    <s v="Actividades del sector público, que realiza en for"/>
    <s v="11_23"/>
    <x v="1"/>
    <n v="6"/>
    <x v="0"/>
    <n v="49"/>
    <x v="2"/>
    <s v="031_23"/>
    <x v="1"/>
    <x v="1"/>
    <x v="0"/>
    <x v="1"/>
    <n v="2100"/>
    <s v="MATERIALES DE ADMINISTRACION, EMISION DE DOCUMENTOS Y ARTICULOS OFICIALES"/>
    <s v="concentrada"/>
    <x v="17"/>
    <x v="17"/>
    <n v="0"/>
    <s v="SIN DESCRIPCIÓN PARA DESTINOS 00"/>
    <n v="0"/>
    <n v="0"/>
    <n v="0"/>
    <n v="0"/>
    <n v="0"/>
    <n v="0"/>
    <n v="0"/>
    <n v="0"/>
    <n v="0"/>
    <n v="0"/>
    <n v="0"/>
    <n v="0"/>
    <n v="0"/>
    <n v="0"/>
    <n v="0"/>
    <n v="0"/>
    <n v="0"/>
    <n v="0"/>
    <n v="500000"/>
    <n v="500000"/>
    <n v="500000"/>
    <n v="500000"/>
    <s v="Papelería para todas las direcciones de la Coordinación, C4, CATS. (cajas de archivo, DVD´S, etc). "/>
    <n v="0"/>
    <m/>
    <m/>
    <m/>
    <m/>
    <m/>
    <n v="0"/>
    <n v="0"/>
    <n v="0"/>
  </r>
  <r>
    <s v="1.1-00-2308_23741025_2321110"/>
    <s v="1.1-00-23"/>
    <x v="0"/>
    <s v="RECURSOS PROPIOS"/>
    <n v="1"/>
    <x v="0"/>
    <n v="1.7"/>
    <x v="2"/>
    <s v="1.7.1"/>
    <x v="2"/>
    <s v="R"/>
    <s v="Solamente actividades específicas, distintas a las"/>
    <s v="08_23"/>
    <x v="2"/>
    <n v="7"/>
    <x v="1"/>
    <n v="41"/>
    <x v="3"/>
    <s v="025_23"/>
    <x v="2"/>
    <x v="1"/>
    <x v="0"/>
    <x v="1"/>
    <n v="2100"/>
    <s v="MATERIALES DE ADMINISTRACION, EMISION DE DOCUMENTOS Y ARTICULOS OFICIALES"/>
    <s v="concentrada"/>
    <x v="17"/>
    <x v="17"/>
    <n v="0"/>
    <s v="SIN DESCRIPCIÓN PARA DESTINOS 00"/>
    <n v="0"/>
    <n v="0"/>
    <n v="0"/>
    <n v="0"/>
    <n v="0"/>
    <n v="0"/>
    <n v="0"/>
    <n v="0"/>
    <n v="0"/>
    <n v="0"/>
    <n v="0"/>
    <n v="0"/>
    <n v="0"/>
    <n v="0"/>
    <n v="0"/>
    <n v="0"/>
    <n v="0"/>
    <n v="0"/>
    <n v="400000"/>
    <n v="400000"/>
    <n v="400000"/>
    <n v="400000"/>
    <s v="."/>
    <n v="0"/>
    <m/>
    <m/>
    <m/>
    <m/>
    <m/>
    <n v="0"/>
    <n v="0"/>
    <n v="0"/>
  </r>
  <r>
    <s v="1.1-00-2307_23339024_2321110"/>
    <s v="1.1-00-23"/>
    <x v="0"/>
    <s v="RECURSOS PROPIOS"/>
    <n v="2"/>
    <x v="2"/>
    <n v="2.2999999999999998"/>
    <x v="3"/>
    <s v="2.3.1"/>
    <x v="3"/>
    <s v="E"/>
    <s v="Actividades del sector público, que realiza en for"/>
    <s v="07_23"/>
    <x v="3"/>
    <n v="3"/>
    <x v="2"/>
    <n v="39"/>
    <x v="4"/>
    <s v="024_23"/>
    <x v="3"/>
    <x v="1"/>
    <x v="0"/>
    <x v="1"/>
    <n v="2100"/>
    <s v="MATERIALES DE ADMINISTRACION, EMISION DE DOCUMENTOS Y ARTICULOS OFICIALES"/>
    <s v="concentrada"/>
    <x v="17"/>
    <x v="17"/>
    <n v="0"/>
    <s v="SIN DESCRIPCIÓN PARA DESTINOS 00"/>
    <n v="0"/>
    <n v="0"/>
    <n v="0"/>
    <n v="0"/>
    <n v="0"/>
    <n v="0"/>
    <n v="0"/>
    <n v="0"/>
    <n v="0"/>
    <n v="0"/>
    <n v="0"/>
    <n v="0"/>
    <n v="0"/>
    <n v="0"/>
    <n v="0"/>
    <n v="0"/>
    <n v="0"/>
    <n v="0"/>
    <n v="300000"/>
    <n v="300000"/>
    <n v="300000"/>
    <n v="300000"/>
    <s v="Para dar abastecimiento a las 3 unidades medicas del municipio"/>
    <n v="0"/>
    <m/>
    <m/>
    <m/>
    <m/>
    <m/>
    <n v="0"/>
    <n v="0"/>
    <n v="0"/>
  </r>
  <r>
    <s v="1.1-00-2306_23529017_2321110"/>
    <s v="1.1-00-23"/>
    <x v="0"/>
    <s v="RECURSOS PROPIOS"/>
    <n v="2"/>
    <x v="2"/>
    <n v="2.4"/>
    <x v="4"/>
    <s v="2.4.2"/>
    <x v="4"/>
    <s v="F"/>
    <s v="Actividades destinadas a la promoción y fomento de"/>
    <s v="06_23"/>
    <x v="4"/>
    <n v="5"/>
    <x v="3"/>
    <n v="29"/>
    <x v="5"/>
    <s v="017_23"/>
    <x v="4"/>
    <x v="1"/>
    <x v="0"/>
    <x v="1"/>
    <n v="2100"/>
    <s v="MATERIALES DE ADMINISTRACION, EMISION DE DOCUMENTOS Y ARTICULOS OFICIALES"/>
    <s v="concentrada"/>
    <x v="17"/>
    <x v="17"/>
    <n v="0"/>
    <s v="SIN DESCRIPCIÓN PARA DESTINOS 00"/>
    <n v="0"/>
    <n v="0"/>
    <n v="0"/>
    <n v="0"/>
    <n v="0"/>
    <n v="0"/>
    <n v="0"/>
    <n v="0"/>
    <n v="0"/>
    <n v="0"/>
    <n v="0"/>
    <n v="0"/>
    <n v="0"/>
    <n v="0"/>
    <n v="0"/>
    <n v="0"/>
    <n v="0"/>
    <n v="0"/>
    <n v="100000"/>
    <n v="100000"/>
    <n v="100000"/>
    <n v="100000"/>
    <s v="INSUMOS DE PAPELERIA Y OFICINA PROPIOS PARA LAS ACTIVIDADES DE BIBLIOTECAS Y DEL TRABAJO ADMINISTRATIVO DE LA DIRECCIÓN DE CULTURA."/>
    <n v="0"/>
    <m/>
    <m/>
    <m/>
    <m/>
    <m/>
    <n v="0"/>
    <n v="0"/>
    <n v="0"/>
  </r>
  <r>
    <s v="1.1-00-2307_23334020_2321110"/>
    <s v="1.1-00-23"/>
    <x v="0"/>
    <s v="RECURSOS PROPIOS"/>
    <n v="2"/>
    <x v="2"/>
    <n v="2.2000000000000002"/>
    <x v="5"/>
    <s v="2.2.4"/>
    <x v="5"/>
    <s v="E"/>
    <s v="Actividades del sector público, que realiza en for"/>
    <s v="07_23"/>
    <x v="3"/>
    <n v="3"/>
    <x v="2"/>
    <n v="34"/>
    <x v="6"/>
    <s v="020_23"/>
    <x v="5"/>
    <x v="1"/>
    <x v="0"/>
    <x v="1"/>
    <n v="2100"/>
    <s v="MATERIALES DE ADMINISTRACION, EMISION DE DOCUMENTOS Y ARTICULOS OFICIALES"/>
    <s v="concentrada"/>
    <x v="17"/>
    <x v="17"/>
    <n v="0"/>
    <s v="SIN DESCRIPCIÓN PARA DESTINOS 00"/>
    <n v="0"/>
    <n v="0"/>
    <n v="0"/>
    <n v="0"/>
    <n v="0"/>
    <n v="0"/>
    <n v="0"/>
    <n v="0"/>
    <n v="0"/>
    <n v="0"/>
    <n v="0"/>
    <n v="0"/>
    <n v="0"/>
    <n v="0"/>
    <n v="0"/>
    <n v="0"/>
    <n v="0"/>
    <n v="0"/>
    <n v="53000"/>
    <n v="53000"/>
    <n v="53000"/>
    <n v="53000"/>
    <s v="ESTE MONTO HACE REFERENCIA A LA COMPRA DE LA PAPELERIA NECESARIA PARA EL AÑO 2023"/>
    <n v="0"/>
    <m/>
    <m/>
    <m/>
    <m/>
    <m/>
    <n v="0"/>
    <n v="0"/>
    <n v="0"/>
  </r>
  <r>
    <s v="1.1-00-2309_23842026_2324510"/>
    <s v="1.1-00-23"/>
    <x v="0"/>
    <s v="RECURSOS PROPIOS"/>
    <n v="3"/>
    <x v="1"/>
    <n v="3.1"/>
    <x v="6"/>
    <s v="3.1.1"/>
    <x v="6"/>
    <s v="E"/>
    <s v="Actividades del sector público, que realiza en for"/>
    <s v="09_23"/>
    <x v="5"/>
    <n v="8"/>
    <x v="4"/>
    <n v="42"/>
    <x v="7"/>
    <s v="026_23"/>
    <x v="6"/>
    <x v="1"/>
    <x v="0"/>
    <x v="1"/>
    <n v="2400"/>
    <s v="MATERIALES Y ARTICULOS DE CONSTRUCCION Y DE REPARACION"/>
    <m/>
    <x v="18"/>
    <x v="18"/>
    <n v="0"/>
    <s v="SIN DESCRIPCIÓN PARA DESTINOS 00"/>
    <n v="400000"/>
    <n v="360000"/>
    <n v="360000"/>
    <n v="400000"/>
    <n v="0"/>
    <n v="0"/>
    <n v="0"/>
    <n v="0"/>
    <n v="0"/>
    <n v="0"/>
    <n v="0"/>
    <n v="0"/>
    <n v="0"/>
    <n v="0"/>
    <n v="0"/>
    <n v="0"/>
    <n v="0"/>
    <n v="360000"/>
    <n v="400000"/>
    <n v="0"/>
    <n v="40000"/>
    <n v="400000"/>
    <s v="Para la compra de lanchas para el arrastre de la red de la Direccion de Pesca "/>
    <n v="0"/>
    <n v="0"/>
    <n v="0"/>
    <n v="40000"/>
    <n v="-40000"/>
    <m/>
    <n v="-270000"/>
    <n v="90000"/>
    <n v="90000"/>
  </r>
  <r>
    <s v="1.1-00-2307_23333019_2329710"/>
    <s v="1.1-00-23"/>
    <x v="0"/>
    <s v="RECURSOS PROPIOS"/>
    <n v="1"/>
    <x v="0"/>
    <n v="1.3"/>
    <x v="0"/>
    <s v="1.3.4"/>
    <x v="0"/>
    <s v="E"/>
    <s v="Actividades del sector público, que realiza en for"/>
    <s v="07_23"/>
    <x v="3"/>
    <n v="3"/>
    <x v="2"/>
    <n v="33"/>
    <x v="8"/>
    <s v="019_23"/>
    <x v="7"/>
    <x v="1"/>
    <x v="0"/>
    <x v="1"/>
    <n v="2900"/>
    <s v="HERRAMIENTAS, REFACCIONES Y ACCESORIOS MENORES"/>
    <m/>
    <x v="19"/>
    <x v="19"/>
    <n v="0"/>
    <s v="SIN DESCRIPCIÓN PARA DESTINOS 00"/>
    <n v="400000"/>
    <n v="400000"/>
    <n v="400000"/>
    <n v="400000"/>
    <n v="0"/>
    <n v="0"/>
    <n v="0"/>
    <n v="0"/>
    <n v="0"/>
    <n v="0"/>
    <n v="0"/>
    <n v="0"/>
    <n v="0"/>
    <n v="0"/>
    <n v="0"/>
    <n v="0"/>
    <n v="0"/>
    <n v="400000"/>
    <n v="400000"/>
    <n v="0"/>
    <n v="0"/>
    <n v="400000"/>
    <s v="ESTA PARTIDA ES COMPARTIDA Y SE NECESITA AMPLIAR PRESUPUESTO YA QUE AQUI SE COMPRA TODAS  LAS REFACCIONES DE LAS MAQUINAS DESBROZADORAS  Y MOTOCIERRAS, TRACTORES Y MAS  "/>
    <n v="0"/>
    <n v="0"/>
    <n v="0"/>
    <n v="0"/>
    <n v="0"/>
    <m/>
    <n v="-70000"/>
    <n v="330000"/>
    <n v="330000"/>
  </r>
  <r>
    <s v="1.1-00-2317_23456037_2321110"/>
    <s v="1.1-00-23"/>
    <x v="0"/>
    <s v="RECURSOS PROPIOS"/>
    <n v="2"/>
    <x v="2"/>
    <n v="2.1"/>
    <x v="7"/>
    <s v="2.1.5"/>
    <x v="7"/>
    <s v="R"/>
    <s v="Solamente actividades específicas, distintas a las"/>
    <s v="17_23"/>
    <x v="6"/>
    <n v="4"/>
    <x v="5"/>
    <n v="56"/>
    <x v="9"/>
    <s v="037_23"/>
    <x v="8"/>
    <x v="1"/>
    <x v="0"/>
    <x v="1"/>
    <n v="2100"/>
    <s v="MATERIALES DE ADMINISTRACION, EMISION DE DOCUMENTOS Y ARTICULOS OFICIALES"/>
    <m/>
    <x v="17"/>
    <x v="17"/>
    <n v="0"/>
    <s v="SIN DESCRIPCIÓN PARA DESTINOS 00"/>
    <n v="21657"/>
    <n v="21657"/>
    <n v="21657"/>
    <n v="21657"/>
    <n v="0"/>
    <n v="0"/>
    <n v="0"/>
    <n v="0"/>
    <n v="0"/>
    <n v="0"/>
    <n v="0"/>
    <n v="0"/>
    <n v="0"/>
    <n v="0"/>
    <n v="0"/>
    <n v="0"/>
    <n v="0"/>
    <n v="21657"/>
    <n v="21657"/>
    <n v="0"/>
    <n v="0"/>
    <n v="21657"/>
    <s v="Compra de artículos de papelería para el funcionamiento administrativo de la UNASAM."/>
    <n v="0"/>
    <n v="0"/>
    <n v="0"/>
    <n v="0"/>
    <n v="0"/>
    <m/>
    <n v="0"/>
    <n v="21657"/>
    <n v="21657"/>
  </r>
  <r>
    <s v="2.6-15-2305_23621015_2321110"/>
    <s v="2.6-15-23"/>
    <x v="5"/>
    <s v="RECURSO ESTATAL"/>
    <n v="1"/>
    <x v="0"/>
    <n v="1.3"/>
    <x v="0"/>
    <s v="1.3.4"/>
    <x v="0"/>
    <s v="E"/>
    <s v="Actividades del sector público, que realiza en for"/>
    <s v="05_23"/>
    <x v="0"/>
    <n v="6"/>
    <x v="0"/>
    <n v="21"/>
    <x v="1"/>
    <s v="015_23"/>
    <x v="0"/>
    <x v="1"/>
    <x v="0"/>
    <x v="1"/>
    <n v="2100"/>
    <s v="MATERIALES DE ADMINISTRACION, EMISION DE DOCUMENTOS Y ARTICULOS OFICIALES"/>
    <m/>
    <x v="17"/>
    <x v="17"/>
    <n v="0"/>
    <s v="SIN DESCRIPCIÓN PARA DESTINOS 00"/>
    <n v="0"/>
    <n v="0"/>
    <n v="0"/>
    <n v="0"/>
    <n v="0"/>
    <n v="0"/>
    <n v="0"/>
    <n v="0"/>
    <n v="0"/>
    <n v="0"/>
    <n v="0"/>
    <n v="0"/>
    <n v="0"/>
    <n v="0"/>
    <n v="0"/>
    <n v="0"/>
    <n v="0"/>
    <n v="0"/>
    <n v="0"/>
    <n v="0"/>
    <n v="0"/>
    <n v="0"/>
    <s v="."/>
    <n v="0"/>
    <n v="0"/>
    <n v="0"/>
    <n v="0"/>
    <n v="0"/>
    <m/>
    <n v="8000"/>
    <n v="8000"/>
    <n v="8000"/>
  </r>
  <r>
    <s v="1.1-00-2304_23618012_2321110"/>
    <s v="1.1-00-23"/>
    <x v="0"/>
    <s v="RECURSOS PROPIOS"/>
    <n v="1"/>
    <x v="0"/>
    <n v="1.3"/>
    <x v="0"/>
    <s v="1.3.4"/>
    <x v="0"/>
    <s v="M"/>
    <s v="Actividades de apoyo administrativo desarrolladas "/>
    <s v="04_23"/>
    <x v="7"/>
    <n v="6"/>
    <x v="0"/>
    <n v="18"/>
    <x v="10"/>
    <s v="012_23"/>
    <x v="9"/>
    <x v="1"/>
    <x v="0"/>
    <x v="1"/>
    <n v="2100"/>
    <s v="MATERIALES DE ADMINISTRACION, EMISION DE DOCUMENTOS Y ARTICULOS OFICIALES"/>
    <m/>
    <x v="17"/>
    <x v="17"/>
    <n v="0"/>
    <s v="SIN DESCRIPCIÓN PARA DESTINOS 00"/>
    <n v="63191.5"/>
    <n v="63191.5"/>
    <n v="63191.5"/>
    <n v="0"/>
    <n v="63811.5"/>
    <n v="63811.5"/>
    <n v="63811.5"/>
    <n v="63811.5"/>
    <n v="41811.5"/>
    <n v="41811.5"/>
    <n v="41811.5"/>
    <n v="41811.5"/>
    <n v="41811.5"/>
    <n v="41811.5"/>
    <n v="41811.5"/>
    <n v="41811.5"/>
    <n v="41811.5"/>
    <n v="-620"/>
    <n v="0"/>
    <n v="0"/>
    <n v="-63191.5"/>
    <n v="0"/>
    <s v="."/>
    <n v="0"/>
    <n v="63191.5"/>
    <n v="0"/>
    <n v="0"/>
    <n v="63191.5"/>
    <m/>
    <n v="620"/>
    <n v="63811.5"/>
    <n v="0"/>
  </r>
  <r>
    <s v="2.6-06-2305_23621015_23211143"/>
    <s v="2.6-06-23"/>
    <x v="2"/>
    <s v="RECURSO ESTATAL"/>
    <n v="1"/>
    <x v="0"/>
    <n v="1.3"/>
    <x v="0"/>
    <s v="1.3.4"/>
    <x v="0"/>
    <s v="E"/>
    <s v="Actividades del sector público, que realiza en for"/>
    <s v="05_23"/>
    <x v="0"/>
    <n v="6"/>
    <x v="0"/>
    <n v="21"/>
    <x v="1"/>
    <s v="015_23"/>
    <x v="0"/>
    <x v="1"/>
    <x v="0"/>
    <x v="1"/>
    <n v="2100"/>
    <s v="MATERIALES DE ADMINISTRACION, EMISION DE DOCUMENTOS Y ARTICULOS OFICIALES"/>
    <m/>
    <x v="17"/>
    <x v="17"/>
    <n v="43"/>
    <s v="NOS MOVEMOS SEGURAS"/>
    <n v="0"/>
    <n v="0"/>
    <n v="0"/>
    <n v="0"/>
    <n v="0"/>
    <n v="0"/>
    <n v="0"/>
    <n v="0"/>
    <n v="0"/>
    <n v="0"/>
    <n v="0"/>
    <n v="0"/>
    <n v="0"/>
    <n v="0"/>
    <n v="0"/>
    <n v="0"/>
    <n v="0"/>
    <n v="0"/>
    <n v="0"/>
    <n v="0"/>
    <n v="0"/>
    <n v="0"/>
    <s v="."/>
    <n v="0"/>
    <n v="0"/>
    <n v="0"/>
    <n v="0"/>
    <n v="0"/>
    <m/>
    <n v="8904"/>
    <n v="8904"/>
    <n v="8904"/>
  </r>
  <r>
    <s v="2.6-06-2305_23621015_23211152"/>
    <s v="2.6-06-23"/>
    <x v="2"/>
    <s v="RECURSO ESTATAL"/>
    <n v="1"/>
    <x v="0"/>
    <n v="1.3"/>
    <x v="0"/>
    <s v="1.3.4"/>
    <x v="0"/>
    <s v="E"/>
    <s v="Actividades del sector público, que realiza en for"/>
    <s v="05_23"/>
    <x v="0"/>
    <n v="6"/>
    <x v="0"/>
    <n v="21"/>
    <x v="1"/>
    <s v="015_23"/>
    <x v="0"/>
    <x v="1"/>
    <x v="0"/>
    <x v="1"/>
    <n v="2100"/>
    <s v="MATERIALES DE ADMINISTRACION, EMISION DE DOCUMENTOS Y ARTICULOS OFICIALES"/>
    <m/>
    <x v="17"/>
    <x v="17"/>
    <n v="52"/>
    <s v="EDUCANDO PARA LA IGUALDAD"/>
    <n v="0"/>
    <n v="0"/>
    <n v="0"/>
    <n v="0"/>
    <n v="0"/>
    <n v="0"/>
    <n v="0"/>
    <n v="0"/>
    <n v="0"/>
    <n v="0"/>
    <n v="0"/>
    <n v="0"/>
    <n v="0"/>
    <n v="0"/>
    <n v="0"/>
    <n v="0"/>
    <n v="0"/>
    <n v="0"/>
    <n v="0"/>
    <n v="0"/>
    <n v="0"/>
    <n v="0"/>
    <s v="."/>
    <n v="0"/>
    <n v="0"/>
    <n v="0"/>
    <n v="0"/>
    <n v="0"/>
    <m/>
    <n v="10000"/>
    <n v="10000"/>
    <n v="10000"/>
  </r>
  <r>
    <s v="2.6-06-2305_23621015_23212144"/>
    <s v="2.6-06-23"/>
    <x v="2"/>
    <s v="RECURSO ESTATAL"/>
    <n v="1"/>
    <x v="0"/>
    <n v="1.3"/>
    <x v="0"/>
    <s v="1.3.4"/>
    <x v="0"/>
    <s v="E"/>
    <s v="Actividades del sector público, que realiza en for"/>
    <s v="05_23"/>
    <x v="0"/>
    <n v="6"/>
    <x v="0"/>
    <n v="21"/>
    <x v="1"/>
    <s v="015_23"/>
    <x v="0"/>
    <x v="1"/>
    <x v="0"/>
    <x v="1"/>
    <n v="2100"/>
    <s v="MATERIALES DE ADMINISTRACION, EMISION DE DOCUMENTOS Y ARTICULOS OFICIALES"/>
    <m/>
    <x v="20"/>
    <x v="20"/>
    <n v="44"/>
    <s v="NOS MOVEMOS SEGURAS"/>
    <n v="0"/>
    <n v="0"/>
    <n v="0"/>
    <n v="0"/>
    <n v="0"/>
    <n v="0"/>
    <n v="0"/>
    <n v="0"/>
    <n v="0"/>
    <n v="0"/>
    <n v="0"/>
    <n v="0"/>
    <n v="0"/>
    <n v="0"/>
    <n v="0"/>
    <n v="0"/>
    <n v="0"/>
    <n v="0"/>
    <n v="0"/>
    <n v="0"/>
    <n v="0"/>
    <n v="0"/>
    <s v="."/>
    <n v="0"/>
    <n v="0"/>
    <n v="0"/>
    <n v="0"/>
    <n v="0"/>
    <m/>
    <n v="7571"/>
    <n v="7571"/>
    <n v="7571"/>
  </r>
  <r>
    <s v="1.1-00-2305_23621015_2324110"/>
    <s v="1.1-00-23"/>
    <x v="0"/>
    <s v="RECURSOS PROPIOS"/>
    <n v="1"/>
    <x v="0"/>
    <n v="1.3"/>
    <x v="0"/>
    <s v="1.3.4"/>
    <x v="0"/>
    <s v="E"/>
    <s v="Actividades del sector público, que realiza en for"/>
    <s v="05_23"/>
    <x v="0"/>
    <n v="6"/>
    <x v="0"/>
    <n v="21"/>
    <x v="1"/>
    <s v="015_23"/>
    <x v="0"/>
    <x v="1"/>
    <x v="0"/>
    <x v="1"/>
    <n v="2400"/>
    <s v="MATERIALES Y ARTICULOS DE CONSTRUCCION Y DE REPARACION"/>
    <m/>
    <x v="21"/>
    <x v="21"/>
    <n v="0"/>
    <s v="SIN DESCRIPCIÓN PARA DESTINOS 00"/>
    <n v="0"/>
    <n v="0"/>
    <n v="2000"/>
    <n v="0"/>
    <n v="0"/>
    <n v="0"/>
    <n v="0"/>
    <n v="900"/>
    <n v="0"/>
    <n v="0"/>
    <n v="900"/>
    <n v="0"/>
    <n v="0"/>
    <n v="900"/>
    <n v="0"/>
    <n v="0"/>
    <n v="900"/>
    <n v="0"/>
    <n v="0"/>
    <n v="0"/>
    <n v="0"/>
    <n v="0"/>
    <s v="."/>
    <n v="0"/>
    <n v="0"/>
    <n v="0"/>
    <n v="0"/>
    <n v="0"/>
    <m/>
    <n v="900"/>
    <n v="900"/>
    <n v="0"/>
  </r>
  <r>
    <s v="1.1-00-2306_23529017_2321410"/>
    <s v="1.1-00-23"/>
    <x v="0"/>
    <s v="RECURSOS PROPIOS"/>
    <n v="2"/>
    <x v="2"/>
    <n v="2.4"/>
    <x v="4"/>
    <s v="2.4.2"/>
    <x v="4"/>
    <s v="F"/>
    <s v="Actividades destinadas a la promoción y fomento de"/>
    <s v="06_23"/>
    <x v="4"/>
    <n v="5"/>
    <x v="3"/>
    <n v="29"/>
    <x v="5"/>
    <s v="017_23"/>
    <x v="4"/>
    <x v="1"/>
    <x v="0"/>
    <x v="1"/>
    <n v="2100"/>
    <s v="MATERIALES DE ADMINISTRACION, EMISION DE DOCUMENTOS Y ARTICULOS OFICIALES"/>
    <s v="concentrada"/>
    <x v="22"/>
    <x v="22"/>
    <n v="0"/>
    <s v="SIN DESCRIPCIÓN PARA DESTINOS 00"/>
    <n v="0"/>
    <n v="0"/>
    <n v="0"/>
    <n v="0"/>
    <n v="0"/>
    <n v="0"/>
    <n v="0"/>
    <n v="0"/>
    <n v="0"/>
    <n v="0"/>
    <n v="0"/>
    <n v="0"/>
    <n v="0"/>
    <n v="0"/>
    <n v="0"/>
    <n v="0"/>
    <n v="0"/>
    <n v="0"/>
    <n v="1000"/>
    <n v="1000"/>
    <n v="1000"/>
    <n v="1000"/>
    <s v="DISPOSITIVOS DE MEMORIA USB Y TARJETAS SD PARA REPRODUCCION Y ALMACENAJE DE FOTOGRAFIAS Y ARCHIVOS VARIOS"/>
    <n v="0"/>
    <n v="0"/>
    <n v="0"/>
    <n v="0"/>
    <n v="0"/>
    <m/>
    <n v="1000"/>
    <n v="1000"/>
    <n v="1000"/>
  </r>
  <r>
    <s v="1.1-00-2302_23116010_2321110"/>
    <s v="1.1-00-23"/>
    <x v="0"/>
    <s v="RECURSOS PROPIOS"/>
    <n v="2"/>
    <x v="2"/>
    <n v="2.2000000000000002"/>
    <x v="5"/>
    <s v="2.2.7"/>
    <x v="8"/>
    <s v="S"/>
    <s v="Definidos en el Presupuesto de Egresos y los que s"/>
    <s v="02_23"/>
    <x v="8"/>
    <n v="1"/>
    <x v="6"/>
    <n v="16"/>
    <x v="11"/>
    <s v="010_23"/>
    <x v="10"/>
    <x v="1"/>
    <x v="0"/>
    <x v="1"/>
    <n v="2100"/>
    <s v="MATERIALES DE ADMINISTRACION, EMISION DE DOCUMENTOS Y ARTICULOS OFICIALES"/>
    <m/>
    <x v="17"/>
    <x v="17"/>
    <n v="0"/>
    <s v="SIN DESCRIPCIÓN PARA DESTINOS 00"/>
    <n v="16543.37"/>
    <n v="16543.37"/>
    <n v="16543.37"/>
    <n v="0"/>
    <n v="12636.28"/>
    <n v="12636.28"/>
    <n v="12636.28"/>
    <n v="12636.28"/>
    <n v="12636.28"/>
    <n v="12636.28"/>
    <n v="12636.28"/>
    <n v="0"/>
    <n v="12636.28"/>
    <n v="12636.28"/>
    <n v="0"/>
    <n v="0"/>
    <n v="12636.28"/>
    <n v="3907.0899999999983"/>
    <n v="20000"/>
    <n v="20000"/>
    <n v="3456.630000000001"/>
    <n v="20000"/>
    <s v="."/>
    <n v="0"/>
    <n v="50000"/>
    <n v="0"/>
    <n v="33456.629999999997"/>
    <n v="16543.37"/>
    <m/>
    <n v="3456.630000000001"/>
    <n v="20000"/>
    <n v="7363.7199999999993"/>
  </r>
  <r>
    <s v="1.1-00-2305_23621015_2321410"/>
    <s v="1.1-00-23"/>
    <x v="0"/>
    <s v="RECURSOS PROPIOS"/>
    <n v="1"/>
    <x v="0"/>
    <n v="1.3"/>
    <x v="0"/>
    <s v="1.3.4"/>
    <x v="0"/>
    <s v="E"/>
    <s v="Actividades del sector público, que realiza en for"/>
    <s v="05_23"/>
    <x v="0"/>
    <n v="6"/>
    <x v="0"/>
    <n v="21"/>
    <x v="1"/>
    <s v="015_23"/>
    <x v="0"/>
    <x v="1"/>
    <x v="0"/>
    <x v="1"/>
    <n v="2100"/>
    <s v="MATERIALES DE ADMINISTRACION, EMISION DE DOCUMENTOS Y ARTICULOS OFICIALES"/>
    <m/>
    <x v="22"/>
    <x v="22"/>
    <n v="0"/>
    <s v="SIN DESCRIPCIÓN PARA DESTINOS 00"/>
    <n v="0"/>
    <n v="24000"/>
    <n v="24000"/>
    <n v="0"/>
    <n v="0"/>
    <n v="0"/>
    <n v="0"/>
    <n v="0"/>
    <n v="0"/>
    <n v="0"/>
    <n v="0"/>
    <n v="0"/>
    <n v="0"/>
    <n v="0"/>
    <n v="0"/>
    <n v="0"/>
    <n v="0"/>
    <n v="24000"/>
    <n v="0"/>
    <n v="0"/>
    <n v="-24000"/>
    <n v="0"/>
    <s v="."/>
    <n v="0"/>
    <n v="24000"/>
    <n v="0"/>
    <n v="0"/>
    <n v="24000"/>
    <m/>
    <n v="0"/>
    <n v="24000"/>
    <n v="24000"/>
  </r>
  <r>
    <s v="2.6-05-2305_23621015_2321410"/>
    <s v="2.6-05-23"/>
    <x v="6"/>
    <s v="RECURSO ESTATAL"/>
    <n v="1"/>
    <x v="0"/>
    <n v="1.3"/>
    <x v="0"/>
    <s v="1.3.4"/>
    <x v="0"/>
    <s v="E"/>
    <s v="Actividades del sector público, que realiza en for"/>
    <s v="05_23"/>
    <x v="0"/>
    <n v="6"/>
    <x v="0"/>
    <n v="21"/>
    <x v="1"/>
    <s v="015_23"/>
    <x v="0"/>
    <x v="1"/>
    <x v="0"/>
    <x v="1"/>
    <n v="2100"/>
    <s v="MATERIALES DE ADMINISTRACION, EMISION DE DOCUMENTOS Y ARTICULOS OFICIALES"/>
    <m/>
    <x v="22"/>
    <x v="22"/>
    <n v="0"/>
    <s v="SIN DESCRIPCIÓN PARA DESTINOS 00"/>
    <n v="0"/>
    <n v="0"/>
    <n v="0"/>
    <n v="0"/>
    <n v="0"/>
    <n v="0"/>
    <n v="0"/>
    <n v="0"/>
    <n v="0"/>
    <n v="0"/>
    <n v="0"/>
    <n v="0"/>
    <n v="0"/>
    <n v="0"/>
    <n v="0"/>
    <n v="0"/>
    <n v="0"/>
    <n v="0"/>
    <n v="0"/>
    <n v="0"/>
    <n v="0"/>
    <n v="0"/>
    <m/>
    <n v="0"/>
    <n v="0"/>
    <n v="0"/>
    <n v="0"/>
    <n v="0"/>
    <m/>
    <n v="8250"/>
    <n v="8250"/>
    <n v="8250"/>
  </r>
  <r>
    <s v="2.6-06-2305_23621015_23214145"/>
    <s v="2.6-06-23"/>
    <x v="2"/>
    <s v="RECURSO ESTATAL"/>
    <n v="1"/>
    <x v="0"/>
    <n v="1.3"/>
    <x v="0"/>
    <s v="1.3.4"/>
    <x v="0"/>
    <s v="E"/>
    <s v="Actividades del sector público, que realiza en for"/>
    <s v="05_23"/>
    <x v="0"/>
    <n v="6"/>
    <x v="0"/>
    <n v="21"/>
    <x v="1"/>
    <s v="015_23"/>
    <x v="0"/>
    <x v="1"/>
    <x v="0"/>
    <x v="1"/>
    <n v="2100"/>
    <s v="MATERIALES DE ADMINISTRACION, EMISION DE DOCUMENTOS Y ARTICULOS OFICIALES"/>
    <m/>
    <x v="22"/>
    <x v="22"/>
    <n v="45"/>
    <s v="NOS MOVEMOS SEGURAS"/>
    <n v="0"/>
    <n v="0"/>
    <n v="0"/>
    <n v="0"/>
    <n v="0"/>
    <n v="0"/>
    <n v="0"/>
    <n v="0"/>
    <n v="0"/>
    <n v="0"/>
    <n v="0"/>
    <n v="0"/>
    <n v="0"/>
    <n v="0"/>
    <n v="0"/>
    <n v="0"/>
    <n v="0"/>
    <n v="0"/>
    <n v="0"/>
    <n v="0"/>
    <n v="0"/>
    <n v="0"/>
    <s v="."/>
    <n v="0"/>
    <n v="0"/>
    <n v="0"/>
    <n v="0"/>
    <n v="0"/>
    <m/>
    <n v="220"/>
    <n v="220"/>
    <n v="220"/>
  </r>
  <r>
    <s v="2.6-06-2305_23621015_23214153"/>
    <s v="2.6-06-23"/>
    <x v="2"/>
    <s v="RECURSO ESTATAL"/>
    <n v="1"/>
    <x v="0"/>
    <n v="1.3"/>
    <x v="0"/>
    <s v="1.3.4"/>
    <x v="0"/>
    <s v="E"/>
    <s v="Actividades del sector público, que realiza en for"/>
    <s v="05_23"/>
    <x v="0"/>
    <n v="6"/>
    <x v="0"/>
    <n v="21"/>
    <x v="1"/>
    <s v="015_23"/>
    <x v="0"/>
    <x v="1"/>
    <x v="0"/>
    <x v="1"/>
    <n v="2100"/>
    <s v="MATERIALES DE ADMINISTRACION, EMISION DE DOCUMENTOS Y ARTICULOS OFICIALES"/>
    <m/>
    <x v="22"/>
    <x v="22"/>
    <n v="53"/>
    <s v="EDUCANDO PARA LA IGUALDAD"/>
    <n v="0"/>
    <n v="0"/>
    <n v="0"/>
    <n v="0"/>
    <n v="0"/>
    <n v="0"/>
    <n v="0"/>
    <n v="0"/>
    <n v="0"/>
    <n v="0"/>
    <n v="0"/>
    <n v="0"/>
    <n v="0"/>
    <n v="0"/>
    <n v="0"/>
    <n v="0"/>
    <n v="0"/>
    <n v="0"/>
    <n v="0"/>
    <n v="0"/>
    <n v="0"/>
    <n v="0"/>
    <s v="."/>
    <n v="0"/>
    <n v="0"/>
    <n v="0"/>
    <n v="0"/>
    <n v="0"/>
    <m/>
    <n v="310"/>
    <n v="310"/>
    <n v="310"/>
  </r>
  <r>
    <s v="1.1-00-2311_23650031_2321510"/>
    <s v="1.1-00-23"/>
    <x v="0"/>
    <s v="RECURSOS PROPIOS"/>
    <n v="3"/>
    <x v="1"/>
    <n v="3.8"/>
    <x v="1"/>
    <s v="3.8.4"/>
    <x v="1"/>
    <s v="E"/>
    <s v="Actividades del sector público, que realiza en for"/>
    <s v="11_23"/>
    <x v="1"/>
    <n v="6"/>
    <x v="0"/>
    <n v="50"/>
    <x v="12"/>
    <s v="031_23"/>
    <x v="1"/>
    <x v="1"/>
    <x v="0"/>
    <x v="1"/>
    <n v="2100"/>
    <s v="MATERIALES DE ADMINISTRACION, EMISION DE DOCUMENTOS Y ARTICULOS OFICIALES"/>
    <m/>
    <x v="23"/>
    <x v="23"/>
    <n v="0"/>
    <s v="SIN DESCRIPCIÓN PARA DESTINOS 00"/>
    <n v="0"/>
    <n v="0"/>
    <n v="0"/>
    <n v="0"/>
    <n v="0"/>
    <n v="0"/>
    <n v="0"/>
    <n v="0"/>
    <n v="0"/>
    <n v="0"/>
    <n v="0"/>
    <n v="0"/>
    <n v="0"/>
    <n v="0"/>
    <n v="0"/>
    <n v="0"/>
    <n v="0"/>
    <n v="0"/>
    <n v="0"/>
    <n v="0"/>
    <n v="0"/>
    <n v="0"/>
    <s v="."/>
    <n v="0"/>
    <n v="0"/>
    <n v="0"/>
    <n v="0"/>
    <n v="0"/>
    <m/>
    <n v="0"/>
    <n v="0"/>
    <n v="0"/>
  </r>
  <r>
    <s v="1.1-00-2305_23621015_2321510"/>
    <s v="1.1-00-23"/>
    <x v="0"/>
    <s v="RECURSOS PROPIOS"/>
    <n v="1"/>
    <x v="0"/>
    <n v="1.3"/>
    <x v="0"/>
    <s v="1.3.4"/>
    <x v="0"/>
    <s v="E"/>
    <s v="Actividades del sector público, que realiza en for"/>
    <s v="05_23"/>
    <x v="0"/>
    <n v="6"/>
    <x v="0"/>
    <n v="21"/>
    <x v="1"/>
    <s v="015_23"/>
    <x v="0"/>
    <x v="1"/>
    <x v="0"/>
    <x v="1"/>
    <n v="2100"/>
    <s v="MATERIALES DE ADMINISTRACION, EMISION DE DOCUMENTOS Y ARTICULOS OFICIALES"/>
    <m/>
    <x v="23"/>
    <x v="23"/>
    <n v="0"/>
    <s v="SIN DESCRIPCIÓN PARA DESTINOS 00"/>
    <n v="500"/>
    <n v="500"/>
    <n v="500"/>
    <n v="0"/>
    <n v="420"/>
    <n v="420"/>
    <n v="420"/>
    <n v="420"/>
    <n v="420"/>
    <n v="420"/>
    <n v="420"/>
    <n v="420"/>
    <n v="420"/>
    <n v="420"/>
    <n v="420"/>
    <n v="420"/>
    <n v="420"/>
    <n v="80"/>
    <n v="0"/>
    <n v="0"/>
    <n v="-500"/>
    <n v="0"/>
    <s v="."/>
    <n v="0"/>
    <n v="500"/>
    <n v="0"/>
    <n v="0"/>
    <n v="500"/>
    <m/>
    <n v="0"/>
    <n v="500"/>
    <n v="80"/>
  </r>
  <r>
    <s v="1.1-00-2311_23649031_2324910"/>
    <s v="1.1-00-23"/>
    <x v="0"/>
    <s v="RECURSOS PROPIOS"/>
    <n v="3"/>
    <x v="1"/>
    <n v="3.8"/>
    <x v="1"/>
    <s v="3.8.4"/>
    <x v="1"/>
    <s v="E"/>
    <s v="Actividades del sector público, que realiza en for"/>
    <s v="11_23"/>
    <x v="1"/>
    <n v="6"/>
    <x v="0"/>
    <n v="49"/>
    <x v="2"/>
    <s v="031_23"/>
    <x v="1"/>
    <x v="1"/>
    <x v="0"/>
    <x v="1"/>
    <n v="2400"/>
    <s v="MATERIALES Y ARTICULOS DE CONSTRUCCION Y DE REPARACION"/>
    <m/>
    <x v="24"/>
    <x v="24"/>
    <n v="0"/>
    <s v="SIN DESCRIPCIÓN PARA DESTINOS 00"/>
    <n v="5000"/>
    <n v="0"/>
    <n v="0"/>
    <n v="5000"/>
    <n v="0"/>
    <n v="0"/>
    <n v="0"/>
    <n v="0"/>
    <n v="0"/>
    <n v="0"/>
    <n v="0"/>
    <n v="0"/>
    <n v="0"/>
    <n v="0"/>
    <n v="0"/>
    <n v="0"/>
    <n v="0"/>
    <n v="0"/>
    <n v="5000"/>
    <n v="0"/>
    <n v="5000"/>
    <n v="5000"/>
    <s v="Herramientas para personal de la Dirección de Infraestructura de TI. "/>
    <n v="0"/>
    <n v="0"/>
    <n v="0"/>
    <n v="5000"/>
    <n v="-5000"/>
    <m/>
    <n v="5000"/>
    <n v="5000"/>
    <n v="5000"/>
  </r>
  <r>
    <s v="1.1-00-2302_23312009_2325310"/>
    <s v="1.1-00-23"/>
    <x v="0"/>
    <s v="RECURSOS PROPIOS"/>
    <n v="1"/>
    <x v="0"/>
    <n v="1.7"/>
    <x v="2"/>
    <s v="1.7.2"/>
    <x v="9"/>
    <s v="E"/>
    <s v="Actividades del sector público, que realiza en for"/>
    <s v="02_23"/>
    <x v="8"/>
    <n v="3"/>
    <x v="2"/>
    <n v="12"/>
    <x v="13"/>
    <s v="009_23"/>
    <x v="11"/>
    <x v="1"/>
    <x v="0"/>
    <x v="1"/>
    <n v="2500"/>
    <s v="PRODUCTOS QUIMICOS, FARMACEUTICOS Y DE LABORATORIO"/>
    <m/>
    <x v="25"/>
    <x v="25"/>
    <n v="0"/>
    <s v="SIN DESCRIPCIÓN PARA DESTINOS 00"/>
    <n v="44000"/>
    <n v="44000"/>
    <n v="44000"/>
    <n v="50000"/>
    <n v="25640.15"/>
    <n v="25640.15"/>
    <n v="25640.15"/>
    <n v="25640.15"/>
    <n v="0"/>
    <n v="25640.15"/>
    <n v="25640.15"/>
    <n v="0"/>
    <n v="25640.15"/>
    <n v="25640.15"/>
    <n v="0"/>
    <n v="25640.15"/>
    <n v="25640.15"/>
    <n v="18359.849999999999"/>
    <n v="50000"/>
    <n v="0"/>
    <n v="6000"/>
    <n v="50000"/>
    <s v="."/>
    <n v="0"/>
    <n v="0"/>
    <n v="0"/>
    <n v="6000"/>
    <n v="-6000"/>
    <m/>
    <n v="6000"/>
    <n v="50000"/>
    <n v="24359.85"/>
  </r>
  <r>
    <s v="1.1-00-2305_23621015_2329110"/>
    <s v="1.1-00-23"/>
    <x v="0"/>
    <s v="RECURSOS PROPIOS"/>
    <n v="1"/>
    <x v="0"/>
    <n v="1.3"/>
    <x v="0"/>
    <s v="1.3.4"/>
    <x v="0"/>
    <s v="E"/>
    <s v="Actividades del sector público, que realiza en for"/>
    <s v="05_23"/>
    <x v="0"/>
    <n v="6"/>
    <x v="0"/>
    <n v="21"/>
    <x v="1"/>
    <s v="015_23"/>
    <x v="0"/>
    <x v="1"/>
    <x v="0"/>
    <x v="1"/>
    <n v="2900"/>
    <s v="HERRAMIENTAS, REFACCIONES Y ACCESORIOS MENORES"/>
    <m/>
    <x v="26"/>
    <x v="26"/>
    <n v="0"/>
    <s v="SIN DESCRIPCIÓN PARA DESTINOS 00"/>
    <n v="149500"/>
    <n v="142000"/>
    <n v="142000"/>
    <n v="150000"/>
    <n v="84616.88"/>
    <n v="51098.94"/>
    <n v="84616.88"/>
    <n v="85481.86"/>
    <n v="47707.91"/>
    <n v="84616.88"/>
    <n v="85481.86"/>
    <n v="47707.91"/>
    <n v="50708.83"/>
    <n v="85481.86"/>
    <n v="47707.91"/>
    <n v="50708.83"/>
    <n v="53268.92"/>
    <n v="57383.119999999995"/>
    <n v="150000"/>
    <n v="0"/>
    <n v="8000"/>
    <n v="150000"/>
    <s v="."/>
    <n v="0"/>
    <n v="0"/>
    <n v="0"/>
    <n v="8000"/>
    <n v="-8000"/>
    <m/>
    <n v="8000"/>
    <n v="150000"/>
    <n v="64518.14"/>
  </r>
  <r>
    <s v="1.1-00-2302_23116010_2324910"/>
    <s v="1.1-00-23"/>
    <x v="0"/>
    <s v="RECURSOS PROPIOS"/>
    <n v="2"/>
    <x v="2"/>
    <n v="2.2000000000000002"/>
    <x v="5"/>
    <s v="2.2.7"/>
    <x v="8"/>
    <s v="S"/>
    <s v="Definidos en el Presupuesto de Egresos y los que s"/>
    <s v="02_23"/>
    <x v="8"/>
    <n v="1"/>
    <x v="6"/>
    <n v="16"/>
    <x v="11"/>
    <s v="010_23"/>
    <x v="10"/>
    <x v="1"/>
    <x v="0"/>
    <x v="1"/>
    <n v="2400"/>
    <s v="MATERIALES Y ARTICULOS DE CONSTRUCCION Y DE REPARACION"/>
    <m/>
    <x v="24"/>
    <x v="24"/>
    <n v="0"/>
    <s v="SIN DESCRIPCIÓN PARA DESTINOS 00"/>
    <n v="160000"/>
    <n v="160000"/>
    <n v="160000"/>
    <n v="0"/>
    <n v="125792.72"/>
    <n v="74172.72"/>
    <n v="74172.72"/>
    <n v="74172.72"/>
    <n v="0"/>
    <n v="0"/>
    <n v="0"/>
    <n v="0"/>
    <n v="0"/>
    <n v="0"/>
    <n v="0"/>
    <n v="0"/>
    <n v="0"/>
    <n v="34207.279999999999"/>
    <n v="170000"/>
    <n v="170000"/>
    <n v="10000"/>
    <n v="170000"/>
    <s v="."/>
    <n v="0"/>
    <n v="160000"/>
    <n v="0"/>
    <n v="0"/>
    <n v="160000"/>
    <m/>
    <n v="10000"/>
    <n v="170000"/>
    <n v="95827.28"/>
  </r>
  <r>
    <s v="1.1-00-2311_23649031_2327210"/>
    <s v="1.1-00-23"/>
    <x v="0"/>
    <s v="RECURSOS PROPIOS"/>
    <n v="3"/>
    <x v="1"/>
    <n v="3.8"/>
    <x v="1"/>
    <s v="3.8.4"/>
    <x v="1"/>
    <s v="E"/>
    <s v="Actividades del sector público, que realiza en for"/>
    <s v="11_23"/>
    <x v="1"/>
    <n v="6"/>
    <x v="0"/>
    <n v="49"/>
    <x v="2"/>
    <s v="031_23"/>
    <x v="1"/>
    <x v="1"/>
    <x v="0"/>
    <x v="1"/>
    <n v="2700"/>
    <s v="VESTUARIO, BLANCOS, PRENDAS DE PROTECCION Y ARTICULOS DEPORTIVOS"/>
    <m/>
    <x v="27"/>
    <x v="27"/>
    <n v="0"/>
    <s v="SIN DESCRIPCIÓN PARA DESTINOS 00"/>
    <n v="15000"/>
    <n v="0"/>
    <n v="0"/>
    <n v="15000"/>
    <n v="0"/>
    <n v="0"/>
    <n v="0"/>
    <n v="0"/>
    <n v="0"/>
    <n v="0"/>
    <n v="0"/>
    <n v="0"/>
    <n v="0"/>
    <n v="0"/>
    <n v="0"/>
    <n v="0"/>
    <n v="0"/>
    <n v="0"/>
    <n v="15000"/>
    <n v="0"/>
    <n v="15000"/>
    <n v="15000"/>
    <s v="Herramientas para el personal de TI. "/>
    <n v="0"/>
    <n v="0"/>
    <n v="0"/>
    <n v="15000"/>
    <n v="-15000"/>
    <m/>
    <n v="15000"/>
    <n v="15000"/>
    <n v="15000"/>
  </r>
  <r>
    <s v="1.1-00-2317_23456037_2321610"/>
    <s v="1.1-00-23"/>
    <x v="0"/>
    <s v="RECURSOS PROPIOS"/>
    <n v="2"/>
    <x v="2"/>
    <n v="2.1"/>
    <x v="7"/>
    <s v="2.1.5"/>
    <x v="7"/>
    <s v="R"/>
    <s v="Solamente actividades específicas, distintas a las"/>
    <s v="17_23"/>
    <x v="6"/>
    <n v="4"/>
    <x v="5"/>
    <n v="56"/>
    <x v="9"/>
    <s v="037_23"/>
    <x v="8"/>
    <x v="1"/>
    <x v="0"/>
    <x v="1"/>
    <n v="2100"/>
    <s v="MATERIALES DE ADMINISTRACION, EMISION DE DOCUMENTOS Y ARTICULOS OFICIALES"/>
    <m/>
    <x v="28"/>
    <x v="28"/>
    <n v="0"/>
    <s v="SIN DESCRIPCIÓN PARA DESTINOS 00"/>
    <n v="20000"/>
    <n v="20000"/>
    <n v="20000"/>
    <n v="20000"/>
    <n v="0"/>
    <n v="0"/>
    <n v="0"/>
    <n v="0"/>
    <n v="0"/>
    <n v="0"/>
    <n v="0"/>
    <n v="0"/>
    <n v="0"/>
    <n v="0"/>
    <n v="0"/>
    <n v="0"/>
    <n v="0"/>
    <n v="20000"/>
    <n v="20000"/>
    <n v="0"/>
    <n v="0"/>
    <n v="20000"/>
    <s v="Compra de artículos de limpieza para las instalaciones de la Unidad de Rescate de Fauna Silvestre, Control y Maltrato Animal."/>
    <n v="0"/>
    <n v="0"/>
    <n v="0"/>
    <n v="0"/>
    <n v="0"/>
    <m/>
    <n v="0"/>
    <n v="20000"/>
    <n v="20000"/>
  </r>
  <r>
    <s v="1.1-00-2307_23335021_2321610"/>
    <s v="1.1-00-23"/>
    <x v="0"/>
    <s v="RECURSOS PROPIOS"/>
    <n v="2"/>
    <x v="2"/>
    <n v="2.1"/>
    <x v="7"/>
    <s v="2.1.1"/>
    <x v="10"/>
    <s v="E"/>
    <s v="Actividades del sector público, que realiza en for"/>
    <s v="07_23"/>
    <x v="3"/>
    <n v="3"/>
    <x v="2"/>
    <n v="35"/>
    <x v="14"/>
    <s v="021_23"/>
    <x v="12"/>
    <x v="1"/>
    <x v="0"/>
    <x v="1"/>
    <n v="2100"/>
    <s v="MATERIALES DE ADMINISTRACION, EMISION DE DOCUMENTOS Y ARTICULOS OFICIALES"/>
    <m/>
    <x v="28"/>
    <x v="28"/>
    <n v="0"/>
    <s v="SIN DESCRIPCIÓN PARA DESTINOS 00"/>
    <n v="175000"/>
    <n v="175000"/>
    <n v="175000"/>
    <n v="175000"/>
    <n v="153894.88"/>
    <n v="153894.88"/>
    <n v="153894.88"/>
    <n v="153894.88"/>
    <n v="153894.88"/>
    <n v="153894.88"/>
    <n v="153894.88"/>
    <n v="153894.88"/>
    <n v="153894.88"/>
    <n v="153894.88"/>
    <n v="153894.88"/>
    <n v="153894.88"/>
    <n v="153894.88"/>
    <n v="21105.119999999995"/>
    <n v="175000"/>
    <n v="0"/>
    <n v="0"/>
    <n v="175000"/>
    <s v="."/>
    <n v="0"/>
    <n v="0"/>
    <n v="0"/>
    <n v="0"/>
    <n v="0"/>
    <m/>
    <n v="0"/>
    <n v="175000"/>
    <n v="21105.119999999995"/>
  </r>
  <r>
    <s v="1.1-00-2305_23621015_2321610"/>
    <s v="1.1-00-23"/>
    <x v="0"/>
    <s v="RECURSOS PROPIOS"/>
    <n v="1"/>
    <x v="0"/>
    <n v="1.3"/>
    <x v="0"/>
    <s v="1.3.4"/>
    <x v="0"/>
    <s v="E"/>
    <s v="Actividades del sector público, que realiza en for"/>
    <s v="05_23"/>
    <x v="0"/>
    <n v="6"/>
    <x v="0"/>
    <n v="21"/>
    <x v="1"/>
    <s v="015_23"/>
    <x v="0"/>
    <x v="1"/>
    <x v="0"/>
    <x v="1"/>
    <n v="2100"/>
    <s v="MATERIALES DE ADMINISTRACION, EMISION DE DOCUMENTOS Y ARTICULOS OFICIALES"/>
    <m/>
    <x v="28"/>
    <x v="28"/>
    <n v="0"/>
    <s v="SIN DESCRIPCIÓN PARA DESTINOS 00"/>
    <n v="1450000"/>
    <n v="1709801.48"/>
    <n v="1709801.48"/>
    <n v="1450000"/>
    <n v="1162467.24"/>
    <n v="1162260.25"/>
    <n v="1162467.24"/>
    <n v="1162467.24"/>
    <n v="1097862.05"/>
    <n v="1137069.04"/>
    <n v="1137069.04"/>
    <n v="865862.05"/>
    <n v="1137069.04"/>
    <n v="1137069.04"/>
    <n v="865862.05"/>
    <n v="1137069.04"/>
    <n v="1137069.04"/>
    <n v="547334.24"/>
    <n v="1450000"/>
    <n v="0"/>
    <n v="-259801.47999999998"/>
    <n v="1450000"/>
    <s v="."/>
    <n v="0"/>
    <n v="382801.48"/>
    <n v="0"/>
    <n v="123000"/>
    <n v="259801.48"/>
    <n v="1709801.48"/>
    <n v="0"/>
    <n v="1709801.48"/>
    <n v="547334.24"/>
  </r>
  <r>
    <s v="1.1-00-2310_23448030_2321710"/>
    <s v="1.1-00-23"/>
    <x v="0"/>
    <s v="RECURSOS PROPIOS"/>
    <n v="2"/>
    <x v="2"/>
    <n v="2.7"/>
    <x v="8"/>
    <s v="2.7.1"/>
    <x v="11"/>
    <s v="E"/>
    <s v="Actividades del sector público, que realiza en for"/>
    <s v="10_23"/>
    <x v="9"/>
    <n v="4"/>
    <x v="5"/>
    <n v="48"/>
    <x v="15"/>
    <s v="030_23"/>
    <x v="13"/>
    <x v="1"/>
    <x v="0"/>
    <x v="1"/>
    <n v="2100"/>
    <s v="MATERIALES DE ADMINISTRACION, EMISION DE DOCUMENTOS Y ARTICULOS OFICIALES"/>
    <m/>
    <x v="29"/>
    <x v="29"/>
    <n v="0"/>
    <s v="SIN DESCRIPCIÓN PARA DESTINOS 00"/>
    <n v="30000"/>
    <n v="30000"/>
    <n v="30000"/>
    <n v="30000"/>
    <n v="0"/>
    <n v="0"/>
    <n v="0"/>
    <n v="0"/>
    <n v="0"/>
    <n v="0"/>
    <n v="0"/>
    <n v="0"/>
    <n v="0"/>
    <n v="0"/>
    <n v="0"/>
    <n v="0"/>
    <n v="0"/>
    <n v="30000"/>
    <n v="30000"/>
    <n v="0"/>
    <n v="0"/>
    <n v="30000"/>
    <s v="Compra materiales para el funcionamiento e imparticion de talleres, platicas, capacitaciones y cursos, emitidas por el area de Cultura Ambiental (Ecología)"/>
    <n v="0"/>
    <n v="0"/>
    <n v="0"/>
    <n v="0"/>
    <n v="0"/>
    <m/>
    <n v="0"/>
    <n v="30000"/>
    <n v="30000"/>
  </r>
  <r>
    <s v="2.6-06-2305_23621015_23217154"/>
    <s v="2.6-06-23"/>
    <x v="2"/>
    <s v="RECURSO ESTATAL"/>
    <n v="1"/>
    <x v="0"/>
    <n v="1.3"/>
    <x v="0"/>
    <s v="1.3.4"/>
    <x v="0"/>
    <s v="E"/>
    <s v="Actividades del sector público, que realiza en for"/>
    <s v="05_23"/>
    <x v="0"/>
    <n v="6"/>
    <x v="0"/>
    <n v="21"/>
    <x v="1"/>
    <s v="015_23"/>
    <x v="0"/>
    <x v="1"/>
    <x v="0"/>
    <x v="1"/>
    <n v="2100"/>
    <s v="MATERIALES DE ADMINISTRACION, EMISION DE DOCUMENTOS Y ARTICULOS OFICIALES"/>
    <m/>
    <x v="29"/>
    <x v="29"/>
    <n v="54"/>
    <s v="EDUCANDO PARA LA IGUALDAD"/>
    <n v="0"/>
    <n v="0"/>
    <n v="0"/>
    <n v="0"/>
    <n v="0"/>
    <n v="0"/>
    <n v="0"/>
    <n v="0"/>
    <n v="0"/>
    <n v="0"/>
    <n v="0"/>
    <n v="0"/>
    <n v="0"/>
    <n v="0"/>
    <n v="0"/>
    <n v="0"/>
    <n v="0"/>
    <n v="0"/>
    <n v="0"/>
    <n v="0"/>
    <n v="0"/>
    <n v="0"/>
    <s v="."/>
    <n v="0"/>
    <n v="0"/>
    <n v="0"/>
    <n v="0"/>
    <n v="0"/>
    <m/>
    <n v="3000"/>
    <n v="3000"/>
    <n v="3000"/>
  </r>
  <r>
    <s v="1.1-00-2305_23621015_2324710"/>
    <s v="1.1-00-23"/>
    <x v="0"/>
    <s v="RECURSOS PROPIOS"/>
    <n v="1"/>
    <x v="0"/>
    <n v="1.3"/>
    <x v="0"/>
    <s v="1.3.4"/>
    <x v="0"/>
    <s v="E"/>
    <s v="Actividades del sector público, que realiza en for"/>
    <s v="05_23"/>
    <x v="0"/>
    <n v="6"/>
    <x v="0"/>
    <n v="21"/>
    <x v="1"/>
    <s v="015_23"/>
    <x v="0"/>
    <x v="1"/>
    <x v="0"/>
    <x v="1"/>
    <n v="2400"/>
    <s v="MATERIALES Y ARTICULOS DE CONSTRUCCION Y DE REPARACION"/>
    <m/>
    <x v="30"/>
    <x v="30"/>
    <n v="0"/>
    <s v="SIN DESCRIPCIÓN PARA DESTINOS 00"/>
    <n v="63772"/>
    <n v="63772"/>
    <n v="63772"/>
    <n v="80000"/>
    <n v="5597"/>
    <n v="5597"/>
    <n v="5597"/>
    <n v="6012.01"/>
    <n v="5597"/>
    <n v="5597"/>
    <n v="6012.01"/>
    <n v="5597"/>
    <n v="5597"/>
    <n v="6012.01"/>
    <n v="5597"/>
    <n v="5597"/>
    <n v="6012.01"/>
    <n v="58175"/>
    <n v="80000.42"/>
    <n v="0.41999999999825377"/>
    <n v="16228.419999999998"/>
    <n v="80000.42"/>
    <s v="."/>
    <n v="0"/>
    <n v="0"/>
    <n v="0"/>
    <n v="16228"/>
    <n v="-16228"/>
    <m/>
    <n v="16228.419999999998"/>
    <n v="80000.42"/>
    <n v="73988.41"/>
  </r>
  <r>
    <s v="1.1-00-2311_23649031_2329110"/>
    <s v="1.1-00-23"/>
    <x v="0"/>
    <s v="RECURSOS PROPIOS"/>
    <n v="3"/>
    <x v="1"/>
    <n v="3.8"/>
    <x v="1"/>
    <s v="3.8.4"/>
    <x v="1"/>
    <s v="E"/>
    <s v="Actividades del sector público, que realiza en for"/>
    <s v="11_23"/>
    <x v="1"/>
    <n v="6"/>
    <x v="0"/>
    <n v="49"/>
    <x v="2"/>
    <s v="031_23"/>
    <x v="1"/>
    <x v="1"/>
    <x v="0"/>
    <x v="1"/>
    <n v="2900"/>
    <s v="HERRAMIENTAS, REFACCIONES Y ACCESORIOS MENORES"/>
    <m/>
    <x v="26"/>
    <x v="26"/>
    <n v="0"/>
    <s v="SIN DESCRIPCIÓN PARA DESTINOS 00"/>
    <n v="20000"/>
    <n v="0"/>
    <n v="11020"/>
    <n v="20000"/>
    <n v="0"/>
    <n v="0"/>
    <n v="0"/>
    <n v="0"/>
    <n v="0"/>
    <n v="0"/>
    <n v="0"/>
    <n v="0"/>
    <n v="0"/>
    <n v="0"/>
    <n v="0"/>
    <n v="0"/>
    <n v="0"/>
    <n v="0"/>
    <n v="20000"/>
    <n v="0"/>
    <n v="20000"/>
    <n v="20000"/>
    <s v="Materiales indispensables para atender los reportes sobre fallas, de los servidores públicos, en equipos de cómputo. }"/>
    <n v="0"/>
    <n v="0"/>
    <n v="0"/>
    <n v="20000"/>
    <n v="-20000"/>
    <m/>
    <n v="20000"/>
    <n v="20000"/>
    <n v="20000"/>
  </r>
  <r>
    <s v="1.1-00-2302_23116010_2329810"/>
    <s v="1.1-00-23"/>
    <x v="0"/>
    <s v="RECURSOS PROPIOS"/>
    <n v="2"/>
    <x v="2"/>
    <n v="2.2000000000000002"/>
    <x v="5"/>
    <s v="2.2.7"/>
    <x v="8"/>
    <s v="S"/>
    <s v="Definidos en el Presupuesto de Egresos y los que s"/>
    <s v="02_23"/>
    <x v="8"/>
    <n v="1"/>
    <x v="6"/>
    <n v="16"/>
    <x v="11"/>
    <s v="010_23"/>
    <x v="10"/>
    <x v="1"/>
    <x v="0"/>
    <x v="1"/>
    <n v="2900"/>
    <s v="HERRAMIENTAS, REFACCIONES Y ACCESORIOS MENORES"/>
    <s v="concentrada"/>
    <x v="31"/>
    <x v="31"/>
    <n v="0"/>
    <s v="SIN DESCRIPCIÓN PARA DESTINOS 00"/>
    <n v="0"/>
    <n v="0"/>
    <n v="0"/>
    <n v="0"/>
    <n v="0"/>
    <n v="0"/>
    <n v="0"/>
    <n v="0"/>
    <n v="0"/>
    <n v="0"/>
    <n v="0"/>
    <n v="0"/>
    <n v="0"/>
    <n v="0"/>
    <n v="0"/>
    <n v="0"/>
    <n v="0"/>
    <n v="0"/>
    <n v="20000"/>
    <n v="20000"/>
    <n v="20000"/>
    <n v="20000"/>
    <s v="."/>
    <n v="0"/>
    <n v="0"/>
    <n v="0"/>
    <n v="0"/>
    <n v="0"/>
    <m/>
    <n v="20000"/>
    <n v="20000"/>
    <n v="20000"/>
  </r>
  <r>
    <s v="1.1-00-2306_23529017_2322110"/>
    <s v="1.1-00-23"/>
    <x v="0"/>
    <s v="RECURSOS PROPIOS"/>
    <n v="2"/>
    <x v="2"/>
    <n v="2.4"/>
    <x v="4"/>
    <s v="2.4.2"/>
    <x v="4"/>
    <s v="F"/>
    <s v="Actividades destinadas a la promoción y fomento de"/>
    <s v="06_23"/>
    <x v="4"/>
    <n v="5"/>
    <x v="3"/>
    <n v="29"/>
    <x v="5"/>
    <s v="017_23"/>
    <x v="4"/>
    <x v="1"/>
    <x v="0"/>
    <x v="1"/>
    <n v="2200"/>
    <s v="ALIMENTOS Y UTENSILIOS"/>
    <m/>
    <x v="32"/>
    <x v="32"/>
    <n v="0"/>
    <s v="SIN DESCRIPCIÓN PARA DESTINOS 00"/>
    <n v="0"/>
    <n v="0"/>
    <n v="0"/>
    <n v="0"/>
    <n v="0"/>
    <n v="0"/>
    <n v="0"/>
    <n v="0"/>
    <n v="0"/>
    <n v="0"/>
    <n v="0"/>
    <n v="0"/>
    <n v="0"/>
    <n v="0"/>
    <n v="0"/>
    <n v="0"/>
    <n v="0"/>
    <n v="0"/>
    <n v="25000"/>
    <n v="25000"/>
    <n v="25000"/>
    <n v="25000"/>
    <s v="PARA EVENTOS CULTURALES COMO PRESENTACIONES DE LIBROS, INAUGURACIONES DE ARTE, ATENCION A ARTISTAS EN PRESNTACIONES PÚBLICAS."/>
    <n v="0"/>
    <n v="0"/>
    <n v="0"/>
    <n v="0"/>
    <n v="0"/>
    <m/>
    <n v="25000"/>
    <n v="25000"/>
    <n v="25000"/>
  </r>
  <r>
    <s v="1.1-00-2308_23741025_2322110"/>
    <s v="1.1-00-23"/>
    <x v="0"/>
    <s v="RECURSOS PROPIOS"/>
    <n v="1"/>
    <x v="0"/>
    <n v="1.7"/>
    <x v="2"/>
    <s v="1.7.1"/>
    <x v="2"/>
    <s v="R"/>
    <s v="Solamente actividades específicas, distintas a las"/>
    <s v="08_23"/>
    <x v="2"/>
    <n v="7"/>
    <x v="1"/>
    <n v="41"/>
    <x v="3"/>
    <s v="025_23"/>
    <x v="2"/>
    <x v="1"/>
    <x v="0"/>
    <x v="1"/>
    <n v="2200"/>
    <s v="ALIMENTOS Y UTENSILIOS"/>
    <m/>
    <x v="32"/>
    <x v="32"/>
    <n v="0"/>
    <s v="SIN DESCRIPCIÓN PARA DESTINOS 00"/>
    <n v="384482"/>
    <n v="384482"/>
    <n v="384482"/>
    <n v="369158"/>
    <n v="384482"/>
    <n v="384482"/>
    <n v="384482"/>
    <n v="384482"/>
    <n v="106140"/>
    <n v="167562"/>
    <n v="182062"/>
    <n v="84564"/>
    <n v="167562"/>
    <n v="182062"/>
    <n v="84564"/>
    <n v="167562"/>
    <n v="182062"/>
    <n v="0"/>
    <n v="369158"/>
    <n v="0"/>
    <n v="-15324"/>
    <n v="369158"/>
    <s v="."/>
    <n v="0"/>
    <n v="15324"/>
    <n v="0"/>
    <n v="0"/>
    <n v="15324"/>
    <n v="384482"/>
    <n v="0"/>
    <n v="384482"/>
    <n v="0"/>
  </r>
  <r>
    <s v="1.1-00-2307_23334020_2321610"/>
    <s v="1.1-00-23"/>
    <x v="0"/>
    <s v="RECURSOS PROPIOS"/>
    <n v="2"/>
    <x v="2"/>
    <n v="2.2000000000000002"/>
    <x v="5"/>
    <s v="2.2.4"/>
    <x v="5"/>
    <s v="E"/>
    <s v="Actividades del sector público, que realiza en for"/>
    <s v="07_23"/>
    <x v="3"/>
    <n v="3"/>
    <x v="2"/>
    <n v="34"/>
    <x v="6"/>
    <s v="020_23"/>
    <x v="5"/>
    <x v="1"/>
    <x v="0"/>
    <x v="1"/>
    <n v="2100"/>
    <s v="MATERIALES DE ADMINISTRACION, EMISION DE DOCUMENTOS Y ARTICULOS OFICIALES"/>
    <s v="concentrada"/>
    <x v="28"/>
    <x v="28"/>
    <n v="0"/>
    <s v="SIN DESCRIPCIÓN PARA DESTINOS 00"/>
    <n v="0"/>
    <n v="0"/>
    <n v="0"/>
    <n v="0"/>
    <n v="0"/>
    <n v="0"/>
    <n v="0"/>
    <n v="0"/>
    <n v="0"/>
    <n v="0"/>
    <n v="0"/>
    <n v="0"/>
    <n v="0"/>
    <n v="0"/>
    <n v="0"/>
    <n v="0"/>
    <n v="0"/>
    <n v="0"/>
    <n v="28000"/>
    <n v="28000"/>
    <n v="28000"/>
    <n v="28000"/>
    <s v="SE COTIZO EL MATERIAL NECESARIO PARA TODO EL AÑO PARA LA PERSONA ENCARGADA DEL MANTENIMIENTO Y LIMPIEZA DE LA DEPENDENCIA"/>
    <n v="0"/>
    <n v="0"/>
    <n v="0"/>
    <n v="0"/>
    <n v="0"/>
    <m/>
    <n v="28000"/>
    <n v="28000"/>
    <n v="28000"/>
  </r>
  <r>
    <s v="1.1-00-2303_23117011_2322110"/>
    <s v="1.1-00-23"/>
    <x v="0"/>
    <s v="RECURSOS PROPIOS"/>
    <n v="1"/>
    <x v="0"/>
    <n v="1.3"/>
    <x v="0"/>
    <s v="1.3.5"/>
    <x v="12"/>
    <s v="O"/>
    <s v="Actividades que realizan la función pública o cont"/>
    <s v="03_23"/>
    <x v="10"/>
    <n v="1"/>
    <x v="6"/>
    <n v="17"/>
    <x v="16"/>
    <s v="011_23"/>
    <x v="14"/>
    <x v="1"/>
    <x v="0"/>
    <x v="1"/>
    <n v="2200"/>
    <s v="ALIMENTOS Y UTENSILIOS"/>
    <m/>
    <x v="32"/>
    <x v="32"/>
    <n v="0"/>
    <s v="SIN DESCRIPCIÓN PARA DESTINOS 00"/>
    <n v="85000"/>
    <n v="85000"/>
    <n v="85000"/>
    <n v="85000"/>
    <n v="26175.4"/>
    <n v="26175.4"/>
    <n v="26175.4"/>
    <n v="39051.4"/>
    <n v="26175.4"/>
    <n v="26175.4"/>
    <n v="39051.4"/>
    <n v="26175.4"/>
    <n v="26175.4"/>
    <n v="39051.4"/>
    <n v="26175.4"/>
    <n v="26175.4"/>
    <n v="39051.4"/>
    <n v="58824.6"/>
    <n v="85000"/>
    <n v="0"/>
    <n v="0"/>
    <n v="85000"/>
    <s v="PARA LA COMPRA DE ALIMENTOS DE LOS OPERATIVOS DE INSPECCIÓN Y DEL DESPACHO"/>
    <n v="0"/>
    <n v="0"/>
    <n v="0"/>
    <n v="0"/>
    <n v="0"/>
    <m/>
    <n v="0"/>
    <n v="85000"/>
    <n v="45948.6"/>
  </r>
  <r>
    <s v="1.1-00-2304_23618012_2322110"/>
    <s v="1.1-00-23"/>
    <x v="0"/>
    <s v="RECURSOS PROPIOS"/>
    <n v="1"/>
    <x v="0"/>
    <n v="1.3"/>
    <x v="0"/>
    <s v="1.3.4"/>
    <x v="0"/>
    <s v="M"/>
    <s v="Actividades de apoyo administrativo desarrolladas "/>
    <s v="04_23"/>
    <x v="7"/>
    <n v="6"/>
    <x v="0"/>
    <n v="18"/>
    <x v="10"/>
    <s v="012_23"/>
    <x v="9"/>
    <x v="1"/>
    <x v="0"/>
    <x v="1"/>
    <n v="2200"/>
    <s v="ALIMENTOS Y UTENSILIOS"/>
    <m/>
    <x v="32"/>
    <x v="32"/>
    <n v="0"/>
    <s v="SIN DESCRIPCIÓN PARA DESTINOS 00"/>
    <n v="1500"/>
    <n v="1500"/>
    <n v="1500"/>
    <n v="0"/>
    <n v="1116.01"/>
    <n v="1116.01"/>
    <n v="1116.01"/>
    <n v="1116.01"/>
    <n v="1116.01"/>
    <n v="1116.01"/>
    <n v="1116.01"/>
    <n v="1116.01"/>
    <n v="1116.01"/>
    <n v="1116.01"/>
    <n v="1116.01"/>
    <n v="1116.01"/>
    <n v="1116.01"/>
    <n v="383.99"/>
    <n v="0"/>
    <n v="0"/>
    <n v="-1500"/>
    <n v="0"/>
    <s v="."/>
    <n v="0"/>
    <n v="1500"/>
    <n v="0"/>
    <n v="0"/>
    <n v="1500"/>
    <m/>
    <n v="0"/>
    <n v="1500"/>
    <n v="383.99"/>
  </r>
  <r>
    <s v="1.1-00-2317_23456037_2322210"/>
    <s v="1.1-00-23"/>
    <x v="0"/>
    <s v="RECURSOS PROPIOS"/>
    <n v="2"/>
    <x v="2"/>
    <n v="2.1"/>
    <x v="7"/>
    <s v="2.1.5"/>
    <x v="7"/>
    <s v="R"/>
    <s v="Solamente actividades específicas, distintas a las"/>
    <s v="17_23"/>
    <x v="6"/>
    <n v="4"/>
    <x v="5"/>
    <n v="56"/>
    <x v="9"/>
    <s v="037_23"/>
    <x v="8"/>
    <x v="1"/>
    <x v="0"/>
    <x v="1"/>
    <n v="2200"/>
    <s v="ALIMENTOS Y UTENSILIOS"/>
    <m/>
    <x v="33"/>
    <x v="33"/>
    <n v="0"/>
    <s v="SIN DESCRIPCIÓN PARA DESTINOS 00"/>
    <n v="420000"/>
    <n v="420000"/>
    <n v="420000"/>
    <n v="420000"/>
    <n v="393180"/>
    <n v="393180"/>
    <n v="393180"/>
    <n v="393180"/>
    <n v="393180"/>
    <n v="393180"/>
    <n v="393180"/>
    <n v="0"/>
    <n v="192560"/>
    <n v="393180"/>
    <n v="0"/>
    <n v="192560"/>
    <n v="393180"/>
    <n v="26820"/>
    <n v="420000"/>
    <n v="0"/>
    <n v="0"/>
    <n v="420000"/>
    <s v="Se redujo la cantidad propuesta, para ajustar el presupuesto y poder utilizarlo en otras necesidades básicas para el funcionamiento de la UNASAM. "/>
    <n v="0"/>
    <n v="0"/>
    <n v="0"/>
    <n v="0"/>
    <n v="0"/>
    <m/>
    <n v="0"/>
    <n v="420000"/>
    <n v="26820"/>
  </r>
  <r>
    <s v="1.1-00-2310_23448030_2322210"/>
    <s v="1.1-00-23"/>
    <x v="0"/>
    <s v="RECURSOS PROPIOS"/>
    <n v="2"/>
    <x v="2"/>
    <n v="2.7"/>
    <x v="8"/>
    <s v="2.7.1"/>
    <x v="11"/>
    <s v="E"/>
    <s v="Actividades del sector público, que realiza en for"/>
    <s v="10_23"/>
    <x v="9"/>
    <n v="4"/>
    <x v="5"/>
    <n v="48"/>
    <x v="15"/>
    <s v="030_23"/>
    <x v="13"/>
    <x v="1"/>
    <x v="0"/>
    <x v="1"/>
    <n v="2200"/>
    <s v="ALIMENTOS Y UTENSILIOS"/>
    <m/>
    <x v="33"/>
    <x v="33"/>
    <n v="0"/>
    <s v="SIN DESCRIPCIÓN PARA DESTINOS 00"/>
    <n v="40000"/>
    <n v="40000"/>
    <n v="40000"/>
    <n v="40000"/>
    <n v="20000"/>
    <n v="20000"/>
    <n v="20000"/>
    <n v="20000"/>
    <n v="0"/>
    <n v="0"/>
    <n v="0"/>
    <n v="0"/>
    <n v="0"/>
    <n v="0"/>
    <n v="0"/>
    <n v="0"/>
    <n v="0"/>
    <n v="20000"/>
    <n v="40000"/>
    <n v="0"/>
    <n v="0"/>
    <n v="40000"/>
    <s v="Alimento para los animales que se resguardan en el Mercado Organico en Lomas del sur (ecología)"/>
    <n v="0"/>
    <n v="0"/>
    <n v="0"/>
    <n v="0"/>
    <n v="0"/>
    <m/>
    <n v="0"/>
    <n v="40000"/>
    <n v="20000"/>
  </r>
  <r>
    <s v="1.1-00-2309_23343027_2322210"/>
    <s v="1.1-00-23"/>
    <x v="0"/>
    <s v="RECURSOS PROPIOS"/>
    <n v="1"/>
    <x v="0"/>
    <n v="1.3"/>
    <x v="0"/>
    <s v="1.3.4"/>
    <x v="0"/>
    <s v="E"/>
    <s v="Actividades del sector público, que realiza en for"/>
    <s v="09_23"/>
    <x v="5"/>
    <n v="3"/>
    <x v="2"/>
    <n v="43"/>
    <x v="17"/>
    <s v="027_23"/>
    <x v="15"/>
    <x v="1"/>
    <x v="0"/>
    <x v="1"/>
    <n v="2200"/>
    <s v="ALIMENTOS Y UTENSILIOS"/>
    <m/>
    <x v="33"/>
    <x v="33"/>
    <n v="0"/>
    <s v="SIN DESCRIPCIÓN PARA DESTINOS 00"/>
    <n v="75000"/>
    <n v="75000"/>
    <n v="75000"/>
    <n v="25000"/>
    <n v="59000"/>
    <n v="59000"/>
    <n v="59000"/>
    <n v="59000"/>
    <n v="59000"/>
    <n v="59000"/>
    <n v="59000"/>
    <n v="59000"/>
    <n v="59000"/>
    <n v="59000"/>
    <n v="59000"/>
    <n v="59000"/>
    <n v="59000"/>
    <n v="16000"/>
    <n v="25000"/>
    <n v="0"/>
    <n v="-50000"/>
    <n v="25000"/>
    <s v="Alimento de animales (retenidos)"/>
    <n v="0"/>
    <n v="50000"/>
    <n v="0"/>
    <n v="0"/>
    <n v="50000"/>
    <n v="75000"/>
    <n v="0"/>
    <n v="75000"/>
    <n v="16000"/>
  </r>
  <r>
    <s v="1.1-00-2309_23842026_2322210"/>
    <s v="1.1-00-23"/>
    <x v="0"/>
    <s v="RECURSOS PROPIOS"/>
    <n v="3"/>
    <x v="1"/>
    <n v="3.1"/>
    <x v="6"/>
    <s v="3.1.1"/>
    <x v="6"/>
    <s v="E"/>
    <s v="Actividades del sector público, que realiza en for"/>
    <s v="09_23"/>
    <x v="5"/>
    <n v="8"/>
    <x v="4"/>
    <n v="42"/>
    <x v="7"/>
    <s v="026_23"/>
    <x v="6"/>
    <x v="1"/>
    <x v="0"/>
    <x v="1"/>
    <n v="2200"/>
    <s v="ALIMENTOS Y UTENSILIOS"/>
    <m/>
    <x v="33"/>
    <x v="33"/>
    <n v="0"/>
    <s v="SIN DESCRIPCIÓN PARA DESTINOS 00"/>
    <n v="100000"/>
    <n v="100000"/>
    <n v="100000"/>
    <n v="100000"/>
    <n v="99000"/>
    <n v="0"/>
    <n v="0"/>
    <n v="0"/>
    <n v="0"/>
    <n v="0"/>
    <n v="0"/>
    <n v="0"/>
    <n v="0"/>
    <n v="0"/>
    <n v="0"/>
    <n v="0"/>
    <n v="0"/>
    <n v="1000"/>
    <n v="100000"/>
    <n v="0"/>
    <n v="0"/>
    <n v="100000"/>
    <s v="Para los animales utilidos en las practicas de la escuela municipal de charreria"/>
    <n v="0"/>
    <n v="0"/>
    <n v="0"/>
    <n v="0"/>
    <n v="0"/>
    <m/>
    <n v="0"/>
    <n v="100000"/>
    <n v="100000"/>
  </r>
  <r>
    <s v="1.1-00-2301_2352002_2322310"/>
    <s v="1.1-00-23"/>
    <x v="0"/>
    <s v="RECURSOS PROPIOS"/>
    <n v="1"/>
    <x v="0"/>
    <n v="1.3"/>
    <x v="0"/>
    <s v="1.3.4"/>
    <x v="0"/>
    <s v="E"/>
    <s v="Actividades del sector público, que realiza en for"/>
    <s v="01_23"/>
    <x v="11"/>
    <n v="5"/>
    <x v="3"/>
    <n v="2"/>
    <x v="18"/>
    <s v="002_23"/>
    <x v="16"/>
    <x v="1"/>
    <x v="0"/>
    <x v="1"/>
    <n v="2200"/>
    <s v="ALIMENTOS Y UTENSILIOS"/>
    <m/>
    <x v="34"/>
    <x v="34"/>
    <n v="0"/>
    <s v="SIN DESCRIPCIÓN PARA DESTINOS 00"/>
    <n v="0"/>
    <n v="0"/>
    <n v="0"/>
    <n v="0"/>
    <n v="0"/>
    <n v="0"/>
    <n v="0"/>
    <n v="0"/>
    <n v="0"/>
    <n v="0"/>
    <n v="0"/>
    <n v="0"/>
    <n v="0"/>
    <n v="0"/>
    <n v="0"/>
    <n v="0"/>
    <n v="0"/>
    <n v="0"/>
    <n v="8000"/>
    <n v="8000"/>
    <n v="8000"/>
    <n v="8000"/>
    <s v="Presupuesto solicitado para la compra de cristalería, ya que es de suma importancia contar con dichos utensilios para revestir los eventos de visitas especiales."/>
    <n v="0"/>
    <n v="0"/>
    <n v="0"/>
    <n v="0"/>
    <n v="0"/>
    <m/>
    <n v="0"/>
    <n v="0"/>
    <n v="0"/>
  </r>
  <r>
    <s v="1.1-00-2302_23311009_2322310"/>
    <s v="1.1-00-23"/>
    <x v="0"/>
    <s v="RECURSOS PROPIOS"/>
    <n v="1"/>
    <x v="0"/>
    <n v="1.7"/>
    <x v="2"/>
    <s v="1.7.2"/>
    <x v="9"/>
    <s v="E"/>
    <s v="Actividades del sector público, que realiza en for"/>
    <s v="02_23"/>
    <x v="8"/>
    <n v="3"/>
    <x v="2"/>
    <n v="11"/>
    <x v="19"/>
    <s v="009_23"/>
    <x v="11"/>
    <x v="1"/>
    <x v="0"/>
    <x v="1"/>
    <n v="2200"/>
    <s v="ALIMENTOS Y UTENSILIOS"/>
    <m/>
    <x v="34"/>
    <x v="34"/>
    <n v="0"/>
    <s v="SIN DESCRIPCIÓN PARA DESTINOS 00"/>
    <n v="5000"/>
    <n v="5000"/>
    <n v="5000"/>
    <n v="0"/>
    <n v="4955.41"/>
    <n v="0"/>
    <n v="4955.41"/>
    <n v="4955.41"/>
    <n v="0"/>
    <n v="4955.41"/>
    <n v="4955.41"/>
    <n v="0"/>
    <n v="4955.41"/>
    <n v="4955.41"/>
    <n v="0"/>
    <n v="4955.41"/>
    <n v="4955.41"/>
    <n v="44.590000000000146"/>
    <n v="0"/>
    <n v="0"/>
    <n v="-5000"/>
    <n v="0"/>
    <s v="."/>
    <n v="0"/>
    <n v="5000"/>
    <n v="0"/>
    <n v="0"/>
    <n v="5000"/>
    <m/>
    <n v="0"/>
    <n v="5000"/>
    <n v="44.590000000000146"/>
  </r>
  <r>
    <s v="1.1-00-2304_23618012_2322310"/>
    <s v="1.1-00-23"/>
    <x v="0"/>
    <s v="RECURSOS PROPIOS"/>
    <n v="1"/>
    <x v="0"/>
    <n v="1.3"/>
    <x v="0"/>
    <s v="1.3.4"/>
    <x v="0"/>
    <s v="M"/>
    <s v="Actividades de apoyo administrativo desarrolladas "/>
    <s v="04_23"/>
    <x v="7"/>
    <n v="6"/>
    <x v="0"/>
    <n v="18"/>
    <x v="10"/>
    <s v="012_23"/>
    <x v="9"/>
    <x v="1"/>
    <x v="0"/>
    <x v="1"/>
    <n v="2200"/>
    <s v="ALIMENTOS Y UTENSILIOS"/>
    <m/>
    <x v="34"/>
    <x v="34"/>
    <n v="0"/>
    <s v="SIN DESCRIPCIÓN PARA DESTINOS 00"/>
    <n v="0"/>
    <n v="0"/>
    <n v="0"/>
    <n v="0"/>
    <n v="0"/>
    <n v="0"/>
    <n v="0"/>
    <n v="0"/>
    <n v="0"/>
    <n v="0"/>
    <n v="0"/>
    <n v="0"/>
    <n v="0"/>
    <n v="0"/>
    <n v="0"/>
    <n v="0"/>
    <n v="0"/>
    <n v="0"/>
    <n v="0"/>
    <n v="0"/>
    <n v="0"/>
    <n v="0"/>
    <s v="."/>
    <n v="0"/>
    <n v="0"/>
    <n v="0"/>
    <n v="0"/>
    <n v="0"/>
    <m/>
    <n v="0"/>
    <n v="0"/>
    <n v="0"/>
  </r>
  <r>
    <s v="1.1-00-2308_23741025_2321410"/>
    <s v="1.1-00-23"/>
    <x v="0"/>
    <s v="RECURSOS PROPIOS"/>
    <n v="1"/>
    <x v="0"/>
    <n v="1.7"/>
    <x v="2"/>
    <s v="1.7.1"/>
    <x v="2"/>
    <s v="R"/>
    <s v="Solamente actividades específicas, distintas a las"/>
    <s v="08_23"/>
    <x v="2"/>
    <n v="7"/>
    <x v="1"/>
    <n v="41"/>
    <x v="3"/>
    <s v="025_23"/>
    <x v="2"/>
    <x v="1"/>
    <x v="0"/>
    <x v="1"/>
    <n v="2100"/>
    <s v="MATERIALES DE ADMINISTRACION, EMISION DE DOCUMENTOS Y ARTICULOS OFICIALES"/>
    <s v="concentrada"/>
    <x v="22"/>
    <x v="22"/>
    <n v="0"/>
    <s v="SIN DESCRIPCIÓN PARA DESTINOS 00"/>
    <n v="0"/>
    <n v="0"/>
    <n v="0"/>
    <n v="0"/>
    <n v="0"/>
    <n v="0"/>
    <n v="0"/>
    <n v="0"/>
    <n v="0"/>
    <n v="0"/>
    <n v="0"/>
    <n v="0"/>
    <n v="0"/>
    <n v="0"/>
    <n v="0"/>
    <n v="0"/>
    <n v="0"/>
    <n v="0"/>
    <n v="30000"/>
    <n v="30000"/>
    <n v="30000"/>
    <n v="30000"/>
    <s v="."/>
    <n v="0"/>
    <n v="0"/>
    <n v="0"/>
    <n v="0"/>
    <n v="0"/>
    <m/>
    <n v="30000"/>
    <n v="30000"/>
    <n v="30000"/>
  </r>
  <r>
    <s v="1.1-00-2309_23842026_2323910"/>
    <s v="1.1-00-23"/>
    <x v="0"/>
    <s v="RECURSOS PROPIOS"/>
    <n v="3"/>
    <x v="1"/>
    <n v="3.1"/>
    <x v="6"/>
    <s v="3.1.1"/>
    <x v="6"/>
    <s v="E"/>
    <s v="Actividades del sector público, que realiza en for"/>
    <s v="09_23"/>
    <x v="5"/>
    <n v="8"/>
    <x v="4"/>
    <n v="42"/>
    <x v="7"/>
    <s v="026_23"/>
    <x v="6"/>
    <x v="1"/>
    <x v="0"/>
    <x v="1"/>
    <n v="2300"/>
    <s v="MATERIAS PRIMAS Y MATERIALES DE PRODUCCION Y COMERCIALIZACION"/>
    <m/>
    <x v="35"/>
    <x v="35"/>
    <n v="0"/>
    <s v="SIN DESCRIPCIÓN PARA DESTINOS 00"/>
    <n v="500000"/>
    <n v="540000"/>
    <n v="540000"/>
    <n v="500000"/>
    <n v="450000"/>
    <n v="450000"/>
    <n v="450000"/>
    <n v="450000"/>
    <n v="450000"/>
    <n v="450000"/>
    <n v="450000"/>
    <n v="450000"/>
    <n v="450000"/>
    <n v="450000"/>
    <n v="450000"/>
    <n v="450000"/>
    <n v="450000"/>
    <n v="90000"/>
    <n v="500000"/>
    <n v="0"/>
    <n v="-40000"/>
    <n v="500000"/>
    <s v="Para la compra de las bacterias que sue utilizan para la descomposicion del material organico para la realizacion de composta"/>
    <n v="0"/>
    <n v="40000"/>
    <n v="0"/>
    <n v="0"/>
    <n v="40000"/>
    <n v="540000"/>
    <n v="0"/>
    <n v="540000"/>
    <n v="90000"/>
  </r>
  <r>
    <s v="1.1-00-2302_23116010_2327210"/>
    <s v="1.1-00-23"/>
    <x v="0"/>
    <s v="RECURSOS PROPIOS"/>
    <n v="2"/>
    <x v="2"/>
    <n v="2.2000000000000002"/>
    <x v="5"/>
    <s v="2.2.7"/>
    <x v="8"/>
    <s v="S"/>
    <s v="Definidos en el Presupuesto de Egresos y los que s"/>
    <s v="02_23"/>
    <x v="8"/>
    <n v="1"/>
    <x v="6"/>
    <n v="16"/>
    <x v="11"/>
    <s v="010_23"/>
    <x v="10"/>
    <x v="1"/>
    <x v="0"/>
    <x v="1"/>
    <n v="2700"/>
    <s v="VESTUARIO, BLANCOS, PRENDAS DE PROTECCION Y ARTICULOS DEPORTIVOS"/>
    <m/>
    <x v="27"/>
    <x v="27"/>
    <n v="0"/>
    <s v="SIN DESCRIPCIÓN PARA DESTINOS 00"/>
    <n v="20000"/>
    <n v="20000"/>
    <n v="20000"/>
    <n v="0"/>
    <n v="19952"/>
    <n v="0"/>
    <n v="0"/>
    <n v="0"/>
    <n v="0"/>
    <n v="0"/>
    <n v="0"/>
    <n v="0"/>
    <n v="0"/>
    <n v="0"/>
    <n v="0"/>
    <n v="0"/>
    <n v="0"/>
    <n v="48"/>
    <n v="50000"/>
    <n v="50000"/>
    <n v="30000"/>
    <n v="50000"/>
    <s v="."/>
    <n v="0"/>
    <n v="20000"/>
    <n v="0"/>
    <n v="0"/>
    <n v="20000"/>
    <m/>
    <n v="30000"/>
    <n v="50000"/>
    <n v="50000"/>
  </r>
  <r>
    <s v="1.1-00-2302_23116010_2324210"/>
    <s v="1.1-00-23"/>
    <x v="0"/>
    <s v="RECURSOS PROPIOS"/>
    <n v="2"/>
    <x v="2"/>
    <n v="2.2000000000000002"/>
    <x v="5"/>
    <s v="2.2.7"/>
    <x v="8"/>
    <s v="S"/>
    <s v="Definidos en el Presupuesto de Egresos y los que s"/>
    <s v="02_23"/>
    <x v="8"/>
    <n v="1"/>
    <x v="6"/>
    <n v="16"/>
    <x v="11"/>
    <s v="010_23"/>
    <x v="10"/>
    <x v="1"/>
    <x v="0"/>
    <x v="1"/>
    <n v="2400"/>
    <s v="MATERIALES Y ARTICULOS DE CONSTRUCCION Y DE REPARACION"/>
    <m/>
    <x v="36"/>
    <x v="36"/>
    <n v="0"/>
    <s v="SIN DESCRIPCIÓN PARA DESTINOS 00"/>
    <n v="10150"/>
    <n v="10150"/>
    <n v="10150"/>
    <n v="0"/>
    <n v="8687.18"/>
    <n v="8687.18"/>
    <n v="8687.18"/>
    <n v="8687.18"/>
    <n v="8687.18"/>
    <n v="8687.18"/>
    <n v="8687.18"/>
    <n v="0"/>
    <n v="8687.18"/>
    <n v="8687.18"/>
    <n v="0"/>
    <n v="0"/>
    <n v="8687.18"/>
    <n v="1462.8199999999997"/>
    <n v="42000"/>
    <n v="42000"/>
    <n v="31850"/>
    <n v="42000"/>
    <s v="."/>
    <n v="0"/>
    <n v="10150"/>
    <n v="0"/>
    <n v="0"/>
    <n v="10150"/>
    <m/>
    <n v="31850"/>
    <n v="42000"/>
    <n v="33312.82"/>
  </r>
  <r>
    <s v="1.1-00-2302_23116010_2321610"/>
    <s v="1.1-00-23"/>
    <x v="0"/>
    <s v="RECURSOS PROPIOS"/>
    <n v="2"/>
    <x v="2"/>
    <n v="2.2000000000000002"/>
    <x v="5"/>
    <s v="2.2.7"/>
    <x v="8"/>
    <s v="S"/>
    <s v="Definidos en el Presupuesto de Egresos y los que s"/>
    <s v="02_23"/>
    <x v="8"/>
    <n v="1"/>
    <x v="6"/>
    <n v="16"/>
    <x v="11"/>
    <s v="010_23"/>
    <x v="10"/>
    <x v="1"/>
    <x v="0"/>
    <x v="1"/>
    <n v="2100"/>
    <s v="MATERIALES DE ADMINISTRACION, EMISION DE DOCUMENTOS Y ARTICULOS OFICIALES"/>
    <m/>
    <x v="28"/>
    <x v="28"/>
    <n v="0"/>
    <s v="SIN DESCRIPCIÓN PARA DESTINOS 00"/>
    <n v="174806.63"/>
    <n v="174806.63"/>
    <n v="174806.63"/>
    <n v="0"/>
    <n v="161691.43"/>
    <n v="161691.43"/>
    <n v="161691.43"/>
    <n v="161691.43"/>
    <n v="161691.43"/>
    <n v="161691.43"/>
    <n v="161691.43"/>
    <n v="2876.8"/>
    <n v="161691.43"/>
    <n v="161691.43"/>
    <n v="2876.8"/>
    <n v="2876.8"/>
    <n v="161691.43"/>
    <n v="13115.200000000012"/>
    <n v="210000"/>
    <n v="210000"/>
    <n v="35193.369999999995"/>
    <n v="210000"/>
    <s v="."/>
    <n v="0"/>
    <n v="174806.63"/>
    <n v="0"/>
    <n v="0"/>
    <n v="174806.63"/>
    <m/>
    <n v="35193.369999999995"/>
    <n v="210000"/>
    <n v="48308.570000000007"/>
  </r>
  <r>
    <s v="1.1-00-2302_23116010_2324110"/>
    <s v="1.1-00-23"/>
    <x v="0"/>
    <s v="RECURSOS PROPIOS"/>
    <n v="2"/>
    <x v="2"/>
    <n v="2.2000000000000002"/>
    <x v="5"/>
    <s v="2.2.7"/>
    <x v="8"/>
    <s v="S"/>
    <s v="Definidos en el Presupuesto de Egresos y los que s"/>
    <s v="02_23"/>
    <x v="8"/>
    <n v="1"/>
    <x v="6"/>
    <n v="16"/>
    <x v="11"/>
    <s v="010_23"/>
    <x v="10"/>
    <x v="1"/>
    <x v="0"/>
    <x v="1"/>
    <n v="2400"/>
    <s v="MATERIALES Y ARTICULOS DE CONSTRUCCION Y DE REPARACION"/>
    <m/>
    <x v="21"/>
    <x v="21"/>
    <n v="0"/>
    <s v="SIN DESCRIPCIÓN PARA DESTINOS 00"/>
    <n v="0"/>
    <n v="0"/>
    <n v="0"/>
    <n v="0"/>
    <n v="0"/>
    <n v="0"/>
    <n v="0"/>
    <n v="0"/>
    <n v="0"/>
    <n v="0"/>
    <n v="0"/>
    <n v="0"/>
    <n v="0"/>
    <n v="0"/>
    <n v="0"/>
    <n v="0"/>
    <n v="0"/>
    <n v="0"/>
    <n v="20000"/>
    <n v="20000"/>
    <n v="20000"/>
    <n v="20000"/>
    <s v="."/>
    <n v="0"/>
    <n v="0"/>
    <n v="0"/>
    <n v="0"/>
    <n v="0"/>
    <m/>
    <n v="0"/>
    <n v="0"/>
    <n v="0"/>
  </r>
  <r>
    <s v="1.1-00-2309_23842026_2323510"/>
    <s v="1.1-00-23"/>
    <x v="0"/>
    <s v="RECURSOS PROPIOS"/>
    <n v="3"/>
    <x v="1"/>
    <n v="3.1"/>
    <x v="6"/>
    <s v="3.1.1"/>
    <x v="6"/>
    <s v="E"/>
    <s v="Actividades del sector público, que realiza en for"/>
    <s v="09_23"/>
    <x v="5"/>
    <n v="8"/>
    <x v="4"/>
    <n v="42"/>
    <x v="7"/>
    <s v="026_23"/>
    <x v="6"/>
    <x v="1"/>
    <x v="0"/>
    <x v="1"/>
    <n v="2300"/>
    <s v="MATERIAS PRIMAS Y MATERIALES DE PRODUCCION Y COMERCIALIZACION"/>
    <m/>
    <x v="37"/>
    <x v="37"/>
    <n v="0"/>
    <s v="SIN DESCRIPCIÓN PARA DESTINOS 00"/>
    <n v="650000"/>
    <n v="650000"/>
    <n v="650000"/>
    <n v="700000"/>
    <n v="810091.15"/>
    <n v="308560.01"/>
    <n v="507990.04"/>
    <n v="575850.04"/>
    <n v="307864.01"/>
    <n v="507294.04"/>
    <n v="507294.04"/>
    <n v="307864.01"/>
    <n v="307864.01"/>
    <n v="507294.04"/>
    <n v="307864.01"/>
    <n v="307864.01"/>
    <n v="507294.04"/>
    <n v="-160091.15000000002"/>
    <n v="700000"/>
    <n v="0"/>
    <n v="50000"/>
    <n v="700000"/>
    <s v="Para la compra de medicamento veterinario para las campañas de salud animal"/>
    <n v="0"/>
    <n v="0"/>
    <n v="0"/>
    <n v="50000"/>
    <n v="-50000"/>
    <m/>
    <n v="50000"/>
    <n v="700000"/>
    <n v="124149.95999999996"/>
  </r>
  <r>
    <s v="1.1-00-2309_23842026_2325610"/>
    <s v="1.1-00-23"/>
    <x v="0"/>
    <s v="RECURSOS PROPIOS"/>
    <n v="3"/>
    <x v="1"/>
    <n v="3.1"/>
    <x v="6"/>
    <s v="3.1.1"/>
    <x v="6"/>
    <s v="E"/>
    <s v="Actividades del sector público, que realiza en for"/>
    <s v="09_23"/>
    <x v="5"/>
    <n v="8"/>
    <x v="4"/>
    <n v="42"/>
    <x v="7"/>
    <s v="026_23"/>
    <x v="6"/>
    <x v="1"/>
    <x v="0"/>
    <x v="1"/>
    <n v="2500"/>
    <s v="PRODUCTOS QUIMICOS, FARMACEUTICOS Y DE LABORATORIO"/>
    <m/>
    <x v="38"/>
    <x v="38"/>
    <n v="0"/>
    <s v="SIN DESCRIPCIÓN PARA DESTINOS 00"/>
    <n v="450000"/>
    <n v="450000"/>
    <n v="450000"/>
    <n v="500000"/>
    <n v="0"/>
    <n v="0"/>
    <n v="0"/>
    <n v="0"/>
    <n v="0"/>
    <n v="0"/>
    <n v="0"/>
    <n v="0"/>
    <n v="0"/>
    <n v="0"/>
    <n v="0"/>
    <n v="0"/>
    <n v="0"/>
    <n v="450000"/>
    <n v="500000"/>
    <n v="0"/>
    <n v="50000"/>
    <n v="500000"/>
    <s v="100,000 para la compra de redes para pesca y sus componentes; 400,000 para la malla de polietileno de la zona de compostaje"/>
    <n v="0"/>
    <n v="0"/>
    <n v="0"/>
    <n v="50000"/>
    <n v="-50000"/>
    <m/>
    <n v="50000"/>
    <n v="500000"/>
    <n v="500000"/>
  </r>
  <r>
    <s v="1.1-00-2307_23236022_2324210"/>
    <s v="1.1-00-23"/>
    <x v="0"/>
    <s v="RECURSOS PROPIOS"/>
    <n v="2"/>
    <x v="2"/>
    <n v="2.2000000000000002"/>
    <x v="5"/>
    <s v="2.2.7"/>
    <x v="8"/>
    <s v="E"/>
    <s v="Actividades del sector público, que realiza en for"/>
    <s v="07_23"/>
    <x v="3"/>
    <n v="2"/>
    <x v="7"/>
    <n v="36"/>
    <x v="20"/>
    <s v="022_23"/>
    <x v="17"/>
    <x v="1"/>
    <x v="0"/>
    <x v="1"/>
    <n v="2400"/>
    <s v="MATERIALES Y ARTICULOS DE CONSTRUCCION Y DE REPARACION"/>
    <m/>
    <x v="36"/>
    <x v="36"/>
    <n v="0"/>
    <s v="SIN DESCRIPCIÓN PARA DESTINOS 00"/>
    <n v="700000"/>
    <n v="700000"/>
    <n v="700000"/>
    <n v="700000"/>
    <n v="527080.80000000005"/>
    <n v="451216.8"/>
    <n v="527080.80000000005"/>
    <n v="527080.80000000005"/>
    <n v="451216.8"/>
    <n v="451216.8"/>
    <n v="527080.80000000005"/>
    <n v="451216.8"/>
    <n v="451216.8"/>
    <n v="451216.8"/>
    <n v="451216.8"/>
    <n v="451216.8"/>
    <n v="451216.8"/>
    <n v="172919.19999999995"/>
    <n v="700000"/>
    <n v="0"/>
    <n v="0"/>
    <n v="700000"/>
    <s v="."/>
    <n v="0"/>
    <n v="0"/>
    <n v="0"/>
    <n v="0"/>
    <n v="0"/>
    <m/>
    <n v="0"/>
    <n v="700000"/>
    <n v="172919.19999999995"/>
  </r>
  <r>
    <s v="1.1-00-2307_23339024_2324210"/>
    <s v="1.1-00-23"/>
    <x v="0"/>
    <s v="RECURSOS PROPIOS"/>
    <n v="2"/>
    <x v="2"/>
    <n v="2.2999999999999998"/>
    <x v="3"/>
    <s v="2.3.1"/>
    <x v="3"/>
    <s v="E"/>
    <s v="Actividades del sector público, que realiza en for"/>
    <s v="07_23"/>
    <x v="3"/>
    <n v="3"/>
    <x v="2"/>
    <n v="39"/>
    <x v="4"/>
    <s v="024_23"/>
    <x v="3"/>
    <x v="1"/>
    <x v="0"/>
    <x v="1"/>
    <n v="2400"/>
    <s v="MATERIALES Y ARTICULOS DE CONSTRUCCION Y DE REPARACION"/>
    <m/>
    <x v="36"/>
    <x v="36"/>
    <n v="0"/>
    <s v="SIN DESCRIPCIÓN PARA DESTINOS 00"/>
    <n v="10000"/>
    <n v="10000"/>
    <n v="10000"/>
    <n v="10000"/>
    <n v="0"/>
    <n v="0"/>
    <n v="0"/>
    <n v="0"/>
    <n v="0"/>
    <n v="0"/>
    <n v="0"/>
    <n v="0"/>
    <n v="0"/>
    <n v="0"/>
    <n v="0"/>
    <n v="0"/>
    <n v="0"/>
    <n v="10000"/>
    <n v="10000"/>
    <n v="0"/>
    <n v="0"/>
    <n v="10000"/>
    <s v="reparaciones menores para las 3 unidades medicas en SMM"/>
    <n v="0"/>
    <n v="0"/>
    <n v="0"/>
    <n v="0"/>
    <n v="0"/>
    <m/>
    <n v="0"/>
    <n v="10000"/>
    <n v="10000"/>
  </r>
  <r>
    <s v="1.1-00-2305_23621015_2324210"/>
    <s v="1.1-00-23"/>
    <x v="0"/>
    <s v="RECURSOS PROPIOS"/>
    <n v="1"/>
    <x v="0"/>
    <n v="1.3"/>
    <x v="0"/>
    <s v="1.3.4"/>
    <x v="0"/>
    <s v="E"/>
    <s v="Actividades del sector público, que realiza en for"/>
    <s v="05_23"/>
    <x v="0"/>
    <n v="6"/>
    <x v="0"/>
    <n v="21"/>
    <x v="1"/>
    <s v="015_23"/>
    <x v="0"/>
    <x v="1"/>
    <x v="0"/>
    <x v="1"/>
    <n v="2400"/>
    <s v="MATERIALES Y ARTICULOS DE CONSTRUCCION Y DE REPARACION"/>
    <m/>
    <x v="36"/>
    <x v="36"/>
    <n v="0"/>
    <s v="SIN DESCRIPCIÓN PARA DESTINOS 00"/>
    <n v="60500"/>
    <n v="60500"/>
    <n v="60500"/>
    <n v="20000"/>
    <n v="54450.01"/>
    <n v="46330.01"/>
    <n v="54450.01"/>
    <n v="54450.01"/>
    <n v="46330.01"/>
    <n v="54450.01"/>
    <n v="54450.01"/>
    <n v="46330.01"/>
    <n v="46330.01"/>
    <n v="46330.01"/>
    <n v="46330.01"/>
    <n v="46330.01"/>
    <n v="46330.01"/>
    <n v="6049.989999999998"/>
    <n v="20000"/>
    <n v="0"/>
    <n v="-40500"/>
    <n v="20000"/>
    <s v="."/>
    <n v="0"/>
    <n v="40500"/>
    <n v="0"/>
    <n v="0"/>
    <n v="40500"/>
    <n v="60500"/>
    <n v="0"/>
    <n v="60500"/>
    <n v="6049.989999999998"/>
  </r>
  <r>
    <s v="1.1-00-2309_23842026_2324310"/>
    <s v="1.1-00-23"/>
    <x v="0"/>
    <s v="RECURSOS PROPIOS"/>
    <n v="3"/>
    <x v="1"/>
    <n v="3.1"/>
    <x v="6"/>
    <s v="3.1.1"/>
    <x v="6"/>
    <s v="E"/>
    <s v="Actividades del sector público, que realiza en for"/>
    <s v="09_23"/>
    <x v="5"/>
    <n v="8"/>
    <x v="4"/>
    <n v="42"/>
    <x v="7"/>
    <s v="026_23"/>
    <x v="6"/>
    <x v="1"/>
    <x v="0"/>
    <x v="1"/>
    <n v="2400"/>
    <s v="MATERIALES Y ARTICULOS DE CONSTRUCCION Y DE REPARACION"/>
    <m/>
    <x v="39"/>
    <x v="39"/>
    <n v="0"/>
    <s v="SIN DESCRIPCIÓN PARA DESTINOS 00"/>
    <n v="100000"/>
    <n v="100000"/>
    <n v="100000"/>
    <n v="100000"/>
    <n v="9164"/>
    <n v="9164"/>
    <n v="9164"/>
    <n v="9164"/>
    <n v="0"/>
    <n v="0"/>
    <n v="0"/>
    <n v="0"/>
    <n v="0"/>
    <n v="0"/>
    <n v="0"/>
    <n v="0"/>
    <n v="0"/>
    <n v="90836"/>
    <n v="100000"/>
    <n v="0"/>
    <n v="0"/>
    <n v="100000"/>
    <s v="Para la compra de cal para las contigencias de popoyas de la laguna de cajititlan "/>
    <n v="0"/>
    <n v="0"/>
    <n v="0"/>
    <n v="0"/>
    <n v="0"/>
    <m/>
    <n v="0"/>
    <n v="100000"/>
    <n v="90836"/>
  </r>
  <r>
    <s v="1.1-00-2311_23649031_2324610"/>
    <s v="1.1-00-23"/>
    <x v="0"/>
    <s v="RECURSOS PROPIOS"/>
    <n v="3"/>
    <x v="1"/>
    <n v="3.8"/>
    <x v="1"/>
    <s v="3.8.4"/>
    <x v="1"/>
    <s v="E"/>
    <s v="Actividades del sector público, que realiza en for"/>
    <s v="11_23"/>
    <x v="1"/>
    <n v="6"/>
    <x v="0"/>
    <n v="49"/>
    <x v="2"/>
    <s v="031_23"/>
    <x v="1"/>
    <x v="1"/>
    <x v="0"/>
    <x v="1"/>
    <n v="2400"/>
    <s v="MATERIALES Y ARTICULOS DE CONSTRUCCION Y DE REPARACION"/>
    <m/>
    <x v="40"/>
    <x v="40"/>
    <n v="0"/>
    <s v="SIN DESCRIPCIÓN PARA DESTINOS 00"/>
    <n v="30000"/>
    <n v="93000"/>
    <n v="103600"/>
    <n v="150000"/>
    <n v="92412.56"/>
    <n v="15156.56"/>
    <n v="15156.56"/>
    <n v="51001.72"/>
    <n v="15156.56"/>
    <n v="15156.56"/>
    <n v="49724.56"/>
    <n v="14094"/>
    <n v="15156.56"/>
    <n v="15156.56"/>
    <n v="14094"/>
    <n v="15156.56"/>
    <n v="15156.56"/>
    <n v="587.44000000000233"/>
    <n v="150000"/>
    <n v="0"/>
    <n v="57000"/>
    <n v="150000"/>
    <s v="Herramientas para personal de la Dirección de Infraestructura de TI. "/>
    <n v="0"/>
    <n v="63000"/>
    <n v="0"/>
    <n v="120000"/>
    <n v="-57000"/>
    <m/>
    <n v="57000"/>
    <n v="150000"/>
    <n v="98998.28"/>
  </r>
  <r>
    <s v="1.1-00-2305_23621015_2324510"/>
    <s v="1.1-00-23"/>
    <x v="0"/>
    <s v="RECURSOS PROPIOS"/>
    <n v="1"/>
    <x v="0"/>
    <n v="1.3"/>
    <x v="0"/>
    <s v="1.3.4"/>
    <x v="0"/>
    <s v="E"/>
    <s v="Actividades del sector público, que realiza en for"/>
    <s v="05_23"/>
    <x v="0"/>
    <n v="6"/>
    <x v="0"/>
    <n v="21"/>
    <x v="1"/>
    <s v="015_23"/>
    <x v="0"/>
    <x v="1"/>
    <x v="0"/>
    <x v="1"/>
    <n v="2400"/>
    <s v="MATERIALES Y ARTICULOS DE CONSTRUCCION Y DE REPARACION"/>
    <m/>
    <x v="18"/>
    <x v="18"/>
    <n v="0"/>
    <s v="SIN DESCRIPCIÓN PARA DESTINOS 00"/>
    <n v="50000"/>
    <n v="50000"/>
    <n v="50000"/>
    <n v="50000"/>
    <n v="32926.6"/>
    <n v="0"/>
    <n v="32926.6"/>
    <n v="32926.6"/>
    <n v="0"/>
    <n v="0"/>
    <n v="32926.6"/>
    <n v="0"/>
    <n v="0"/>
    <n v="32926.6"/>
    <n v="0"/>
    <n v="0"/>
    <n v="32926.6"/>
    <n v="17073.400000000001"/>
    <n v="50000"/>
    <n v="0"/>
    <n v="0"/>
    <n v="50000"/>
    <s v="."/>
    <n v="0"/>
    <n v="0"/>
    <n v="0"/>
    <n v="0"/>
    <n v="0"/>
    <m/>
    <n v="0"/>
    <n v="50000"/>
    <n v="17073.400000000001"/>
  </r>
  <r>
    <s v="1.1-00-2306_23529017_2324910"/>
    <s v="1.1-00-23"/>
    <x v="0"/>
    <s v="RECURSOS PROPIOS"/>
    <n v="2"/>
    <x v="2"/>
    <n v="2.4"/>
    <x v="4"/>
    <s v="2.4.2"/>
    <x v="4"/>
    <s v="F"/>
    <s v="Actividades destinadas a la promoción y fomento de"/>
    <s v="06_23"/>
    <x v="4"/>
    <n v="5"/>
    <x v="3"/>
    <n v="29"/>
    <x v="5"/>
    <s v="017_23"/>
    <x v="4"/>
    <x v="1"/>
    <x v="0"/>
    <x v="1"/>
    <n v="2400"/>
    <s v="MATERIALES Y ARTICULOS DE CONSTRUCCION Y DE REPARACION"/>
    <m/>
    <x v="24"/>
    <x v="24"/>
    <n v="0"/>
    <s v="SIN DESCRIPCIÓN PARA DESTINOS 00"/>
    <n v="150000"/>
    <n v="90000"/>
    <n v="90000"/>
    <n v="150000"/>
    <n v="0"/>
    <n v="0"/>
    <n v="0"/>
    <n v="0"/>
    <n v="0"/>
    <n v="0"/>
    <n v="0"/>
    <n v="0"/>
    <n v="0"/>
    <n v="0"/>
    <n v="0"/>
    <n v="0"/>
    <n v="0"/>
    <n v="90000"/>
    <n v="150000"/>
    <n v="0"/>
    <n v="60000"/>
    <n v="150000"/>
    <s v="PARA REPARACIONES EN LOS ESPACIOS DEPENDIENTES DE LA DIRECCION GENERAL DE CULTURA, TALES COMO CASA DE LA CULTURA, BIBLIOTECAS,, SALONES DE ESCUELA DE BALLET, GALERIAS DE ARTE Y  Y MUSEO ARQUEOLÓGICO"/>
    <n v="0"/>
    <n v="0"/>
    <n v="0"/>
    <n v="60000"/>
    <n v="-60000"/>
    <m/>
    <n v="60000"/>
    <n v="150000"/>
    <n v="150000"/>
  </r>
  <r>
    <s v="1.1-00-2302_23116010_2324610"/>
    <s v="1.1-00-23"/>
    <x v="0"/>
    <s v="RECURSOS PROPIOS"/>
    <n v="2"/>
    <x v="2"/>
    <n v="2.2000000000000002"/>
    <x v="5"/>
    <s v="2.2.7"/>
    <x v="8"/>
    <s v="S"/>
    <s v="Definidos en el Presupuesto de Egresos y los que s"/>
    <s v="02_23"/>
    <x v="8"/>
    <n v="1"/>
    <x v="6"/>
    <n v="16"/>
    <x v="11"/>
    <s v="010_23"/>
    <x v="10"/>
    <x v="1"/>
    <x v="0"/>
    <x v="1"/>
    <n v="2400"/>
    <s v="MATERIALES Y ARTICULOS DE CONSTRUCCION Y DE REPARACION"/>
    <m/>
    <x v="40"/>
    <x v="40"/>
    <n v="0"/>
    <s v="SIN DESCRIPCIÓN PARA DESTINOS 00"/>
    <n v="10650"/>
    <n v="10650"/>
    <n v="10650"/>
    <n v="0"/>
    <n v="10592.98"/>
    <n v="10592.98"/>
    <n v="10592.98"/>
    <n v="10592.98"/>
    <n v="0"/>
    <n v="0"/>
    <n v="0"/>
    <n v="0"/>
    <n v="0"/>
    <n v="0"/>
    <n v="0"/>
    <n v="0"/>
    <n v="0"/>
    <n v="57.020000000000437"/>
    <n v="0"/>
    <n v="0"/>
    <n v="-10650"/>
    <n v="0"/>
    <s v="."/>
    <n v="0"/>
    <n v="19850"/>
    <n v="0"/>
    <n v="9200"/>
    <n v="10650"/>
    <m/>
    <n v="0"/>
    <n v="10650"/>
    <n v="57.020000000000437"/>
  </r>
  <r>
    <s v="1.1-00-2307_23236022_2324610"/>
    <s v="1.1-00-23"/>
    <x v="0"/>
    <s v="RECURSOS PROPIOS"/>
    <n v="2"/>
    <x v="2"/>
    <n v="2.2000000000000002"/>
    <x v="5"/>
    <s v="2.2.7"/>
    <x v="8"/>
    <s v="E"/>
    <s v="Actividades del sector público, que realiza en for"/>
    <s v="07_23"/>
    <x v="3"/>
    <n v="2"/>
    <x v="7"/>
    <n v="36"/>
    <x v="20"/>
    <s v="022_23"/>
    <x v="17"/>
    <x v="1"/>
    <x v="0"/>
    <x v="1"/>
    <n v="2400"/>
    <s v="MATERIALES Y ARTICULOS DE CONSTRUCCION Y DE REPARACION"/>
    <m/>
    <x v="40"/>
    <x v="40"/>
    <n v="0"/>
    <s v="SIN DESCRIPCIÓN PARA DESTINOS 00"/>
    <n v="207000"/>
    <n v="642000"/>
    <n v="642000"/>
    <n v="150000"/>
    <n v="635066.13"/>
    <n v="120043.53"/>
    <n v="152564.13"/>
    <n v="152564.13"/>
    <n v="110009.53"/>
    <n v="142530.13"/>
    <n v="142530.13"/>
    <n v="110009.53"/>
    <n v="142530.13"/>
    <n v="142530.13"/>
    <n v="110009.53"/>
    <n v="112056.93"/>
    <n v="142530.13"/>
    <n v="6933.8699999999953"/>
    <n v="150000"/>
    <n v="0"/>
    <n v="-492000"/>
    <n v="150000"/>
    <s v="."/>
    <n v="0"/>
    <n v="492000"/>
    <n v="0"/>
    <n v="0"/>
    <n v="492000"/>
    <n v="642000"/>
    <n v="0"/>
    <n v="642000"/>
    <n v="489435.87"/>
  </r>
  <r>
    <s v="1.1-00-2302_23311009_2324610"/>
    <s v="1.1-00-23"/>
    <x v="0"/>
    <s v="RECURSOS PROPIOS"/>
    <n v="1"/>
    <x v="0"/>
    <n v="1.7"/>
    <x v="2"/>
    <s v="1.7.2"/>
    <x v="9"/>
    <s v="E"/>
    <s v="Actividades del sector público, que realiza en for"/>
    <s v="02_23"/>
    <x v="8"/>
    <n v="3"/>
    <x v="2"/>
    <n v="11"/>
    <x v="19"/>
    <s v="009_23"/>
    <x v="11"/>
    <x v="1"/>
    <x v="0"/>
    <x v="1"/>
    <n v="2400"/>
    <s v="MATERIALES Y ARTICULOS DE CONSTRUCCION Y DE REPARACION"/>
    <m/>
    <x v="40"/>
    <x v="40"/>
    <n v="0"/>
    <s v="SIN DESCRIPCIÓN PARA DESTINOS 00"/>
    <n v="1000"/>
    <n v="1000"/>
    <n v="1000"/>
    <n v="1000"/>
    <n v="0"/>
    <n v="0"/>
    <n v="0"/>
    <n v="0"/>
    <n v="0"/>
    <n v="0"/>
    <n v="0"/>
    <n v="0"/>
    <n v="0"/>
    <n v="0"/>
    <n v="0"/>
    <n v="0"/>
    <n v="0"/>
    <n v="1000"/>
    <n v="1000"/>
    <n v="0"/>
    <n v="0"/>
    <n v="1000"/>
    <s v="."/>
    <n v="0"/>
    <n v="0"/>
    <n v="0"/>
    <n v="0"/>
    <n v="0"/>
    <m/>
    <n v="0"/>
    <n v="1000"/>
    <n v="1000"/>
  </r>
  <r>
    <s v="1.1-00-2305_23621015_2324610"/>
    <s v="1.1-00-23"/>
    <x v="0"/>
    <s v="RECURSOS PROPIOS"/>
    <n v="1"/>
    <x v="0"/>
    <n v="1.3"/>
    <x v="0"/>
    <s v="1.3.4"/>
    <x v="0"/>
    <s v="E"/>
    <s v="Actividades del sector público, que realiza en for"/>
    <s v="05_23"/>
    <x v="0"/>
    <n v="6"/>
    <x v="0"/>
    <n v="21"/>
    <x v="1"/>
    <s v="015_23"/>
    <x v="0"/>
    <x v="1"/>
    <x v="0"/>
    <x v="1"/>
    <n v="2400"/>
    <s v="MATERIALES Y ARTICULOS DE CONSTRUCCION Y DE REPARACION"/>
    <m/>
    <x v="40"/>
    <x v="40"/>
    <n v="0"/>
    <s v="SIN DESCRIPCIÓN PARA DESTINOS 00"/>
    <n v="110000"/>
    <n v="110000"/>
    <n v="110000"/>
    <n v="110000"/>
    <n v="65724.72"/>
    <n v="43939.99"/>
    <n v="65724.72"/>
    <n v="65724.72"/>
    <n v="43939.99"/>
    <n v="65724.72"/>
    <n v="65724.72"/>
    <n v="43939.99"/>
    <n v="65724.72"/>
    <n v="65724.72"/>
    <n v="43939.99"/>
    <n v="65724.72"/>
    <n v="65724.72"/>
    <n v="44275.28"/>
    <n v="110000"/>
    <n v="0"/>
    <n v="0"/>
    <n v="110000"/>
    <s v="."/>
    <n v="0"/>
    <n v="0"/>
    <n v="0"/>
    <n v="0"/>
    <n v="0"/>
    <m/>
    <n v="0"/>
    <n v="110000"/>
    <n v="44275.28"/>
  </r>
  <r>
    <s v="1.1-00-2307_23334020_2324610"/>
    <s v="1.1-00-23"/>
    <x v="0"/>
    <s v="RECURSOS PROPIOS"/>
    <n v="2"/>
    <x v="2"/>
    <n v="2.2000000000000002"/>
    <x v="5"/>
    <s v="2.2.4"/>
    <x v="5"/>
    <s v="E"/>
    <s v="Actividades del sector público, que realiza en for"/>
    <s v="07_23"/>
    <x v="3"/>
    <n v="3"/>
    <x v="2"/>
    <n v="34"/>
    <x v="6"/>
    <s v="020_23"/>
    <x v="5"/>
    <x v="1"/>
    <x v="0"/>
    <x v="1"/>
    <n v="2400"/>
    <s v="MATERIALES Y ARTICULOS DE CONSTRUCCION Y DE REPARACION"/>
    <m/>
    <x v="40"/>
    <x v="40"/>
    <n v="0"/>
    <s v="SIN DESCRIPCIÓN PARA DESTINOS 00"/>
    <n v="9600000"/>
    <n v="9600000"/>
    <n v="9600000"/>
    <n v="9600000"/>
    <n v="8566487.7100000009"/>
    <n v="8566487.7100000009"/>
    <n v="8566487.7100000009"/>
    <n v="8566487.7100000009"/>
    <n v="5714910.29"/>
    <n v="8566487.7100000009"/>
    <n v="8566487.7100000009"/>
    <n v="0"/>
    <n v="8434391.5500000007"/>
    <n v="8566487.7100000009"/>
    <n v="0"/>
    <n v="6591822.0300000003"/>
    <n v="8566487.7100000009"/>
    <n v="1033512.2899999991"/>
    <n v="9600000"/>
    <n v="0"/>
    <n v="0"/>
    <n v="9600000"/>
    <s v="EN BASE A LOS ANTECEDENTES DE LOS AÑOS PASADOS Y A LAS AMPLIACIONES DE PRESUPUESTO QUE SE NOS HAN OTORGADO CONSIDERAMOS QUE CON ESTA CANTIDAD CUBRIRIAMOS PARA ALCANZAR A COMPRAR EL MATERIAL Y DAR UNA ATENCIÓN APROXIMADA A 10000 REPORTES INCLUIDOS EVENTOS ESPECIALES Y REPORTES DE PRESIDENCIA POR ESO LA DEPENDENCIA SOLICITA SE NOS ASIGNE ESE MONTO DE 9,600,000.00"/>
    <n v="0"/>
    <n v="0"/>
    <n v="0"/>
    <n v="0"/>
    <n v="0"/>
    <m/>
    <n v="0"/>
    <n v="9600000"/>
    <n v="1033512.2899999991"/>
  </r>
  <r>
    <s v="1.1-00-2306_23529017_2321610"/>
    <s v="1.1-00-23"/>
    <x v="0"/>
    <s v="RECURSOS PROPIOS"/>
    <n v="2"/>
    <x v="2"/>
    <n v="2.4"/>
    <x v="4"/>
    <s v="2.4.2"/>
    <x v="4"/>
    <s v="F"/>
    <s v="Actividades destinadas a la promoción y fomento de"/>
    <s v="06_23"/>
    <x v="4"/>
    <n v="5"/>
    <x v="3"/>
    <n v="29"/>
    <x v="5"/>
    <s v="017_23"/>
    <x v="4"/>
    <x v="1"/>
    <x v="0"/>
    <x v="1"/>
    <n v="2100"/>
    <s v="MATERIALES DE ADMINISTRACION, EMISION DE DOCUMENTOS Y ARTICULOS OFICIALES"/>
    <s v="concentrada"/>
    <x v="28"/>
    <x v="28"/>
    <n v="0"/>
    <s v="SIN DESCRIPCIÓN PARA DESTINOS 00"/>
    <n v="0"/>
    <n v="0"/>
    <n v="0"/>
    <n v="0"/>
    <n v="0"/>
    <n v="0"/>
    <n v="0"/>
    <n v="0"/>
    <n v="0"/>
    <n v="0"/>
    <n v="0"/>
    <n v="0"/>
    <n v="0"/>
    <n v="0"/>
    <n v="0"/>
    <n v="0"/>
    <n v="0"/>
    <n v="0"/>
    <n v="75000"/>
    <n v="75000"/>
    <n v="75000"/>
    <n v="75000"/>
    <s v="COMPRA DE MATERIAL PARA MANTENER LIMPIO Y ACCESIBLE LOS 14 LUGARES ACARGO DE CULTURA "/>
    <n v="0"/>
    <n v="0"/>
    <n v="0"/>
    <n v="0"/>
    <n v="0"/>
    <m/>
    <n v="75000"/>
    <n v="75000"/>
    <n v="75000"/>
  </r>
  <r>
    <s v="1.1-00-2305_23621015_2322110"/>
    <s v="1.1-00-23"/>
    <x v="0"/>
    <s v="RECURSOS PROPIOS"/>
    <n v="1"/>
    <x v="0"/>
    <n v="1.3"/>
    <x v="0"/>
    <s v="1.3.4"/>
    <x v="0"/>
    <s v="E"/>
    <s v="Actividades del sector público, que realiza en for"/>
    <s v="05_23"/>
    <x v="0"/>
    <n v="6"/>
    <x v="0"/>
    <n v="21"/>
    <x v="1"/>
    <s v="015_23"/>
    <x v="0"/>
    <x v="1"/>
    <x v="0"/>
    <x v="1"/>
    <n v="2200"/>
    <s v="ALIMENTOS Y UTENSILIOS"/>
    <m/>
    <x v="32"/>
    <x v="32"/>
    <n v="0"/>
    <s v="SIN DESCRIPCIÓN PARA DESTINOS 00"/>
    <n v="247860"/>
    <n v="247860"/>
    <n v="247860"/>
    <n v="247860"/>
    <n v="241257.5"/>
    <n v="241257.5"/>
    <n v="241257.5"/>
    <n v="241257.5"/>
    <n v="0"/>
    <n v="65175"/>
    <n v="101200"/>
    <n v="0"/>
    <n v="30992.5"/>
    <n v="101200"/>
    <n v="0"/>
    <n v="30992.5"/>
    <n v="30992.5"/>
    <n v="6602.5"/>
    <n v="332000"/>
    <n v="84140"/>
    <n v="84140"/>
    <n v="332000"/>
    <s v="."/>
    <n v="0"/>
    <n v="0"/>
    <n v="0"/>
    <n v="0"/>
    <n v="0"/>
    <m/>
    <n v="84140"/>
    <n v="332000"/>
    <n v="90742.5"/>
  </r>
  <r>
    <s v="1.1-00-2307_23236022_2324710"/>
    <s v="1.1-00-23"/>
    <x v="0"/>
    <s v="RECURSOS PROPIOS"/>
    <n v="2"/>
    <x v="2"/>
    <n v="2.2000000000000002"/>
    <x v="5"/>
    <s v="2.2.7"/>
    <x v="8"/>
    <s v="E"/>
    <s v="Actividades del sector público, que realiza en for"/>
    <s v="07_23"/>
    <x v="3"/>
    <n v="2"/>
    <x v="7"/>
    <n v="36"/>
    <x v="20"/>
    <s v="022_23"/>
    <x v="17"/>
    <x v="1"/>
    <x v="0"/>
    <x v="1"/>
    <n v="2400"/>
    <s v="MATERIALES Y ARTICULOS DE CONSTRUCCION Y DE REPARACION"/>
    <m/>
    <x v="30"/>
    <x v="30"/>
    <n v="0"/>
    <s v="SIN DESCRIPCIÓN PARA DESTINOS 00"/>
    <n v="2250000"/>
    <n v="2250000"/>
    <n v="2250000"/>
    <n v="2250000"/>
    <n v="2244522.9"/>
    <n v="947991.31"/>
    <n v="960430.74"/>
    <n v="987367.04"/>
    <n v="852507.1"/>
    <n v="935271.06"/>
    <n v="951218.1"/>
    <n v="852507.1"/>
    <n v="895744.06"/>
    <n v="899548.86"/>
    <n v="852507.1"/>
    <n v="895744.06"/>
    <n v="899548.86"/>
    <n v="5477.1000000000931"/>
    <n v="2250000"/>
    <n v="0"/>
    <n v="0"/>
    <n v="2250000"/>
    <s v="."/>
    <n v="0"/>
    <n v="0"/>
    <n v="0"/>
    <n v="0"/>
    <n v="0"/>
    <m/>
    <n v="0"/>
    <n v="2250000"/>
    <n v="1262632.96"/>
  </r>
  <r>
    <s v="1.1-00-2311_23649031_2324710"/>
    <s v="1.1-00-23"/>
    <x v="0"/>
    <s v="RECURSOS PROPIOS"/>
    <n v="3"/>
    <x v="1"/>
    <n v="3.8"/>
    <x v="1"/>
    <s v="3.8.4"/>
    <x v="1"/>
    <s v="E"/>
    <s v="Actividades del sector público, que realiza en for"/>
    <s v="11_23"/>
    <x v="1"/>
    <n v="6"/>
    <x v="0"/>
    <n v="49"/>
    <x v="2"/>
    <s v="031_23"/>
    <x v="1"/>
    <x v="1"/>
    <x v="0"/>
    <x v="1"/>
    <n v="2400"/>
    <s v="MATERIALES Y ARTICULOS DE CONSTRUCCION Y DE REPARACION"/>
    <m/>
    <x v="30"/>
    <x v="30"/>
    <n v="0"/>
    <s v="SIN DESCRIPCIÓN PARA DESTINOS 00"/>
    <n v="0"/>
    <n v="0"/>
    <n v="0"/>
    <n v="0"/>
    <n v="0"/>
    <n v="0"/>
    <n v="0"/>
    <n v="0"/>
    <n v="0"/>
    <n v="0"/>
    <n v="0"/>
    <n v="0"/>
    <n v="0"/>
    <n v="0"/>
    <n v="0"/>
    <n v="0"/>
    <n v="0"/>
    <n v="0"/>
    <n v="0"/>
    <n v="0"/>
    <n v="0"/>
    <n v="0"/>
    <s v="."/>
    <n v="0"/>
    <n v="0"/>
    <n v="0"/>
    <n v="0"/>
    <n v="0"/>
    <m/>
    <n v="0"/>
    <n v="0"/>
    <n v="0"/>
  </r>
  <r>
    <s v="1.1-00-2302_23311009_2324710"/>
    <s v="1.1-00-23"/>
    <x v="0"/>
    <s v="RECURSOS PROPIOS"/>
    <n v="1"/>
    <x v="0"/>
    <n v="1.7"/>
    <x v="2"/>
    <s v="1.7.2"/>
    <x v="9"/>
    <s v="E"/>
    <s v="Actividades del sector público, que realiza en for"/>
    <s v="02_23"/>
    <x v="8"/>
    <n v="3"/>
    <x v="2"/>
    <n v="11"/>
    <x v="19"/>
    <s v="009_23"/>
    <x v="11"/>
    <x v="1"/>
    <x v="0"/>
    <x v="1"/>
    <n v="2400"/>
    <s v="MATERIALES Y ARTICULOS DE CONSTRUCCION Y DE REPARACION"/>
    <m/>
    <x v="30"/>
    <x v="30"/>
    <n v="0"/>
    <s v="SIN DESCRIPCIÓN PARA DESTINOS 00"/>
    <n v="2000"/>
    <n v="2000"/>
    <n v="2000"/>
    <n v="2000"/>
    <n v="279.44"/>
    <n v="0"/>
    <n v="279.44"/>
    <n v="279.44"/>
    <n v="0"/>
    <n v="279.44"/>
    <n v="279.44"/>
    <n v="0"/>
    <n v="279.44"/>
    <n v="279.44"/>
    <n v="0"/>
    <n v="279.44"/>
    <n v="279.44"/>
    <n v="1720.56"/>
    <n v="2000"/>
    <n v="0"/>
    <n v="0"/>
    <n v="2000"/>
    <s v="."/>
    <n v="0"/>
    <n v="0"/>
    <n v="0"/>
    <n v="0"/>
    <n v="0"/>
    <m/>
    <n v="0"/>
    <n v="2000"/>
    <n v="1720.56"/>
  </r>
  <r>
    <s v="1.1-00-2307_23339024_2324810"/>
    <s v="1.1-00-23"/>
    <x v="0"/>
    <s v="RECURSOS PROPIOS"/>
    <n v="2"/>
    <x v="2"/>
    <n v="2.2999999999999998"/>
    <x v="3"/>
    <s v="2.3.1"/>
    <x v="3"/>
    <s v="E"/>
    <s v="Actividades del sector público, que realiza en for"/>
    <s v="07_23"/>
    <x v="3"/>
    <n v="3"/>
    <x v="2"/>
    <n v="39"/>
    <x v="4"/>
    <s v="024_23"/>
    <x v="3"/>
    <x v="1"/>
    <x v="0"/>
    <x v="1"/>
    <n v="2400"/>
    <s v="MATERIALES Y ARTICULOS DE CONSTRUCCION Y DE REPARACION"/>
    <m/>
    <x v="41"/>
    <x v="41"/>
    <n v="0"/>
    <s v="SIN DESCRIPCIÓN PARA DESTINOS 00"/>
    <n v="10000"/>
    <n v="10000"/>
    <n v="10000"/>
    <n v="10000"/>
    <n v="7914.55"/>
    <n v="6041.53"/>
    <n v="7914.55"/>
    <n v="7914.55"/>
    <n v="6041.53"/>
    <n v="7914.55"/>
    <n v="7914.55"/>
    <n v="3403.77"/>
    <n v="5276.79"/>
    <n v="5276.79"/>
    <n v="3403.77"/>
    <n v="5276.79"/>
    <n v="5276.79"/>
    <n v="2085.4499999999998"/>
    <n v="10000"/>
    <n v="0"/>
    <n v="0"/>
    <n v="10000"/>
    <s v="uso de fondo revolvente para reparaciones menores en las 3 unidades medicas de SMM"/>
    <n v="0"/>
    <n v="0"/>
    <n v="0"/>
    <n v="0"/>
    <n v="0"/>
    <m/>
    <n v="0"/>
    <n v="10000"/>
    <n v="2085.4499999999998"/>
  </r>
  <r>
    <s v="1.1-00-2308_23741025_2328210"/>
    <s v="1.1-00-23"/>
    <x v="0"/>
    <s v="RECURSOS PROPIOS"/>
    <n v="1"/>
    <x v="0"/>
    <n v="1.7"/>
    <x v="2"/>
    <s v="1.7.1"/>
    <x v="2"/>
    <s v="R"/>
    <s v="Solamente actividades específicas, distintas a las"/>
    <s v="08_23"/>
    <x v="2"/>
    <n v="7"/>
    <x v="1"/>
    <n v="41"/>
    <x v="3"/>
    <s v="025_23"/>
    <x v="2"/>
    <x v="1"/>
    <x v="0"/>
    <x v="1"/>
    <n v="2800"/>
    <s v="MATERIALES Y SUMINISTROS PARA SEGURIDAD"/>
    <m/>
    <x v="42"/>
    <x v="42"/>
    <n v="0"/>
    <s v="SIN DESCRIPCIÓN PARA DESTINOS 00"/>
    <n v="814544"/>
    <n v="814544"/>
    <n v="814544"/>
    <n v="900000"/>
    <n v="466206"/>
    <n v="481206"/>
    <n v="466206"/>
    <n v="466206"/>
    <n v="6206"/>
    <n v="6206"/>
    <n v="6206"/>
    <n v="0"/>
    <n v="6206"/>
    <n v="6206"/>
    <n v="0"/>
    <n v="6206"/>
    <n v="6206"/>
    <n v="348338"/>
    <n v="900000"/>
    <n v="0"/>
    <n v="85456"/>
    <n v="900000"/>
    <s v="."/>
    <n v="0"/>
    <n v="0"/>
    <n v="0"/>
    <n v="85456"/>
    <n v="-85456"/>
    <m/>
    <n v="85456"/>
    <n v="900000"/>
    <n v="433794"/>
  </r>
  <r>
    <s v="1.1-00-2307_23236022_2324110"/>
    <s v="1.1-00-23"/>
    <x v="0"/>
    <s v="RECURSOS PROPIOS"/>
    <n v="2"/>
    <x v="2"/>
    <n v="2.2000000000000002"/>
    <x v="5"/>
    <s v="2.2.7"/>
    <x v="8"/>
    <s v="E"/>
    <s v="Actividades del sector público, que realiza en for"/>
    <s v="07_23"/>
    <x v="3"/>
    <n v="2"/>
    <x v="7"/>
    <n v="36"/>
    <x v="20"/>
    <s v="022_23"/>
    <x v="17"/>
    <x v="1"/>
    <x v="0"/>
    <x v="1"/>
    <n v="2400"/>
    <s v="MATERIALES Y ARTICULOS DE CONSTRUCCION Y DE REPARACION"/>
    <m/>
    <x v="21"/>
    <x v="21"/>
    <n v="0"/>
    <s v="SIN DESCRIPCIÓN PARA DESTINOS 00"/>
    <n v="200000"/>
    <n v="100000"/>
    <n v="100000"/>
    <n v="200000"/>
    <n v="67338"/>
    <n v="67338"/>
    <n v="67338"/>
    <n v="67338"/>
    <n v="0"/>
    <n v="19488"/>
    <n v="67338"/>
    <n v="0"/>
    <n v="19488"/>
    <n v="67338"/>
    <n v="0"/>
    <n v="19488"/>
    <n v="67338"/>
    <n v="32662"/>
    <n v="200000"/>
    <n v="0"/>
    <n v="100000"/>
    <n v="200000"/>
    <s v="."/>
    <n v="0"/>
    <n v="0"/>
    <n v="0"/>
    <n v="100000"/>
    <n v="-100000"/>
    <m/>
    <n v="100000"/>
    <n v="200000"/>
    <n v="132662"/>
  </r>
  <r>
    <s v="1.1-00-2302_23311009_2322110"/>
    <s v="1.1-00-23"/>
    <x v="0"/>
    <s v="RECURSOS PROPIOS"/>
    <n v="1"/>
    <x v="0"/>
    <n v="1.7"/>
    <x v="2"/>
    <s v="1.7.2"/>
    <x v="9"/>
    <s v="E"/>
    <s v="Actividades del sector público, que realiza en for"/>
    <s v="02_23"/>
    <x v="8"/>
    <n v="3"/>
    <x v="2"/>
    <n v="11"/>
    <x v="19"/>
    <s v="009_23"/>
    <x v="11"/>
    <x v="1"/>
    <x v="0"/>
    <x v="1"/>
    <n v="2200"/>
    <s v="ALIMENTOS Y UTENSILIOS"/>
    <m/>
    <x v="32"/>
    <x v="32"/>
    <n v="0"/>
    <s v="SIN DESCRIPCIÓN PARA DESTINOS 00"/>
    <n v="150000"/>
    <n v="150000"/>
    <n v="150000"/>
    <n v="150000"/>
    <n v="145072.17000000001"/>
    <n v="0"/>
    <n v="145072.17000000001"/>
    <n v="145072.17000000001"/>
    <n v="0"/>
    <n v="138072.17000000001"/>
    <n v="138072.17000000001"/>
    <n v="0"/>
    <n v="138072.17000000001"/>
    <n v="138072.17000000001"/>
    <n v="0"/>
    <n v="138072.17000000001"/>
    <n v="138072.17000000001"/>
    <n v="4927.8299999999872"/>
    <n v="150000"/>
    <n v="0"/>
    <n v="0"/>
    <n v="150000"/>
    <s v="."/>
    <n v="0"/>
    <n v="0"/>
    <n v="0"/>
    <n v="0"/>
    <n v="0"/>
    <m/>
    <n v="120000"/>
    <n v="270000"/>
    <n v="124927.82999999999"/>
  </r>
  <r>
    <s v="1.1-00-2311_23649031_2321410"/>
    <s v="1.1-00-23"/>
    <x v="0"/>
    <s v="RECURSOS PROPIOS"/>
    <n v="3"/>
    <x v="1"/>
    <n v="3.8"/>
    <x v="1"/>
    <s v="3.8.4"/>
    <x v="1"/>
    <s v="E"/>
    <s v="Actividades del sector público, que realiza en for"/>
    <s v="11_23"/>
    <x v="1"/>
    <n v="6"/>
    <x v="0"/>
    <n v="49"/>
    <x v="2"/>
    <s v="031_23"/>
    <x v="1"/>
    <x v="1"/>
    <x v="0"/>
    <x v="1"/>
    <n v="2100"/>
    <s v="MATERIALES DE ADMINISTRACION, EMISION DE DOCUMENTOS Y ARTICULOS OFICIALES"/>
    <m/>
    <x v="22"/>
    <x v="22"/>
    <n v="0"/>
    <s v="SIN DESCRIPCIÓN PARA DESTINOS 00"/>
    <n v="57491"/>
    <n v="57491"/>
    <n v="57491"/>
    <n v="205400"/>
    <n v="19584.099999999999"/>
    <n v="15736.61"/>
    <n v="19584.099999999999"/>
    <n v="19584.099999999999"/>
    <n v="14008.21"/>
    <n v="19584.11"/>
    <n v="19584.11"/>
    <n v="0"/>
    <n v="6160.81"/>
    <n v="19584.11"/>
    <n v="0"/>
    <n v="6160.81"/>
    <n v="10008.31"/>
    <n v="37906.9"/>
    <n v="205400"/>
    <n v="0"/>
    <n v="147909"/>
    <n v="205400"/>
    <s v="Material indispensable para atender reportes de requerimientos de red. "/>
    <n v="0"/>
    <n v="10356"/>
    <n v="0"/>
    <n v="158265"/>
    <n v="-147909"/>
    <m/>
    <n v="147909"/>
    <n v="205400"/>
    <n v="185815.9"/>
  </r>
  <r>
    <s v="1.1-00-2307_23236022_2324910"/>
    <s v="1.1-00-23"/>
    <x v="0"/>
    <s v="RECURSOS PROPIOS"/>
    <n v="2"/>
    <x v="2"/>
    <n v="2.2000000000000002"/>
    <x v="5"/>
    <s v="2.2.7"/>
    <x v="8"/>
    <s v="E"/>
    <s v="Actividades del sector público, que realiza en for"/>
    <s v="07_23"/>
    <x v="3"/>
    <n v="2"/>
    <x v="7"/>
    <n v="36"/>
    <x v="20"/>
    <s v="022_23"/>
    <x v="17"/>
    <x v="1"/>
    <x v="0"/>
    <x v="1"/>
    <n v="2400"/>
    <s v="MATERIALES Y ARTICULOS DE CONSTRUCCION Y DE REPARACION"/>
    <m/>
    <x v="24"/>
    <x v="24"/>
    <n v="0"/>
    <s v="SIN DESCRIPCIÓN PARA DESTINOS 00"/>
    <n v="30000"/>
    <n v="30000"/>
    <n v="30000"/>
    <n v="30000"/>
    <n v="5860"/>
    <n v="3780"/>
    <n v="5860"/>
    <n v="5860"/>
    <n v="3780"/>
    <n v="5860"/>
    <n v="5860"/>
    <n v="3780"/>
    <n v="5860"/>
    <n v="5860"/>
    <n v="3780"/>
    <n v="5860"/>
    <n v="5860"/>
    <n v="24140"/>
    <n v="30000"/>
    <n v="0"/>
    <n v="0"/>
    <n v="30000"/>
    <s v="."/>
    <n v="0"/>
    <n v="0"/>
    <n v="0"/>
    <n v="0"/>
    <n v="0"/>
    <m/>
    <n v="0"/>
    <n v="30000"/>
    <n v="24140"/>
  </r>
  <r>
    <s v="1.1-00-2307_23339024_2324910"/>
    <s v="1.1-00-23"/>
    <x v="0"/>
    <s v="RECURSOS PROPIOS"/>
    <n v="2"/>
    <x v="2"/>
    <n v="2.2999999999999998"/>
    <x v="3"/>
    <s v="2.3.1"/>
    <x v="3"/>
    <s v="E"/>
    <s v="Actividades del sector público, que realiza en for"/>
    <s v="07_23"/>
    <x v="3"/>
    <n v="3"/>
    <x v="2"/>
    <n v="39"/>
    <x v="4"/>
    <s v="024_23"/>
    <x v="3"/>
    <x v="1"/>
    <x v="0"/>
    <x v="1"/>
    <n v="2400"/>
    <s v="MATERIALES Y ARTICULOS DE CONSTRUCCION Y DE REPARACION"/>
    <m/>
    <x v="24"/>
    <x v="24"/>
    <n v="0"/>
    <s v="SIN DESCRIPCIÓN PARA DESTINOS 00"/>
    <n v="100000"/>
    <n v="100000"/>
    <n v="100000"/>
    <n v="100000"/>
    <n v="2476.13"/>
    <n v="0"/>
    <n v="2476.13"/>
    <n v="2476.13"/>
    <n v="0"/>
    <n v="2476.13"/>
    <n v="2476.13"/>
    <n v="0"/>
    <n v="0"/>
    <n v="2476.13"/>
    <n v="0"/>
    <n v="0"/>
    <n v="2476.13"/>
    <n v="97523.87"/>
    <n v="100000"/>
    <n v="0"/>
    <n v="0"/>
    <n v="100000"/>
    <s v="Programa prentivo de pintura,impermeabilizante en las 3 unidades médicas de SMM"/>
    <n v="0"/>
    <n v="0"/>
    <n v="0"/>
    <n v="0"/>
    <n v="0"/>
    <m/>
    <n v="0"/>
    <n v="100000"/>
    <n v="97523.87"/>
  </r>
  <r>
    <s v="1.1-00-2303_23117011_2324910"/>
    <s v="1.1-00-23"/>
    <x v="0"/>
    <s v="RECURSOS PROPIOS"/>
    <n v="1"/>
    <x v="0"/>
    <n v="1.3"/>
    <x v="0"/>
    <s v="1.3.5"/>
    <x v="12"/>
    <s v="O"/>
    <s v="Actividades que realizan la función pública o cont"/>
    <s v="03_23"/>
    <x v="10"/>
    <n v="1"/>
    <x v="6"/>
    <n v="17"/>
    <x v="16"/>
    <s v="011_23"/>
    <x v="14"/>
    <x v="1"/>
    <x v="0"/>
    <x v="1"/>
    <n v="2400"/>
    <s v="MATERIALES Y ARTICULOS DE CONSTRUCCION Y DE REPARACION"/>
    <m/>
    <x v="24"/>
    <x v="24"/>
    <n v="0"/>
    <s v="SIN DESCRIPCIÓN PARA DESTINOS 00"/>
    <n v="75000"/>
    <n v="75000"/>
    <n v="75000"/>
    <n v="75000"/>
    <n v="0"/>
    <n v="0"/>
    <n v="0"/>
    <n v="0"/>
    <n v="0"/>
    <n v="0"/>
    <n v="0"/>
    <n v="0"/>
    <n v="0"/>
    <n v="0"/>
    <n v="0"/>
    <n v="0"/>
    <n v="0"/>
    <n v="75000"/>
    <n v="75000"/>
    <n v="0"/>
    <n v="0"/>
    <n v="75000"/>
    <s v="PARA LA COMPRA DE MATERIALES Y PINTURAS PARA LOS OPERATIVOS E INSPECCIONES"/>
    <n v="0"/>
    <n v="0"/>
    <n v="0"/>
    <n v="0"/>
    <n v="0"/>
    <m/>
    <n v="0"/>
    <n v="75000"/>
    <n v="75000"/>
  </r>
  <r>
    <s v="1.1-00-2305_23621015_2324910"/>
    <s v="1.1-00-23"/>
    <x v="0"/>
    <s v="RECURSOS PROPIOS"/>
    <n v="1"/>
    <x v="0"/>
    <n v="1.3"/>
    <x v="0"/>
    <s v="1.3.4"/>
    <x v="0"/>
    <s v="E"/>
    <s v="Actividades del sector público, que realiza en for"/>
    <s v="05_23"/>
    <x v="0"/>
    <n v="6"/>
    <x v="0"/>
    <n v="21"/>
    <x v="1"/>
    <s v="015_23"/>
    <x v="0"/>
    <x v="1"/>
    <x v="0"/>
    <x v="1"/>
    <n v="2400"/>
    <s v="MATERIALES Y ARTICULOS DE CONSTRUCCION Y DE REPARACION"/>
    <m/>
    <x v="24"/>
    <x v="24"/>
    <n v="0"/>
    <s v="SIN DESCRIPCIÓN PARA DESTINOS 00"/>
    <n v="236228"/>
    <n v="364228"/>
    <n v="364228"/>
    <n v="320000"/>
    <n v="362305.9"/>
    <n v="192965.33"/>
    <n v="255748.3"/>
    <n v="320119.03999999998"/>
    <n v="192965.33"/>
    <n v="218795.34"/>
    <n v="239028.08"/>
    <n v="187125.33"/>
    <n v="195305.34"/>
    <n v="239028.08"/>
    <n v="187125.33"/>
    <n v="195305.34"/>
    <n v="218948.83"/>
    <n v="1922.0999999999767"/>
    <n v="320000"/>
    <n v="0"/>
    <n v="-44228"/>
    <n v="320000"/>
    <s v="."/>
    <n v="0"/>
    <n v="144228"/>
    <n v="0"/>
    <n v="100000"/>
    <n v="44228"/>
    <n v="364228"/>
    <n v="0"/>
    <n v="364228"/>
    <n v="44108.960000000021"/>
  </r>
  <r>
    <s v="1.1-00-2306_23525016_2324910"/>
    <s v="1.1-00-23"/>
    <x v="0"/>
    <s v="RECURSOS PROPIOS"/>
    <n v="2"/>
    <x v="2"/>
    <n v="2.5"/>
    <x v="9"/>
    <s v="2.5.6"/>
    <x v="13"/>
    <s v="S"/>
    <s v="Definidos en el Presupuesto de Egresos y los que s"/>
    <s v="06_23"/>
    <x v="4"/>
    <n v="5"/>
    <x v="3"/>
    <n v="25"/>
    <x v="21"/>
    <s v="016_23"/>
    <x v="18"/>
    <x v="1"/>
    <x v="0"/>
    <x v="1"/>
    <n v="2400"/>
    <s v="MATERIALES Y ARTICULOS DE CONSTRUCCION Y DE REPARACION"/>
    <m/>
    <x v="24"/>
    <x v="24"/>
    <n v="0"/>
    <s v="SIN DESCRIPCIÓN PARA DESTINOS 00"/>
    <n v="502000"/>
    <n v="502000"/>
    <n v="502000"/>
    <n v="502000"/>
    <n v="400000"/>
    <n v="400000"/>
    <n v="400000"/>
    <n v="400000"/>
    <n v="0"/>
    <n v="0"/>
    <n v="0"/>
    <n v="0"/>
    <n v="0"/>
    <n v="0"/>
    <n v="0"/>
    <n v="0"/>
    <n v="0"/>
    <n v="102000"/>
    <n v="502000"/>
    <n v="0"/>
    <n v="0"/>
    <n v="502000"/>
    <s v="."/>
    <n v="0"/>
    <n v="0"/>
    <n v="0"/>
    <n v="0"/>
    <n v="0"/>
    <m/>
    <n v="0"/>
    <n v="502000"/>
    <n v="102000"/>
  </r>
  <r>
    <s v="1.1-00-2307_23236022_2325110"/>
    <s v="1.1-00-23"/>
    <x v="0"/>
    <s v="RECURSOS PROPIOS"/>
    <n v="2"/>
    <x v="2"/>
    <n v="2.2000000000000002"/>
    <x v="5"/>
    <s v="2.2.7"/>
    <x v="8"/>
    <s v="E"/>
    <s v="Actividades del sector público, que realiza en for"/>
    <s v="07_23"/>
    <x v="3"/>
    <n v="2"/>
    <x v="7"/>
    <n v="36"/>
    <x v="20"/>
    <s v="022_23"/>
    <x v="17"/>
    <x v="1"/>
    <x v="0"/>
    <x v="1"/>
    <n v="2500"/>
    <s v="PRODUCTOS QUIMICOS, FARMACEUTICOS Y DE LABORATORIO"/>
    <m/>
    <x v="43"/>
    <x v="43"/>
    <n v="0"/>
    <s v="SIN DESCRIPCIÓN PARA DESTINOS 00"/>
    <n v="1700000"/>
    <n v="1700000"/>
    <n v="1700000"/>
    <n v="1700000"/>
    <n v="1499642.2"/>
    <n v="1499642.2"/>
    <n v="1499642.2"/>
    <n v="1499642.2"/>
    <n v="348754"/>
    <n v="0"/>
    <n v="986475.6"/>
    <n v="0"/>
    <n v="0"/>
    <n v="702490.2"/>
    <n v="0"/>
    <n v="0"/>
    <n v="353736.2"/>
    <n v="200357.80000000005"/>
    <n v="1700000"/>
    <n v="0"/>
    <n v="0"/>
    <n v="1700000"/>
    <s v="."/>
    <n v="0"/>
    <n v="0"/>
    <n v="0"/>
    <n v="0"/>
    <n v="0"/>
    <m/>
    <n v="0"/>
    <n v="1700000"/>
    <n v="200357.80000000005"/>
  </r>
  <r>
    <s v="1.1-00-2307_23339024_2325210"/>
    <s v="1.1-00-23"/>
    <x v="0"/>
    <s v="RECURSOS PROPIOS"/>
    <n v="2"/>
    <x v="2"/>
    <n v="2.2999999999999998"/>
    <x v="3"/>
    <s v="2.3.1"/>
    <x v="3"/>
    <s v="E"/>
    <s v="Actividades del sector público, que realiza en for"/>
    <s v="07_23"/>
    <x v="3"/>
    <n v="3"/>
    <x v="2"/>
    <n v="39"/>
    <x v="4"/>
    <s v="024_23"/>
    <x v="3"/>
    <x v="1"/>
    <x v="0"/>
    <x v="1"/>
    <n v="2500"/>
    <s v="PRODUCTOS QUIMICOS, FARMACEUTICOS Y DE LABORATORIO"/>
    <m/>
    <x v="44"/>
    <x v="44"/>
    <n v="0"/>
    <s v="SIN DESCRIPCIÓN PARA DESTINOS 00"/>
    <n v="450000"/>
    <n v="450000"/>
    <n v="450000"/>
    <n v="450000"/>
    <n v="288873.62"/>
    <n v="288873.62"/>
    <n v="288873.62"/>
    <n v="288873.62"/>
    <n v="273873.62"/>
    <n v="273873.62"/>
    <n v="273873.62"/>
    <n v="273873.62"/>
    <n v="273873.62"/>
    <n v="273873.62"/>
    <n v="273873.62"/>
    <n v="273873.62"/>
    <n v="273873.62"/>
    <n v="161126.38"/>
    <n v="450000"/>
    <n v="0"/>
    <n v="0"/>
    <n v="450000"/>
    <s v="."/>
    <n v="0"/>
    <n v="0"/>
    <n v="0"/>
    <n v="0"/>
    <n v="0"/>
    <m/>
    <n v="0"/>
    <n v="450000"/>
    <n v="161126.38"/>
  </r>
  <r>
    <s v="1.1-00-2310_23448030_2325210"/>
    <s v="1.1-00-23"/>
    <x v="0"/>
    <s v="RECURSOS PROPIOS"/>
    <n v="2"/>
    <x v="2"/>
    <n v="2.7"/>
    <x v="8"/>
    <s v="2.7.1"/>
    <x v="11"/>
    <s v="E"/>
    <s v="Actividades del sector público, que realiza en for"/>
    <s v="10_23"/>
    <x v="9"/>
    <n v="4"/>
    <x v="5"/>
    <n v="48"/>
    <x v="15"/>
    <s v="030_23"/>
    <x v="13"/>
    <x v="1"/>
    <x v="0"/>
    <x v="1"/>
    <n v="2500"/>
    <s v="PRODUCTOS QUIMICOS, FARMACEUTICOS Y DE LABORATORIO"/>
    <m/>
    <x v="44"/>
    <x v="44"/>
    <n v="0"/>
    <s v="SIN DESCRIPCIÓN PARA DESTINOS 00"/>
    <n v="50000"/>
    <n v="50000"/>
    <n v="50000"/>
    <n v="50000"/>
    <n v="0"/>
    <n v="0"/>
    <n v="0"/>
    <n v="0"/>
    <n v="0"/>
    <n v="0"/>
    <n v="0"/>
    <n v="0"/>
    <n v="0"/>
    <n v="0"/>
    <n v="0"/>
    <n v="0"/>
    <n v="0"/>
    <n v="50000"/>
    <n v="50000"/>
    <n v="0"/>
    <n v="0"/>
    <n v="50000"/>
    <s v="Agroquimicos utilizados para el mejoramiento del suelo en los Huertos urbanos, asi como para el control de plagas(ecología)"/>
    <n v="0"/>
    <n v="0"/>
    <n v="0"/>
    <n v="0"/>
    <n v="0"/>
    <m/>
    <n v="0"/>
    <n v="50000"/>
    <n v="50000"/>
  </r>
  <r>
    <s v="1.1-00-2305_23621015_2325210"/>
    <s v="1.1-00-23"/>
    <x v="0"/>
    <s v="RECURSOS PROPIOS"/>
    <n v="1"/>
    <x v="0"/>
    <n v="1.3"/>
    <x v="0"/>
    <s v="1.3.4"/>
    <x v="0"/>
    <s v="E"/>
    <s v="Actividades del sector público, que realiza en for"/>
    <s v="05_23"/>
    <x v="0"/>
    <n v="6"/>
    <x v="0"/>
    <n v="21"/>
    <x v="1"/>
    <s v="015_23"/>
    <x v="0"/>
    <x v="1"/>
    <x v="0"/>
    <x v="1"/>
    <n v="2500"/>
    <s v="PRODUCTOS QUIMICOS, FARMACEUTICOS Y DE LABORATORIO"/>
    <m/>
    <x v="44"/>
    <x v="44"/>
    <n v="0"/>
    <s v="SIN DESCRIPCIÓN PARA DESTINOS 00"/>
    <n v="99500"/>
    <n v="99500"/>
    <n v="99500"/>
    <n v="50000"/>
    <n v="65280"/>
    <n v="50200"/>
    <n v="50200"/>
    <n v="61800"/>
    <n v="0"/>
    <n v="50200"/>
    <n v="50200"/>
    <n v="0"/>
    <n v="50200"/>
    <n v="50200"/>
    <n v="0"/>
    <n v="50200"/>
    <n v="50200"/>
    <n v="34220"/>
    <n v="50000"/>
    <n v="0"/>
    <n v="-49500"/>
    <n v="50000"/>
    <s v="."/>
    <n v="0"/>
    <n v="80000"/>
    <n v="0"/>
    <n v="30500"/>
    <n v="49500"/>
    <n v="99500"/>
    <n v="0"/>
    <n v="99500"/>
    <n v="37700"/>
  </r>
  <r>
    <s v="1.1-00-2309_23844028_2325210"/>
    <s v="1.1-00-23"/>
    <x v="0"/>
    <s v="RECURSOS PROPIOS"/>
    <n v="3"/>
    <x v="1"/>
    <n v="3.1"/>
    <x v="6"/>
    <s v="3.1.1"/>
    <x v="6"/>
    <s v="E"/>
    <s v="Actividades del sector público, que realiza en for"/>
    <s v="09_23"/>
    <x v="5"/>
    <n v="8"/>
    <x v="4"/>
    <n v="44"/>
    <x v="22"/>
    <s v="028_23"/>
    <x v="19"/>
    <x v="1"/>
    <x v="0"/>
    <x v="1"/>
    <n v="2500"/>
    <s v="PRODUCTOS QUIMICOS, FARMACEUTICOS Y DE LABORATORIO"/>
    <m/>
    <x v="44"/>
    <x v="44"/>
    <n v="0"/>
    <s v="SIN DESCRIPCIÓN PARA DESTINOS 00"/>
    <n v="500000"/>
    <n v="500000"/>
    <n v="500000"/>
    <n v="500000"/>
    <n v="429988.8"/>
    <n v="429988.8"/>
    <n v="429988.8"/>
    <n v="429988.8"/>
    <n v="429988.8"/>
    <n v="429988.8"/>
    <n v="429988.8"/>
    <n v="429988.8"/>
    <n v="429988.8"/>
    <n v="429988.8"/>
    <n v="429988.8"/>
    <n v="429988.8"/>
    <n v="429988.8"/>
    <n v="70011.200000000012"/>
    <n v="500000"/>
    <n v="0"/>
    <n v="0"/>
    <n v="500000"/>
    <s v="Para la compra de los productos agroquimicos para convatir las plagas que surgen del temporal de siembra"/>
    <n v="0"/>
    <n v="0"/>
    <n v="0"/>
    <n v="0"/>
    <n v="0"/>
    <m/>
    <n v="0"/>
    <n v="500000"/>
    <n v="70011.200000000012"/>
  </r>
  <r>
    <s v="1.1-00-2301_2352002_2322110"/>
    <s v="1.1-00-23"/>
    <x v="0"/>
    <s v="RECURSOS PROPIOS"/>
    <n v="1"/>
    <x v="0"/>
    <n v="1.3"/>
    <x v="0"/>
    <s v="1.3.4"/>
    <x v="0"/>
    <s v="E"/>
    <s v="Actividades del sector público, que realiza en for"/>
    <s v="01_23"/>
    <x v="11"/>
    <n v="5"/>
    <x v="3"/>
    <n v="2"/>
    <x v="18"/>
    <s v="002_23"/>
    <x v="16"/>
    <x v="1"/>
    <x v="0"/>
    <x v="1"/>
    <n v="2200"/>
    <s v="ALIMENTOS Y UTENSILIOS"/>
    <m/>
    <x v="32"/>
    <x v="32"/>
    <n v="0"/>
    <s v="SIN DESCRIPCIÓN PARA DESTINOS 00"/>
    <n v="150000"/>
    <n v="150000"/>
    <n v="150000"/>
    <n v="150000"/>
    <n v="87848.79"/>
    <n v="73252.69"/>
    <n v="87848.79"/>
    <n v="89519.09"/>
    <n v="73252.69"/>
    <n v="87848.79"/>
    <n v="89519.09"/>
    <n v="33367.07"/>
    <n v="50143.07"/>
    <n v="54265.22"/>
    <n v="33367.07"/>
    <n v="50143.07"/>
    <n v="54265.22"/>
    <n v="62151.210000000006"/>
    <n v="300000"/>
    <n v="150000"/>
    <n v="150000"/>
    <n v="300000"/>
    <s v="Dicho recurso se necesita para poder cubrir gastos varios propios de la Dirección programados en agenda, para servicios de coffe break."/>
    <n v="0"/>
    <n v="0"/>
    <n v="0"/>
    <n v="0"/>
    <n v="0"/>
    <m/>
    <n v="150000"/>
    <n v="300000"/>
    <n v="210480.91"/>
  </r>
  <r>
    <s v="1.1-00-2317_23456037_2325310"/>
    <s v="1.1-00-23"/>
    <x v="0"/>
    <s v="RECURSOS PROPIOS"/>
    <n v="2"/>
    <x v="2"/>
    <n v="2.1"/>
    <x v="7"/>
    <s v="2.1.5"/>
    <x v="7"/>
    <s v="R"/>
    <s v="Solamente actividades específicas, distintas a las"/>
    <s v="17_23"/>
    <x v="6"/>
    <n v="4"/>
    <x v="5"/>
    <n v="56"/>
    <x v="9"/>
    <s v="037_23"/>
    <x v="8"/>
    <x v="1"/>
    <x v="0"/>
    <x v="1"/>
    <n v="2500"/>
    <s v="PRODUCTOS QUIMICOS, FARMACEUTICOS Y DE LABORATORIO"/>
    <m/>
    <x v="25"/>
    <x v="25"/>
    <n v="0"/>
    <s v="SIN DESCRIPCIÓN PARA DESTINOS 00"/>
    <n v="826202"/>
    <n v="826202"/>
    <n v="826202"/>
    <n v="366202"/>
    <n v="739086"/>
    <n v="591041"/>
    <n v="678439"/>
    <n v="678439"/>
    <n v="540491"/>
    <n v="614888"/>
    <n v="614888"/>
    <n v="153080"/>
    <n v="569719"/>
    <n v="614888"/>
    <n v="153080"/>
    <n v="540491"/>
    <n v="614888"/>
    <n v="87116"/>
    <n v="366202"/>
    <n v="0"/>
    <n v="-460000"/>
    <n v="366202"/>
    <s v="Compra de medicamento para el incremento de esterilizaciones gratuitas, por ser un tema de salud pública, ya que hay ciudadados que no pueden pagar el costo de una esterilización. (50 esterilizaciones por semana)"/>
    <n v="0"/>
    <n v="460000"/>
    <n v="0"/>
    <n v="0"/>
    <n v="460000"/>
    <n v="826202"/>
    <n v="0"/>
    <n v="826202"/>
    <n v="147763"/>
  </r>
  <r>
    <s v="1.1-00-2307_23339024_2325310"/>
    <s v="1.1-00-23"/>
    <x v="0"/>
    <s v="RECURSOS PROPIOS"/>
    <n v="2"/>
    <x v="2"/>
    <n v="2.2999999999999998"/>
    <x v="3"/>
    <s v="2.3.1"/>
    <x v="3"/>
    <s v="E"/>
    <s v="Actividades del sector público, que realiza en for"/>
    <s v="07_23"/>
    <x v="3"/>
    <n v="3"/>
    <x v="2"/>
    <n v="39"/>
    <x v="4"/>
    <s v="024_23"/>
    <x v="3"/>
    <x v="1"/>
    <x v="0"/>
    <x v="1"/>
    <n v="2500"/>
    <s v="PRODUCTOS QUIMICOS, FARMACEUTICOS Y DE LABORATORIO"/>
    <m/>
    <x v="25"/>
    <x v="25"/>
    <n v="0"/>
    <s v="SIN DESCRIPCIÓN PARA DESTINOS 00"/>
    <n v="5000000"/>
    <n v="5000000"/>
    <n v="5000000"/>
    <n v="5000000"/>
    <n v="3876754.22"/>
    <n v="2813351.7"/>
    <n v="3023874.14"/>
    <n v="3398706.36"/>
    <n v="1985343.99"/>
    <n v="2192405.7599999998"/>
    <n v="2302738.54"/>
    <n v="1782911.14"/>
    <n v="2104311.14"/>
    <n v="2297968.69"/>
    <n v="1782911.14"/>
    <n v="2104311.14"/>
    <n v="2297968.69"/>
    <n v="1123245.7799999998"/>
    <n v="5000000"/>
    <n v="0"/>
    <n v="0"/>
    <n v="5000000"/>
    <s v="Aumento en la demanda de las atencion medicas posterior a la pandemia COVID-19 y apoyo a los programas sociales (Pescadores, lancheros y ladrilleros)"/>
    <n v="0"/>
    <n v="0"/>
    <n v="0"/>
    <n v="0"/>
    <n v="0"/>
    <m/>
    <n v="0"/>
    <n v="5000000"/>
    <n v="1601293.6400000001"/>
  </r>
  <r>
    <s v="1.1-00-2317_23456037_2325410"/>
    <s v="1.1-00-23"/>
    <x v="0"/>
    <s v="RECURSOS PROPIOS"/>
    <n v="2"/>
    <x v="2"/>
    <n v="2.1"/>
    <x v="7"/>
    <s v="2.1.5"/>
    <x v="7"/>
    <s v="R"/>
    <s v="Solamente actividades específicas, distintas a las"/>
    <s v="17_23"/>
    <x v="6"/>
    <n v="4"/>
    <x v="5"/>
    <n v="56"/>
    <x v="9"/>
    <s v="037_23"/>
    <x v="8"/>
    <x v="1"/>
    <x v="0"/>
    <x v="1"/>
    <n v="2500"/>
    <s v="PRODUCTOS QUIMICOS, FARMACEUTICOS Y DE LABORATORIO"/>
    <m/>
    <x v="45"/>
    <x v="45"/>
    <n v="0"/>
    <s v="SIN DESCRIPCIÓN PARA DESTINOS 00"/>
    <n v="540000"/>
    <n v="540000"/>
    <n v="540000"/>
    <n v="1000000"/>
    <n v="387081.23"/>
    <n v="343875.64"/>
    <n v="375651.75"/>
    <n v="375651.75"/>
    <n v="228793.88"/>
    <n v="355191.43"/>
    <n v="360628.93"/>
    <n v="0"/>
    <n v="352110.06"/>
    <n v="359148.36"/>
    <n v="0"/>
    <n v="321934.75"/>
    <n v="340287.34"/>
    <n v="152918.77000000002"/>
    <n v="200000"/>
    <n v="-800000"/>
    <n v="-340000"/>
    <n v="200000"/>
    <s v="Compra de medicamento para el incremento de esterilizaciones gratuitas, por ser un tema de salud pública, ya que hay ciudadados que no pueden pagar el costo de una esterilización (50 esterilizaciones por semana)."/>
    <n v="0"/>
    <n v="0"/>
    <n v="0"/>
    <n v="460000"/>
    <n v="-460000"/>
    <n v="540000"/>
    <n v="0"/>
    <n v="540000"/>
    <n v="164348.25"/>
  </r>
  <r>
    <s v="1.1-00-2307_23339024_2325410"/>
    <s v="1.1-00-23"/>
    <x v="0"/>
    <s v="RECURSOS PROPIOS"/>
    <n v="2"/>
    <x v="2"/>
    <n v="2.2999999999999998"/>
    <x v="3"/>
    <s v="2.3.1"/>
    <x v="3"/>
    <s v="E"/>
    <s v="Actividades del sector público, que realiza en for"/>
    <s v="07_23"/>
    <x v="3"/>
    <n v="3"/>
    <x v="2"/>
    <n v="39"/>
    <x v="4"/>
    <s v="024_23"/>
    <x v="3"/>
    <x v="1"/>
    <x v="0"/>
    <x v="1"/>
    <n v="2500"/>
    <s v="PRODUCTOS QUIMICOS, FARMACEUTICOS Y DE LABORATORIO"/>
    <m/>
    <x v="45"/>
    <x v="45"/>
    <n v="0"/>
    <s v="SIN DESCRIPCIÓN PARA DESTINOS 00"/>
    <n v="6500000"/>
    <n v="6500000"/>
    <n v="6500000"/>
    <n v="6500000"/>
    <n v="3961866.47"/>
    <n v="3880532.88"/>
    <n v="3884342.32"/>
    <n v="3890668.96"/>
    <n v="3738883.19"/>
    <n v="3836275.63"/>
    <n v="3842602.27"/>
    <n v="3716942.95"/>
    <n v="3831561.39"/>
    <n v="3833765.39"/>
    <n v="3716942.95"/>
    <n v="3831561.39"/>
    <n v="3833765.39"/>
    <n v="2538133.5299999998"/>
    <n v="6500000"/>
    <n v="0"/>
    <n v="0"/>
    <n v="6500000"/>
    <s v="."/>
    <n v="0"/>
    <n v="0"/>
    <n v="0"/>
    <n v="0"/>
    <n v="0"/>
    <m/>
    <n v="0"/>
    <n v="6500000"/>
    <n v="2609331.04"/>
  </r>
  <r>
    <s v="1.1-00-2302_23312009_2325410"/>
    <s v="1.1-00-23"/>
    <x v="0"/>
    <s v="RECURSOS PROPIOS"/>
    <n v="1"/>
    <x v="0"/>
    <n v="1.7"/>
    <x v="2"/>
    <s v="1.7.2"/>
    <x v="9"/>
    <s v="E"/>
    <s v="Actividades del sector público, que realiza en for"/>
    <s v="02_23"/>
    <x v="8"/>
    <n v="3"/>
    <x v="2"/>
    <n v="12"/>
    <x v="13"/>
    <s v="009_23"/>
    <x v="11"/>
    <x v="1"/>
    <x v="0"/>
    <x v="1"/>
    <n v="2500"/>
    <s v="PRODUCTOS QUIMICOS, FARMACEUTICOS Y DE LABORATORIO"/>
    <m/>
    <x v="45"/>
    <x v="45"/>
    <n v="0"/>
    <s v="SIN DESCRIPCIÓN PARA DESTINOS 00"/>
    <n v="52000"/>
    <n v="52000"/>
    <n v="52000"/>
    <n v="52000"/>
    <n v="22906.01"/>
    <n v="17976.009999999998"/>
    <n v="17976.009999999998"/>
    <n v="17976.009999999998"/>
    <n v="0"/>
    <n v="17976"/>
    <n v="17976"/>
    <n v="0"/>
    <n v="17976"/>
    <n v="17976"/>
    <n v="0"/>
    <n v="17976"/>
    <n v="17976"/>
    <n v="29093.99"/>
    <n v="52000"/>
    <n v="0"/>
    <n v="0"/>
    <n v="52000"/>
    <s v="."/>
    <n v="0"/>
    <n v="0"/>
    <n v="0"/>
    <n v="0"/>
    <n v="0"/>
    <m/>
    <n v="0"/>
    <n v="52000"/>
    <n v="34023.990000000005"/>
  </r>
  <r>
    <s v="1.1-00-2306_23529017_2325410"/>
    <s v="1.1-00-23"/>
    <x v="0"/>
    <s v="RECURSOS PROPIOS"/>
    <n v="2"/>
    <x v="2"/>
    <n v="2.4"/>
    <x v="4"/>
    <s v="2.4.2"/>
    <x v="4"/>
    <s v="F"/>
    <s v="Actividades destinadas a la promoción y fomento de"/>
    <s v="06_23"/>
    <x v="4"/>
    <n v="5"/>
    <x v="3"/>
    <n v="29"/>
    <x v="5"/>
    <s v="017_23"/>
    <x v="4"/>
    <x v="1"/>
    <x v="0"/>
    <x v="1"/>
    <n v="2500"/>
    <s v="PRODUCTOS QUIMICOS, FARMACEUTICOS Y DE LABORATORIO"/>
    <m/>
    <x v="45"/>
    <x v="45"/>
    <n v="0"/>
    <s v="SIN DESCRIPCIÓN PARA DESTINOS 00"/>
    <n v="3000"/>
    <n v="3000"/>
    <n v="3000"/>
    <n v="3000"/>
    <n v="2900"/>
    <n v="0"/>
    <n v="0"/>
    <n v="2169.1999999999998"/>
    <n v="0"/>
    <n v="0"/>
    <n v="0"/>
    <n v="0"/>
    <n v="0"/>
    <n v="0"/>
    <n v="0"/>
    <n v="0"/>
    <n v="0"/>
    <n v="100"/>
    <n v="3000"/>
    <n v="0"/>
    <n v="0"/>
    <n v="3000"/>
    <s v="PARA FÁRMACOS TALES COMO PASTILLAS EFERVESCENTES PERTINENTES PARA EXPERIMENTOS DE LA SEMANA DE LA CIENCIA QUE SE IMPARTE EN RED DE BIBLIOTERCAS"/>
    <n v="0"/>
    <n v="0"/>
    <n v="0"/>
    <n v="0"/>
    <n v="0"/>
    <m/>
    <n v="0"/>
    <n v="3000"/>
    <n v="830.80000000000018"/>
  </r>
  <r>
    <s v="1.1-00-2307_23236022_2325510"/>
    <s v="1.1-00-23"/>
    <x v="0"/>
    <s v="RECURSOS PROPIOS"/>
    <n v="2"/>
    <x v="2"/>
    <n v="2.2000000000000002"/>
    <x v="5"/>
    <s v="2.2.7"/>
    <x v="8"/>
    <s v="E"/>
    <s v="Actividades del sector público, que realiza en for"/>
    <s v="07_23"/>
    <x v="3"/>
    <n v="2"/>
    <x v="7"/>
    <n v="36"/>
    <x v="20"/>
    <s v="022_23"/>
    <x v="17"/>
    <x v="1"/>
    <x v="0"/>
    <x v="1"/>
    <n v="2500"/>
    <s v="PRODUCTOS QUIMICOS, FARMACEUTICOS Y DE LABORATORIO"/>
    <m/>
    <x v="46"/>
    <x v="46"/>
    <n v="0"/>
    <s v="SIN DESCRIPCIÓN PARA DESTINOS 00"/>
    <n v="200000"/>
    <n v="200000"/>
    <n v="200000"/>
    <n v="200000"/>
    <n v="0"/>
    <n v="0"/>
    <n v="0"/>
    <n v="0"/>
    <n v="0"/>
    <n v="0"/>
    <n v="0"/>
    <n v="0"/>
    <n v="0"/>
    <n v="0"/>
    <n v="0"/>
    <n v="0"/>
    <n v="0"/>
    <n v="200000"/>
    <n v="200000"/>
    <n v="0"/>
    <n v="0"/>
    <n v="200000"/>
    <s v="."/>
    <n v="0"/>
    <n v="0"/>
    <n v="0"/>
    <n v="0"/>
    <n v="0"/>
    <m/>
    <n v="0"/>
    <n v="200000"/>
    <n v="200000"/>
  </r>
  <r>
    <s v="1.1-00-2307_23333019_2324710"/>
    <s v="1.1-00-23"/>
    <x v="0"/>
    <s v="RECURSOS PROPIOS"/>
    <n v="1"/>
    <x v="0"/>
    <n v="1.3"/>
    <x v="0"/>
    <s v="1.3.4"/>
    <x v="0"/>
    <s v="E"/>
    <s v="Actividades del sector público, que realiza en for"/>
    <s v="07_23"/>
    <x v="3"/>
    <n v="3"/>
    <x v="2"/>
    <n v="33"/>
    <x v="8"/>
    <s v="019_23"/>
    <x v="7"/>
    <x v="1"/>
    <x v="0"/>
    <x v="1"/>
    <n v="2400"/>
    <s v="MATERIALES Y ARTICULOS DE CONSTRUCCION Y DE REPARACION"/>
    <m/>
    <x v="30"/>
    <x v="30"/>
    <n v="0"/>
    <s v="SIN DESCRIPCIÓN PARA DESTINOS 00"/>
    <n v="566000"/>
    <n v="566000"/>
    <n v="566000"/>
    <n v="750000"/>
    <n v="559334.18000000005"/>
    <n v="541354.18000000005"/>
    <n v="541354.18000000005"/>
    <n v="553983.68000000005"/>
    <n v="534564.93000000005"/>
    <n v="541354.18000000005"/>
    <n v="541354.18000000005"/>
    <n v="534564.93000000005"/>
    <n v="541354.18000000005"/>
    <n v="541354.18000000005"/>
    <n v="534564.93000000005"/>
    <n v="541354.18000000005"/>
    <n v="541354.18000000005"/>
    <n v="6665.8199999999488"/>
    <n v="750000"/>
    <n v="0"/>
    <n v="184000"/>
    <n v="750000"/>
    <s v="EN ESTA PARTIDA SE COMPRA MATERIAL DE HERRERIA  EN 2022 SE GASTO $1,050,000.00  EL CUAL SE UTILIZO EN REJILLAS PARA BOCAS DE TORMENTA, PARAS DE CAMION, REPARACION DE JUEGOS EN PARQUES POR ESO SE SOLICITA AMPLIACION DE $500,000.00 PARA ESTE 2023"/>
    <n v="0"/>
    <n v="0"/>
    <n v="0"/>
    <n v="184000"/>
    <n v="-184000"/>
    <m/>
    <n v="184000"/>
    <n v="750000"/>
    <n v="196016.31999999995"/>
  </r>
  <r>
    <s v="1.1-00-2307_23236022_2325610"/>
    <s v="1.1-00-23"/>
    <x v="0"/>
    <s v="RECURSOS PROPIOS"/>
    <n v="2"/>
    <x v="2"/>
    <n v="2.2000000000000002"/>
    <x v="5"/>
    <s v="2.2.7"/>
    <x v="8"/>
    <s v="E"/>
    <s v="Actividades del sector público, que realiza en for"/>
    <s v="07_23"/>
    <x v="3"/>
    <n v="2"/>
    <x v="7"/>
    <n v="36"/>
    <x v="20"/>
    <s v="022_23"/>
    <x v="17"/>
    <x v="1"/>
    <x v="0"/>
    <x v="1"/>
    <n v="2500"/>
    <s v="PRODUCTOS QUIMICOS, FARMACEUTICOS Y DE LABORATORIO"/>
    <m/>
    <x v="38"/>
    <x v="38"/>
    <n v="0"/>
    <s v="SIN DESCRIPCIÓN PARA DESTINOS 00"/>
    <n v="2250000"/>
    <n v="2750000"/>
    <n v="2750000"/>
    <n v="2250000"/>
    <n v="2739108.74"/>
    <n v="1412219.54"/>
    <n v="1412219.54"/>
    <n v="1419060.87"/>
    <n v="747583.47"/>
    <n v="936779.5"/>
    <n v="1197130.82"/>
    <n v="378110.71"/>
    <n v="792301.5"/>
    <n v="828555.09"/>
    <n v="378110.71"/>
    <n v="792301.5"/>
    <n v="799128.21"/>
    <n v="10891.259999999776"/>
    <n v="2250000"/>
    <n v="0"/>
    <n v="-500000"/>
    <n v="2250000"/>
    <s v="."/>
    <n v="0"/>
    <n v="500000"/>
    <n v="0"/>
    <n v="0"/>
    <n v="500000"/>
    <n v="2750000"/>
    <n v="0"/>
    <n v="2750000"/>
    <n v="1330939.1299999999"/>
  </r>
  <r>
    <s v="1.1-00-2307_23339024_2325610"/>
    <s v="1.1-00-23"/>
    <x v="0"/>
    <s v="RECURSOS PROPIOS"/>
    <n v="2"/>
    <x v="2"/>
    <n v="2.2999999999999998"/>
    <x v="3"/>
    <s v="2.3.1"/>
    <x v="3"/>
    <s v="E"/>
    <s v="Actividades del sector público, que realiza en for"/>
    <s v="07_23"/>
    <x v="3"/>
    <n v="3"/>
    <x v="2"/>
    <n v="39"/>
    <x v="4"/>
    <s v="024_23"/>
    <x v="3"/>
    <x v="1"/>
    <x v="0"/>
    <x v="1"/>
    <n v="2500"/>
    <s v="PRODUCTOS QUIMICOS, FARMACEUTICOS Y DE LABORATORIO"/>
    <m/>
    <x v="38"/>
    <x v="38"/>
    <n v="0"/>
    <s v="SIN DESCRIPCIÓN PARA DESTINOS 00"/>
    <n v="6000"/>
    <n v="6000"/>
    <n v="6000"/>
    <n v="6000"/>
    <n v="0"/>
    <n v="0"/>
    <n v="0"/>
    <n v="0"/>
    <n v="0"/>
    <n v="0"/>
    <n v="0"/>
    <n v="0"/>
    <n v="0"/>
    <n v="0"/>
    <n v="0"/>
    <n v="0"/>
    <n v="0"/>
    <n v="6000"/>
    <n v="6000"/>
    <n v="0"/>
    <n v="0"/>
    <n v="6000"/>
    <s v="Compra de 3 contenedores para almacenamiento de RESIDUS BIOLOGICO INFECCIOSOS en cumplimiento de NOM-087-ECOL-1995"/>
    <n v="0"/>
    <n v="0"/>
    <n v="0"/>
    <n v="0"/>
    <n v="0"/>
    <m/>
    <n v="0"/>
    <n v="6000"/>
    <n v="6000"/>
  </r>
  <r>
    <s v="1.1-00-2305_23621015_2325610"/>
    <s v="1.1-00-23"/>
    <x v="0"/>
    <s v="RECURSOS PROPIOS"/>
    <n v="1"/>
    <x v="0"/>
    <n v="1.3"/>
    <x v="0"/>
    <s v="1.3.4"/>
    <x v="0"/>
    <s v="E"/>
    <s v="Actividades del sector público, que realiza en for"/>
    <s v="05_23"/>
    <x v="0"/>
    <n v="6"/>
    <x v="0"/>
    <n v="21"/>
    <x v="1"/>
    <s v="015_23"/>
    <x v="0"/>
    <x v="1"/>
    <x v="0"/>
    <x v="1"/>
    <n v="2500"/>
    <s v="PRODUCTOS QUIMICOS, FARMACEUTICOS Y DE LABORATORIO"/>
    <m/>
    <x v="38"/>
    <x v="38"/>
    <n v="0"/>
    <s v="SIN DESCRIPCIÓN PARA DESTINOS 00"/>
    <n v="0"/>
    <n v="2500"/>
    <n v="2500"/>
    <n v="0"/>
    <n v="2387"/>
    <n v="0"/>
    <n v="2387"/>
    <n v="2387"/>
    <n v="0"/>
    <n v="2387"/>
    <n v="2387"/>
    <n v="0"/>
    <n v="2387"/>
    <n v="2387"/>
    <n v="0"/>
    <n v="2387"/>
    <n v="2387"/>
    <n v="113"/>
    <n v="0"/>
    <n v="0"/>
    <n v="-2500"/>
    <n v="0"/>
    <s v="."/>
    <n v="0"/>
    <n v="2500"/>
    <n v="0"/>
    <n v="0"/>
    <n v="2500"/>
    <m/>
    <n v="0"/>
    <n v="2500"/>
    <n v="113"/>
  </r>
  <r>
    <s v="1.1-00-2308_23741025_2328310"/>
    <s v="1.1-00-23"/>
    <x v="0"/>
    <s v="RECURSOS PROPIOS"/>
    <n v="1"/>
    <x v="0"/>
    <n v="1.7"/>
    <x v="2"/>
    <s v="1.7.1"/>
    <x v="2"/>
    <s v="R"/>
    <s v="Solamente actividades específicas, distintas a las"/>
    <s v="08_23"/>
    <x v="2"/>
    <n v="7"/>
    <x v="1"/>
    <n v="41"/>
    <x v="3"/>
    <s v="025_23"/>
    <x v="2"/>
    <x v="1"/>
    <x v="0"/>
    <x v="1"/>
    <n v="2800"/>
    <s v="MATERIALES Y SUMINISTROS PARA SEGURIDAD"/>
    <m/>
    <x v="47"/>
    <x v="47"/>
    <n v="0"/>
    <s v="SIN DESCRIPCIÓN PARA DESTINOS 00"/>
    <n v="75100"/>
    <n v="75100"/>
    <n v="75100"/>
    <n v="0"/>
    <n v="264514.8"/>
    <n v="0"/>
    <n v="264514.8"/>
    <n v="264514.8"/>
    <n v="0"/>
    <n v="220666.8"/>
    <n v="220666.8"/>
    <n v="0"/>
    <n v="220666.8"/>
    <n v="220666.8"/>
    <n v="0"/>
    <n v="0"/>
    <n v="220666.8"/>
    <n v="-189414.8"/>
    <n v="0"/>
    <n v="0"/>
    <n v="-75100"/>
    <n v="0"/>
    <s v="."/>
    <n v="0"/>
    <n v="75100"/>
    <n v="0"/>
    <n v="0"/>
    <n v="75100"/>
    <m/>
    <n v="189414.8"/>
    <n v="264514.8"/>
    <n v="0"/>
  </r>
  <r>
    <s v="2.5-02-2305_23622015_2326110"/>
    <s v="2.5-02-23"/>
    <x v="7"/>
    <s v="FORTAMUN 2023"/>
    <n v="1"/>
    <x v="0"/>
    <n v="1.7"/>
    <x v="2"/>
    <s v="1.7.1"/>
    <x v="2"/>
    <s v="E"/>
    <s v="Actividades del sector público, que realiza en for"/>
    <s v="05_23"/>
    <x v="0"/>
    <n v="6"/>
    <x v="0"/>
    <n v="22"/>
    <x v="23"/>
    <s v="015_23"/>
    <x v="0"/>
    <x v="1"/>
    <x v="0"/>
    <x v="1"/>
    <n v="2600"/>
    <s v="COMBUSTIBLES, LUBRICANTES Y ADITIVOS"/>
    <m/>
    <x v="48"/>
    <x v="48"/>
    <n v="0"/>
    <s v="SIN DESCRIPCIÓN PARA DESTINOS 00"/>
    <n v="28000000"/>
    <n v="28000000"/>
    <n v="28000000"/>
    <n v="28000000"/>
    <n v="19029032.510000002"/>
    <n v="14527645.85"/>
    <n v="19029032.510000002"/>
    <n v="19029032.510000002"/>
    <n v="14527645.85"/>
    <n v="19029032.510000002"/>
    <n v="19029032.510000002"/>
    <n v="14527645.85"/>
    <n v="19029032.510000002"/>
    <n v="19029032.510000002"/>
    <n v="14527645.85"/>
    <n v="19029032.510000002"/>
    <n v="19029032.510000002"/>
    <n v="8970967.4899999984"/>
    <n v="35000000"/>
    <n v="7000000"/>
    <n v="7000000"/>
    <n v="35000000"/>
    <s v="."/>
    <n v="0"/>
    <n v="0"/>
    <n v="0"/>
    <n v="0"/>
    <n v="0"/>
    <m/>
    <n v="7000000"/>
    <n v="35000000"/>
    <n v="15970967.489999998"/>
  </r>
  <r>
    <s v="1.1-00-2307_23333019_2329110"/>
    <s v="1.1-00-23"/>
    <x v="0"/>
    <s v="RECURSOS PROPIOS"/>
    <n v="1"/>
    <x v="0"/>
    <n v="1.3"/>
    <x v="0"/>
    <s v="1.3.4"/>
    <x v="0"/>
    <s v="E"/>
    <s v="Actividades del sector público, que realiza en for"/>
    <s v="07_23"/>
    <x v="3"/>
    <n v="3"/>
    <x v="2"/>
    <n v="33"/>
    <x v="8"/>
    <s v="019_23"/>
    <x v="7"/>
    <x v="1"/>
    <x v="0"/>
    <x v="1"/>
    <n v="2900"/>
    <s v="HERRAMIENTAS, REFACCIONES Y ACCESORIOS MENORES"/>
    <m/>
    <x v="26"/>
    <x v="26"/>
    <n v="0"/>
    <s v="SIN DESCRIPCIÓN PARA DESTINOS 00"/>
    <n v="776120"/>
    <n v="776120"/>
    <n v="776120"/>
    <n v="1000000"/>
    <n v="483123.43"/>
    <n v="437187.43"/>
    <n v="437187.43"/>
    <n v="437187.43"/>
    <n v="283530.88"/>
    <n v="306787.63"/>
    <n v="306787.63"/>
    <n v="137534.89000000001"/>
    <n v="292764.48"/>
    <n v="306787.63"/>
    <n v="137534.89000000001"/>
    <n v="292764.48"/>
    <n v="306787.63"/>
    <n v="292996.57"/>
    <n v="1000000"/>
    <n v="0"/>
    <n v="223880"/>
    <n v="1000000"/>
    <s v="ESTA  PARTIDA SE UTILIZA PARA LOS TRABAJOS DE LAS AREAS VERDES, PLAZAS PUBLICAS, UNIDADES DEPORTIVAS, BALIZAMIENTO, LAS HERRAMIENTAS  SON ESENCIALES PARA PODER CUMPLIR CON LAS FUNCIONES DE LAS DIFERENTES AREAS"/>
    <n v="0"/>
    <n v="0"/>
    <n v="0"/>
    <n v="223880"/>
    <n v="-223880"/>
    <m/>
    <n v="223880"/>
    <n v="1000000"/>
    <n v="562812.57000000007"/>
  </r>
  <r>
    <s v="2.5-02-2305_23623015_2326110"/>
    <s v="2.5-02-23"/>
    <x v="7"/>
    <s v="FORTAMUN 2023"/>
    <n v="1"/>
    <x v="0"/>
    <n v="1.7"/>
    <x v="2"/>
    <s v="1.7.2"/>
    <x v="9"/>
    <s v="E"/>
    <s v="Actividades del sector público, que realiza en for"/>
    <s v="05_23"/>
    <x v="0"/>
    <n v="6"/>
    <x v="0"/>
    <n v="23"/>
    <x v="24"/>
    <s v="015_23"/>
    <x v="0"/>
    <x v="1"/>
    <x v="0"/>
    <x v="1"/>
    <n v="2600"/>
    <s v="COMBUSTIBLES, LUBRICANTES Y ADITIVOS"/>
    <m/>
    <x v="48"/>
    <x v="48"/>
    <n v="0"/>
    <s v="SIN DESCRIPCIÓN PARA DESTINOS 00"/>
    <n v="7000000"/>
    <n v="7000000"/>
    <n v="7000000"/>
    <n v="7000000"/>
    <n v="4642578.12"/>
    <n v="3579672.73"/>
    <n v="4642578.12"/>
    <n v="4642578.12"/>
    <n v="3579672.73"/>
    <n v="4642578.12"/>
    <n v="4642578.12"/>
    <n v="3579672.73"/>
    <n v="4642578.12"/>
    <n v="4642578.12"/>
    <n v="3579672.73"/>
    <n v="4642578.12"/>
    <n v="4642578.12"/>
    <n v="2357421.88"/>
    <n v="8000000"/>
    <n v="1000000"/>
    <n v="1000000"/>
    <n v="8000000"/>
    <s v="."/>
    <n v="0"/>
    <n v="0"/>
    <n v="0"/>
    <n v="0"/>
    <n v="0"/>
    <m/>
    <n v="2000000"/>
    <n v="9000000"/>
    <n v="4357421.88"/>
  </r>
  <r>
    <s v="1.1-00-2307_23334020_2326110"/>
    <s v="1.1-00-23"/>
    <x v="0"/>
    <s v="RECURSOS PROPIOS"/>
    <n v="2"/>
    <x v="2"/>
    <n v="2.2000000000000002"/>
    <x v="5"/>
    <s v="2.2.4"/>
    <x v="5"/>
    <s v="E"/>
    <s v="Actividades del sector público, que realiza en for"/>
    <s v="07_23"/>
    <x v="3"/>
    <n v="3"/>
    <x v="2"/>
    <n v="34"/>
    <x v="6"/>
    <s v="020_23"/>
    <x v="5"/>
    <x v="1"/>
    <x v="0"/>
    <x v="1"/>
    <n v="2600"/>
    <s v="COMBUSTIBLES, LUBRICANTES Y ADITIVOS"/>
    <s v="concentrada"/>
    <x v="48"/>
    <x v="48"/>
    <n v="0"/>
    <s v="SIN DESCRIPCIÓN PARA DESTINOS 00"/>
    <n v="0"/>
    <n v="0"/>
    <n v="0"/>
    <n v="0"/>
    <n v="0"/>
    <n v="0"/>
    <n v="0"/>
    <n v="0"/>
    <n v="0"/>
    <n v="0"/>
    <n v="0"/>
    <n v="0"/>
    <n v="0"/>
    <n v="0"/>
    <n v="0"/>
    <n v="0"/>
    <n v="0"/>
    <n v="0"/>
    <n v="990500"/>
    <n v="990500"/>
    <n v="990500"/>
    <n v="990500"/>
    <s v="EN BASE A NUESTRO PARQUE VEHICULAR ESTE GASTO REPRESENTARIA LA COMPRA DE GASOLINA "/>
    <n v="0"/>
    <m/>
    <m/>
    <m/>
    <m/>
    <m/>
    <n v="0"/>
    <n v="0"/>
    <n v="0"/>
  </r>
  <r>
    <s v="1.1-00-2311_23649031_2326110"/>
    <s v="1.1-00-23"/>
    <x v="0"/>
    <s v="RECURSOS PROPIOS"/>
    <n v="3"/>
    <x v="1"/>
    <n v="3.8"/>
    <x v="1"/>
    <s v="3.8.4"/>
    <x v="1"/>
    <s v="E"/>
    <s v="Actividades del sector público, que realiza en for"/>
    <s v="11_23"/>
    <x v="1"/>
    <n v="6"/>
    <x v="0"/>
    <n v="49"/>
    <x v="2"/>
    <s v="031_23"/>
    <x v="1"/>
    <x v="1"/>
    <x v="0"/>
    <x v="1"/>
    <n v="2600"/>
    <s v="COMBUSTIBLES, LUBRICANTES Y ADITIVOS"/>
    <s v="concentrada"/>
    <x v="48"/>
    <x v="48"/>
    <n v="0"/>
    <s v="SIN DESCRIPCIÓN PARA DESTINOS 00"/>
    <n v="0"/>
    <n v="0"/>
    <n v="0"/>
    <n v="0"/>
    <n v="0"/>
    <n v="0"/>
    <n v="0"/>
    <n v="0"/>
    <n v="0"/>
    <n v="0"/>
    <n v="0"/>
    <n v="0"/>
    <n v="0"/>
    <n v="0"/>
    <n v="0"/>
    <n v="0"/>
    <n v="0"/>
    <n v="0"/>
    <n v="110000"/>
    <n v="110000"/>
    <n v="110000"/>
    <n v="110000"/>
    <s v="Gasolina para nuevo vehículo C4 _x000a_Diesel para plantas de energía "/>
    <n v="0"/>
    <m/>
    <m/>
    <m/>
    <m/>
    <m/>
    <n v="0"/>
    <n v="0"/>
    <n v="0"/>
  </r>
  <r>
    <s v="2.6-15-2305_23621015_2326110"/>
    <s v="2.6-15-23"/>
    <x v="5"/>
    <s v="RECURSO ESTATAL"/>
    <n v="1"/>
    <x v="0"/>
    <n v="1.3"/>
    <x v="0"/>
    <s v="1.3.4"/>
    <x v="0"/>
    <s v="E"/>
    <s v="Actividades del sector público, que realiza en for"/>
    <s v="05_23"/>
    <x v="0"/>
    <n v="6"/>
    <x v="0"/>
    <n v="21"/>
    <x v="1"/>
    <s v="015_23"/>
    <x v="0"/>
    <x v="1"/>
    <x v="0"/>
    <x v="1"/>
    <n v="2600"/>
    <s v="COMBUSTIBLES, LUBRICANTES Y ADITIVOS"/>
    <m/>
    <x v="48"/>
    <x v="48"/>
    <n v="0"/>
    <s v="SIN DESCRIPCIÓN PARA DESTINOS 00"/>
    <n v="0"/>
    <n v="0"/>
    <n v="0"/>
    <n v="0"/>
    <n v="0"/>
    <n v="0"/>
    <n v="0"/>
    <n v="0"/>
    <n v="0"/>
    <n v="0"/>
    <n v="0"/>
    <n v="0"/>
    <n v="0"/>
    <n v="0"/>
    <n v="0"/>
    <n v="0"/>
    <n v="0"/>
    <n v="0"/>
    <n v="0"/>
    <n v="0"/>
    <n v="0"/>
    <n v="0"/>
    <s v="."/>
    <n v="0"/>
    <n v="0"/>
    <n v="0"/>
    <n v="0"/>
    <n v="0"/>
    <m/>
    <n v="9200"/>
    <n v="9200"/>
    <n v="9200"/>
  </r>
  <r>
    <s v="1.1-00-2302_23116010_2326110"/>
    <s v="1.1-00-23"/>
    <x v="0"/>
    <s v="RECURSOS PROPIOS"/>
    <n v="2"/>
    <x v="2"/>
    <n v="2.2000000000000002"/>
    <x v="5"/>
    <s v="2.2.7"/>
    <x v="8"/>
    <s v="S"/>
    <s v="Definidos en el Presupuesto de Egresos y los que s"/>
    <s v="02_23"/>
    <x v="8"/>
    <n v="1"/>
    <x v="6"/>
    <n v="16"/>
    <x v="11"/>
    <s v="010_23"/>
    <x v="10"/>
    <x v="1"/>
    <x v="0"/>
    <x v="1"/>
    <n v="2600"/>
    <s v="COMBUSTIBLES, LUBRICANTES Y ADITIVOS"/>
    <s v="concentrada"/>
    <x v="48"/>
    <x v="48"/>
    <n v="0"/>
    <s v="SIN DESCRIPCIÓN PARA DESTINOS 00"/>
    <n v="0"/>
    <n v="0"/>
    <n v="0"/>
    <n v="0"/>
    <n v="0"/>
    <n v="0"/>
    <n v="0"/>
    <n v="0"/>
    <n v="0"/>
    <n v="0"/>
    <n v="0"/>
    <n v="0"/>
    <n v="0"/>
    <n v="0"/>
    <n v="0"/>
    <n v="0"/>
    <n v="0"/>
    <n v="0"/>
    <n v="18000"/>
    <n v="18000"/>
    <n v="18000"/>
    <n v="18000"/>
    <s v="."/>
    <n v="0"/>
    <m/>
    <m/>
    <m/>
    <m/>
    <m/>
    <n v="0"/>
    <n v="0"/>
    <n v="0"/>
  </r>
  <r>
    <s v="2.6-06-2305_23621015_23261146"/>
    <s v="2.6-06-23"/>
    <x v="2"/>
    <s v="RECURSO ESTATAL"/>
    <n v="1"/>
    <x v="0"/>
    <n v="1.3"/>
    <x v="0"/>
    <s v="1.3.4"/>
    <x v="0"/>
    <s v="E"/>
    <s v="Actividades del sector público, que realiza en for"/>
    <s v="05_23"/>
    <x v="0"/>
    <n v="6"/>
    <x v="0"/>
    <n v="21"/>
    <x v="1"/>
    <s v="015_23"/>
    <x v="0"/>
    <x v="1"/>
    <x v="0"/>
    <x v="1"/>
    <n v="2600"/>
    <s v="COMBUSTIBLES, LUBRICANTES Y ADITIVOS"/>
    <m/>
    <x v="48"/>
    <x v="48"/>
    <n v="46"/>
    <s v="NOS MOVEMOS SEGURAS"/>
    <n v="0"/>
    <n v="0"/>
    <n v="0"/>
    <n v="0"/>
    <n v="0"/>
    <n v="0"/>
    <n v="0"/>
    <n v="0"/>
    <n v="0"/>
    <n v="0"/>
    <n v="0"/>
    <n v="0"/>
    <n v="0"/>
    <n v="0"/>
    <n v="0"/>
    <n v="0"/>
    <n v="0"/>
    <n v="0"/>
    <n v="0"/>
    <n v="0"/>
    <n v="0"/>
    <n v="0"/>
    <s v="."/>
    <n v="0"/>
    <n v="0"/>
    <n v="0"/>
    <n v="0"/>
    <n v="0"/>
    <m/>
    <n v="11000"/>
    <n v="11000"/>
    <n v="11000"/>
  </r>
  <r>
    <s v="2.6-06-2305_23621015_23261155"/>
    <s v="2.6-06-23"/>
    <x v="2"/>
    <s v="RECURSO ESTATAL"/>
    <n v="1"/>
    <x v="0"/>
    <n v="1.3"/>
    <x v="0"/>
    <s v="1.3.4"/>
    <x v="0"/>
    <s v="E"/>
    <s v="Actividades del sector público, que realiza en for"/>
    <s v="05_23"/>
    <x v="0"/>
    <n v="6"/>
    <x v="0"/>
    <n v="21"/>
    <x v="1"/>
    <s v="015_23"/>
    <x v="0"/>
    <x v="1"/>
    <x v="0"/>
    <x v="1"/>
    <n v="2600"/>
    <s v="COMBUSTIBLES, LUBRICANTES Y ADITIVOS"/>
    <m/>
    <x v="48"/>
    <x v="48"/>
    <n v="55"/>
    <s v="EDUCANDO PARA LA IGUALDAD"/>
    <n v="0"/>
    <n v="0"/>
    <n v="0"/>
    <n v="0"/>
    <n v="0"/>
    <n v="0"/>
    <n v="0"/>
    <n v="0"/>
    <n v="0"/>
    <n v="0"/>
    <n v="0"/>
    <n v="0"/>
    <n v="0"/>
    <n v="0"/>
    <n v="0"/>
    <n v="0"/>
    <n v="0"/>
    <n v="0"/>
    <n v="0"/>
    <n v="0"/>
    <n v="0"/>
    <n v="0"/>
    <s v="."/>
    <n v="0"/>
    <n v="0"/>
    <n v="0"/>
    <n v="0"/>
    <n v="0"/>
    <m/>
    <n v="11000"/>
    <n v="11000"/>
    <n v="11000"/>
  </r>
  <r>
    <s v="1.1-00-2302_23311009_2327110"/>
    <s v="1.1-00-23"/>
    <x v="0"/>
    <s v="RECURSOS PROPIOS"/>
    <n v="1"/>
    <x v="0"/>
    <n v="1.7"/>
    <x v="2"/>
    <s v="1.7.2"/>
    <x v="9"/>
    <s v="E"/>
    <s v="Actividades del sector público, que realiza en for"/>
    <s v="02_23"/>
    <x v="8"/>
    <n v="3"/>
    <x v="2"/>
    <n v="11"/>
    <x v="19"/>
    <s v="009_23"/>
    <x v="11"/>
    <x v="1"/>
    <x v="0"/>
    <x v="1"/>
    <n v="2700"/>
    <s v="VESTUARIO, BLANCOS, PRENDAS DE PROTECCION Y ARTICULOS DEPORTIVOS"/>
    <m/>
    <x v="49"/>
    <x v="49"/>
    <n v="0"/>
    <s v="SIN DESCRIPCIÓN PARA DESTINOS 00"/>
    <n v="0"/>
    <n v="0"/>
    <n v="0"/>
    <n v="0"/>
    <n v="0"/>
    <n v="0"/>
    <n v="0"/>
    <n v="0"/>
    <n v="0"/>
    <n v="0"/>
    <n v="0"/>
    <n v="0"/>
    <n v="0"/>
    <n v="0"/>
    <n v="0"/>
    <n v="0"/>
    <n v="0"/>
    <n v="0"/>
    <n v="500000"/>
    <n v="500000"/>
    <n v="500000"/>
    <n v="500000"/>
    <s v="."/>
    <n v="0"/>
    <n v="0"/>
    <n v="0"/>
    <n v="0"/>
    <n v="0"/>
    <m/>
    <n v="0"/>
    <n v="0"/>
    <n v="0"/>
  </r>
  <r>
    <s v="1.1-00-2307_23333019_2327110"/>
    <s v="1.1-00-23"/>
    <x v="0"/>
    <s v="RECURSOS PROPIOS"/>
    <n v="1"/>
    <x v="0"/>
    <n v="1.3"/>
    <x v="0"/>
    <s v="1.3.4"/>
    <x v="0"/>
    <s v="E"/>
    <s v="Actividades del sector público, que realiza en for"/>
    <s v="07_23"/>
    <x v="3"/>
    <n v="3"/>
    <x v="2"/>
    <n v="33"/>
    <x v="8"/>
    <s v="019_23"/>
    <x v="7"/>
    <x v="1"/>
    <x v="0"/>
    <x v="1"/>
    <n v="2700"/>
    <s v="VESTUARIO, BLANCOS, PRENDAS DE PROTECCION Y ARTICULOS DEPORTIVOS"/>
    <m/>
    <x v="49"/>
    <x v="49"/>
    <n v="0"/>
    <s v="SIN DESCRIPCIÓN PARA DESTINOS 00"/>
    <n v="0"/>
    <n v="0"/>
    <n v="0"/>
    <n v="0"/>
    <n v="0"/>
    <n v="0"/>
    <n v="0"/>
    <n v="0"/>
    <n v="0"/>
    <n v="0"/>
    <n v="0"/>
    <n v="0"/>
    <n v="0"/>
    <n v="0"/>
    <n v="0"/>
    <n v="0"/>
    <n v="0"/>
    <n v="0"/>
    <n v="300000"/>
    <n v="300000"/>
    <n v="300000"/>
    <n v="300000"/>
    <s v="SE SOLICITA PRESUPUESTO PARA LA COMPRA MINIMA DE UNA CAMISA, IMPAREMIABLE, CHALECOS PARA APROXIMADAMENTE 500 PERSONAS DE LA DE DIRECCION ADMINISTRATIVA  DE INFRAESTRUCTURA Y SERVICOS PUBLICOS"/>
    <n v="0"/>
    <n v="0"/>
    <n v="0"/>
    <n v="0"/>
    <n v="0"/>
    <m/>
    <n v="0"/>
    <n v="0"/>
    <n v="0"/>
  </r>
  <r>
    <s v="1.1-00-2307_23335021_2327110"/>
    <s v="1.1-00-23"/>
    <x v="0"/>
    <s v="RECURSOS PROPIOS"/>
    <n v="2"/>
    <x v="2"/>
    <n v="2.1"/>
    <x v="7"/>
    <s v="2.1.1"/>
    <x v="10"/>
    <s v="E"/>
    <s v="Actividades del sector público, que realiza en for"/>
    <s v="07_23"/>
    <x v="3"/>
    <n v="3"/>
    <x v="2"/>
    <n v="35"/>
    <x v="14"/>
    <s v="021_23"/>
    <x v="12"/>
    <x v="1"/>
    <x v="0"/>
    <x v="1"/>
    <n v="2700"/>
    <s v="VESTUARIO, BLANCOS, PRENDAS DE PROTECCION Y ARTICULOS DEPORTIVOS"/>
    <m/>
    <x v="49"/>
    <x v="49"/>
    <n v="0"/>
    <s v="SIN DESCRIPCIÓN PARA DESTINOS 00"/>
    <n v="0"/>
    <n v="0"/>
    <n v="0"/>
    <n v="150000"/>
    <n v="0"/>
    <n v="0"/>
    <n v="0"/>
    <n v="0"/>
    <n v="0"/>
    <n v="0"/>
    <n v="0"/>
    <n v="0"/>
    <n v="0"/>
    <n v="0"/>
    <n v="0"/>
    <n v="0"/>
    <n v="0"/>
    <n v="0"/>
    <n v="150000"/>
    <n v="0"/>
    <n v="150000"/>
    <n v="150000"/>
    <s v="."/>
    <n v="0"/>
    <n v="0"/>
    <n v="0"/>
    <n v="150000"/>
    <n v="-150000"/>
    <m/>
    <n v="0"/>
    <n v="0"/>
    <n v="0"/>
  </r>
  <r>
    <s v="1.1-00-2309_23343027_2327110"/>
    <s v="1.1-00-23"/>
    <x v="0"/>
    <s v="RECURSOS PROPIOS"/>
    <n v="1"/>
    <x v="0"/>
    <n v="1.3"/>
    <x v="0"/>
    <s v="1.3.4"/>
    <x v="0"/>
    <s v="E"/>
    <s v="Actividades del sector público, que realiza en for"/>
    <s v="09_23"/>
    <x v="5"/>
    <n v="3"/>
    <x v="2"/>
    <n v="43"/>
    <x v="17"/>
    <s v="027_23"/>
    <x v="15"/>
    <x v="1"/>
    <x v="0"/>
    <x v="1"/>
    <n v="2700"/>
    <s v="VESTUARIO, BLANCOS, PRENDAS DE PROTECCION Y ARTICULOS DEPORTIVOS"/>
    <m/>
    <x v="49"/>
    <x v="49"/>
    <n v="0"/>
    <s v="SIN DESCRIPCIÓN PARA DESTINOS 00"/>
    <n v="0"/>
    <n v="0"/>
    <n v="0"/>
    <n v="0"/>
    <n v="0"/>
    <n v="0"/>
    <n v="0"/>
    <n v="0"/>
    <n v="0"/>
    <n v="0"/>
    <n v="0"/>
    <n v="0"/>
    <n v="0"/>
    <n v="0"/>
    <n v="0"/>
    <n v="0"/>
    <n v="0"/>
    <n v="0"/>
    <n v="50000"/>
    <n v="50000"/>
    <n v="50000"/>
    <n v="50000"/>
    <s v="compra de uniformes para el area operativa"/>
    <n v="0"/>
    <n v="0"/>
    <n v="0"/>
    <n v="0"/>
    <n v="0"/>
    <m/>
    <n v="0"/>
    <n v="0"/>
    <n v="0"/>
  </r>
  <r>
    <s v="1.1-00-2308_23741025_2327110"/>
    <s v="1.1-00-23"/>
    <x v="0"/>
    <s v="RECURSOS PROPIOS"/>
    <n v="1"/>
    <x v="0"/>
    <n v="1.7"/>
    <x v="2"/>
    <s v="1.7.1"/>
    <x v="2"/>
    <s v="R"/>
    <s v="Solamente actividades específicas, distintas a las"/>
    <s v="08_23"/>
    <x v="2"/>
    <n v="7"/>
    <x v="1"/>
    <n v="41"/>
    <x v="3"/>
    <s v="025_23"/>
    <x v="2"/>
    <x v="1"/>
    <x v="0"/>
    <x v="1"/>
    <n v="2700"/>
    <s v="VESTUARIO, BLANCOS, PRENDAS DE PROTECCION Y ARTICULOS DEPORTIVOS"/>
    <m/>
    <x v="49"/>
    <x v="49"/>
    <n v="0"/>
    <s v="SIN DESCRIPCIÓN PARA DESTINOS 00"/>
    <n v="1300000"/>
    <n v="1300000"/>
    <n v="1300000"/>
    <n v="1300000"/>
    <n v="1055484"/>
    <n v="0"/>
    <n v="1055484"/>
    <n v="1055484"/>
    <n v="0"/>
    <n v="0"/>
    <n v="0"/>
    <n v="0"/>
    <n v="0"/>
    <n v="0"/>
    <n v="0"/>
    <n v="0"/>
    <n v="0"/>
    <n v="244516"/>
    <n v="1300000"/>
    <n v="0"/>
    <n v="0"/>
    <n v="1300000"/>
    <s v="."/>
    <n v="0"/>
    <n v="0"/>
    <n v="0"/>
    <n v="0"/>
    <n v="0"/>
    <m/>
    <n v="0"/>
    <n v="1300000"/>
    <n v="244516"/>
  </r>
  <r>
    <s v="1.1-00-2307_23339024_2327110"/>
    <s v="1.1-00-23"/>
    <x v="0"/>
    <s v="RECURSOS PROPIOS"/>
    <n v="2"/>
    <x v="2"/>
    <n v="2.2999999999999998"/>
    <x v="3"/>
    <s v="2.3.1"/>
    <x v="3"/>
    <s v="E"/>
    <s v="Actividades del sector público, que realiza en for"/>
    <s v="07_23"/>
    <x v="3"/>
    <n v="3"/>
    <x v="2"/>
    <n v="39"/>
    <x v="4"/>
    <s v="024_23"/>
    <x v="3"/>
    <x v="1"/>
    <x v="0"/>
    <x v="1"/>
    <n v="2700"/>
    <s v="VESTUARIO, BLANCOS, PRENDAS DE PROTECCION Y ARTICULOS DEPORTIVOS"/>
    <m/>
    <x v="49"/>
    <x v="49"/>
    <n v="0"/>
    <s v="SIN DESCRIPCIÓN PARA DESTINOS 00"/>
    <n v="1187100"/>
    <n v="1187100"/>
    <n v="1187100"/>
    <n v="1187100"/>
    <n v="951624.56"/>
    <n v="553192.4"/>
    <n v="951624.56"/>
    <n v="951624.56"/>
    <n v="0"/>
    <n v="0"/>
    <n v="553192.4"/>
    <n v="0"/>
    <n v="0"/>
    <n v="0"/>
    <n v="0"/>
    <n v="0"/>
    <n v="0"/>
    <n v="235475.43999999994"/>
    <n v="1187100"/>
    <n v="0"/>
    <n v="0"/>
    <n v="1187100"/>
    <s v="Para otorgar al 100% del personal, ya que por uso de COVID todos los uniformes fueron dañados NOM-017-STPS-2008"/>
    <n v="0"/>
    <n v="0"/>
    <n v="0"/>
    <n v="0"/>
    <n v="0"/>
    <m/>
    <n v="0"/>
    <n v="1187100"/>
    <n v="235475.43999999994"/>
  </r>
  <r>
    <s v="1.1-00-2307_23333019_2324110"/>
    <s v="1.1-00-23"/>
    <x v="0"/>
    <s v="RECURSOS PROPIOS"/>
    <n v="1"/>
    <x v="0"/>
    <n v="1.3"/>
    <x v="0"/>
    <s v="1.3.4"/>
    <x v="0"/>
    <s v="E"/>
    <s v="Actividades del sector público, que realiza en for"/>
    <s v="07_23"/>
    <x v="3"/>
    <n v="3"/>
    <x v="2"/>
    <n v="33"/>
    <x v="8"/>
    <s v="019_23"/>
    <x v="7"/>
    <x v="1"/>
    <x v="0"/>
    <x v="1"/>
    <n v="2400"/>
    <s v="MATERIALES Y ARTICULOS DE CONSTRUCCION Y DE REPARACION"/>
    <m/>
    <x v="21"/>
    <x v="21"/>
    <n v="0"/>
    <s v="SIN DESCRIPCIÓN PARA DESTINOS 00"/>
    <n v="300000"/>
    <n v="56163.519999999997"/>
    <n v="56163.519999999997"/>
    <n v="300000"/>
    <n v="56163.519999999997"/>
    <n v="56163.519999999997"/>
    <n v="56163.519999999997"/>
    <n v="56163.519999999997"/>
    <n v="0"/>
    <n v="0"/>
    <n v="0"/>
    <n v="0"/>
    <n v="0"/>
    <n v="0"/>
    <n v="0"/>
    <n v="0"/>
    <n v="0"/>
    <n v="0"/>
    <n v="300000"/>
    <n v="0"/>
    <n v="243836.48"/>
    <n v="300000"/>
    <s v="ES  UNA PARTIDA COMPARTIDA EN DONDE COMPRAMOS GRAVA,PIEDRA,JAL Y ARENA ETC."/>
    <n v="0"/>
    <n v="0"/>
    <n v="0"/>
    <n v="243836.48"/>
    <n v="-243836.48"/>
    <m/>
    <n v="243836.48"/>
    <n v="300000"/>
    <n v="243836.48"/>
  </r>
  <r>
    <s v="2.6-06-2301_23621015_23271162"/>
    <s v="2.6-06-23"/>
    <x v="2"/>
    <s v="RECURSO ESTATAL"/>
    <n v="1"/>
    <x v="0"/>
    <n v="1.3"/>
    <x v="0"/>
    <s v="1.3.4"/>
    <x v="0"/>
    <s v="E"/>
    <s v="Actividades del sector público, que realiza en for"/>
    <s v="01_23"/>
    <x v="0"/>
    <n v="6"/>
    <x v="0"/>
    <n v="21"/>
    <x v="1"/>
    <s v="015_23"/>
    <x v="0"/>
    <x v="1"/>
    <x v="0"/>
    <x v="1"/>
    <n v="2700"/>
    <s v="VESTUARIO, BLANCOS, PRENDAS DE PROTECCION Y ARTICULOS DEPORTIVOS"/>
    <m/>
    <x v="49"/>
    <x v="49"/>
    <n v="62"/>
    <s v="NOS MOVEMOS SEGURAS"/>
    <n v="0"/>
    <n v="0"/>
    <n v="0"/>
    <n v="0"/>
    <n v="0"/>
    <n v="0"/>
    <n v="0"/>
    <n v="0"/>
    <n v="0"/>
    <n v="0"/>
    <n v="0"/>
    <n v="0"/>
    <n v="0"/>
    <n v="0"/>
    <n v="0"/>
    <n v="0"/>
    <n v="0"/>
    <n v="0"/>
    <n v="0"/>
    <n v="0"/>
    <n v="0"/>
    <n v="0"/>
    <s v="."/>
    <n v="0"/>
    <n v="0"/>
    <n v="0"/>
    <n v="0"/>
    <n v="0"/>
    <m/>
    <n v="3150"/>
    <n v="3150"/>
    <n v="3150"/>
  </r>
  <r>
    <s v="2.6-06-2301_23621015_23271164"/>
    <s v="2.6-06-23"/>
    <x v="2"/>
    <s v="RECURSO ESTATAL"/>
    <n v="1"/>
    <x v="0"/>
    <n v="1.3"/>
    <x v="0"/>
    <s v="1.3.4"/>
    <x v="0"/>
    <s v="E"/>
    <s v="Actividades del sector público, que realiza en for"/>
    <s v="01_23"/>
    <x v="0"/>
    <n v="6"/>
    <x v="0"/>
    <n v="21"/>
    <x v="1"/>
    <s v="015_23"/>
    <x v="0"/>
    <x v="1"/>
    <x v="0"/>
    <x v="1"/>
    <n v="2700"/>
    <s v="VESTUARIO, BLANCOS, PRENDAS DE PROTECCION Y ARTICULOS DEPORTIVOS"/>
    <m/>
    <x v="49"/>
    <x v="49"/>
    <n v="64"/>
    <s v="EDUCANDO PARA LA IGUALDAD"/>
    <n v="0"/>
    <n v="0"/>
    <n v="0"/>
    <n v="0"/>
    <n v="0"/>
    <n v="0"/>
    <n v="0"/>
    <n v="0"/>
    <n v="0"/>
    <n v="0"/>
    <n v="0"/>
    <n v="0"/>
    <n v="0"/>
    <n v="0"/>
    <n v="0"/>
    <n v="0"/>
    <n v="0"/>
    <n v="0"/>
    <n v="0"/>
    <n v="0"/>
    <n v="0"/>
    <n v="0"/>
    <s v="."/>
    <n v="0"/>
    <n v="0"/>
    <n v="0"/>
    <n v="0"/>
    <n v="0"/>
    <m/>
    <n v="4500"/>
    <n v="4500"/>
    <n v="4500"/>
  </r>
  <r>
    <s v="1.1-00-2307_23339024_2321610"/>
    <s v="1.1-00-23"/>
    <x v="0"/>
    <s v="RECURSOS PROPIOS"/>
    <n v="2"/>
    <x v="2"/>
    <n v="2.2999999999999998"/>
    <x v="3"/>
    <s v="2.3.1"/>
    <x v="3"/>
    <s v="E"/>
    <s v="Actividades del sector público, que realiza en for"/>
    <s v="07_23"/>
    <x v="3"/>
    <n v="3"/>
    <x v="2"/>
    <n v="39"/>
    <x v="4"/>
    <s v="024_23"/>
    <x v="3"/>
    <x v="1"/>
    <x v="0"/>
    <x v="1"/>
    <n v="2100"/>
    <s v="MATERIALES DE ADMINISTRACION, EMISION DE DOCUMENTOS Y ARTICULOS OFICIALES"/>
    <m/>
    <x v="28"/>
    <x v="28"/>
    <n v="0"/>
    <s v="SIN DESCRIPCIÓN PARA DESTINOS 00"/>
    <n v="500000"/>
    <n v="500000"/>
    <n v="500000"/>
    <n v="500000"/>
    <n v="218943.57"/>
    <n v="218943.57"/>
    <n v="218943.57"/>
    <n v="218943.57"/>
    <n v="213639.54"/>
    <n v="218180.94"/>
    <n v="218180.94"/>
    <n v="213639.54"/>
    <n v="218180.94"/>
    <n v="218180.94"/>
    <n v="213639.54"/>
    <n v="218180.94"/>
    <n v="218180.94"/>
    <n v="281056.43"/>
    <n v="800000"/>
    <n v="300000"/>
    <n v="300000"/>
    <n v="800000"/>
    <s v="Insumos para el aseo para limpieza e higiene en las 3 Unidades Médicas de SMM"/>
    <n v="0"/>
    <n v="0"/>
    <n v="0"/>
    <n v="0"/>
    <n v="0"/>
    <m/>
    <n v="300000"/>
    <n v="800000"/>
    <n v="581056.42999999993"/>
  </r>
  <r>
    <s v="1.1-00-2306_23525016_2329210"/>
    <s v="1.1-00-23"/>
    <x v="0"/>
    <s v="RECURSOS PROPIOS"/>
    <n v="2"/>
    <x v="2"/>
    <n v="2.5"/>
    <x v="9"/>
    <s v="2.5.6"/>
    <x v="13"/>
    <s v="S"/>
    <s v="Definidos en el Presupuesto de Egresos y los que s"/>
    <s v="06_23"/>
    <x v="4"/>
    <n v="5"/>
    <x v="3"/>
    <n v="25"/>
    <x v="21"/>
    <s v="016_23"/>
    <x v="18"/>
    <x v="1"/>
    <x v="0"/>
    <x v="1"/>
    <n v="2900"/>
    <s v="HERRAMIENTAS, REFACCIONES Y ACCESORIOS MENORES"/>
    <m/>
    <x v="50"/>
    <x v="50"/>
    <n v="0"/>
    <s v="SIN DESCRIPCIÓN PARA DESTINOS 00"/>
    <n v="0"/>
    <n v="0"/>
    <n v="0"/>
    <n v="300000"/>
    <n v="0"/>
    <n v="0"/>
    <n v="0"/>
    <n v="0"/>
    <n v="0"/>
    <n v="0"/>
    <n v="0"/>
    <n v="0"/>
    <n v="0"/>
    <n v="0"/>
    <n v="0"/>
    <n v="0"/>
    <n v="0"/>
    <n v="0"/>
    <n v="300000"/>
    <n v="0"/>
    <n v="300000"/>
    <n v="300000"/>
    <s v="."/>
    <n v="0"/>
    <n v="0"/>
    <n v="0"/>
    <n v="300000"/>
    <n v="-300000"/>
    <m/>
    <n v="300000"/>
    <n v="300000"/>
    <n v="300000"/>
  </r>
  <r>
    <s v="1.1-00-2307_23236022_2327210"/>
    <s v="1.1-00-23"/>
    <x v="0"/>
    <s v="RECURSOS PROPIOS"/>
    <n v="2"/>
    <x v="2"/>
    <n v="2.2000000000000002"/>
    <x v="5"/>
    <s v="2.2.7"/>
    <x v="8"/>
    <s v="E"/>
    <s v="Actividades del sector público, que realiza en for"/>
    <s v="07_23"/>
    <x v="3"/>
    <n v="2"/>
    <x v="7"/>
    <n v="36"/>
    <x v="20"/>
    <s v="022_23"/>
    <x v="17"/>
    <x v="1"/>
    <x v="0"/>
    <x v="1"/>
    <n v="2700"/>
    <s v="VESTUARIO, BLANCOS, PRENDAS DE PROTECCION Y ARTICULOS DEPORTIVOS"/>
    <m/>
    <x v="27"/>
    <x v="27"/>
    <n v="0"/>
    <s v="SIN DESCRIPCIÓN PARA DESTINOS 00"/>
    <n v="360000"/>
    <n v="360000"/>
    <n v="360000"/>
    <n v="360000"/>
    <n v="299622.49"/>
    <n v="213733.77"/>
    <n v="299622.49"/>
    <n v="299622.49"/>
    <n v="0"/>
    <n v="0"/>
    <n v="0"/>
    <n v="0"/>
    <n v="0"/>
    <n v="0"/>
    <n v="0"/>
    <n v="0"/>
    <n v="0"/>
    <n v="60377.510000000009"/>
    <n v="360000"/>
    <n v="0"/>
    <n v="0"/>
    <n v="360000"/>
    <s v="."/>
    <n v="0"/>
    <n v="0"/>
    <n v="0"/>
    <n v="0"/>
    <n v="0"/>
    <m/>
    <n v="0"/>
    <n v="360000"/>
    <n v="60377.510000000009"/>
  </r>
  <r>
    <s v="1.1-00-2307_23335021_2327210"/>
    <s v="1.1-00-23"/>
    <x v="0"/>
    <s v="RECURSOS PROPIOS"/>
    <n v="2"/>
    <x v="2"/>
    <n v="2.1"/>
    <x v="7"/>
    <s v="2.1.1"/>
    <x v="10"/>
    <s v="E"/>
    <s v="Actividades del sector público, que realiza en for"/>
    <s v="07_23"/>
    <x v="3"/>
    <n v="3"/>
    <x v="2"/>
    <n v="35"/>
    <x v="14"/>
    <s v="021_23"/>
    <x v="12"/>
    <x v="1"/>
    <x v="0"/>
    <x v="1"/>
    <n v="2700"/>
    <s v="VESTUARIO, BLANCOS, PRENDAS DE PROTECCION Y ARTICULOS DEPORTIVOS"/>
    <m/>
    <x v="27"/>
    <x v="27"/>
    <n v="0"/>
    <s v="SIN DESCRIPCIÓN PARA DESTINOS 00"/>
    <n v="180000"/>
    <n v="180000"/>
    <n v="180000"/>
    <n v="180000"/>
    <n v="84290.240000000005"/>
    <n v="78903.199999999997"/>
    <n v="84290.240000000005"/>
    <n v="84290.240000000005"/>
    <n v="0"/>
    <n v="78903.199999999997"/>
    <n v="84290.240000000005"/>
    <n v="0"/>
    <n v="78903.199999999997"/>
    <n v="78903.199999999997"/>
    <n v="0"/>
    <n v="78903.199999999997"/>
    <n v="78903.199999999997"/>
    <n v="95709.759999999995"/>
    <n v="180000"/>
    <n v="0"/>
    <n v="0"/>
    <n v="180000"/>
    <s v="."/>
    <n v="0"/>
    <n v="0"/>
    <n v="0"/>
    <n v="0"/>
    <n v="0"/>
    <m/>
    <n v="0"/>
    <n v="180000"/>
    <n v="95709.759999999995"/>
  </r>
  <r>
    <s v="1.1-00-2307_23339024_2327210"/>
    <s v="1.1-00-23"/>
    <x v="0"/>
    <s v="RECURSOS PROPIOS"/>
    <n v="2"/>
    <x v="2"/>
    <n v="2.2999999999999998"/>
    <x v="3"/>
    <s v="2.3.1"/>
    <x v="3"/>
    <s v="E"/>
    <s v="Actividades del sector público, que realiza en for"/>
    <s v="07_23"/>
    <x v="3"/>
    <n v="3"/>
    <x v="2"/>
    <n v="39"/>
    <x v="4"/>
    <s v="024_23"/>
    <x v="3"/>
    <x v="1"/>
    <x v="0"/>
    <x v="1"/>
    <n v="2700"/>
    <s v="VESTUARIO, BLANCOS, PRENDAS DE PROTECCION Y ARTICULOS DEPORTIVOS"/>
    <m/>
    <x v="27"/>
    <x v="27"/>
    <n v="0"/>
    <s v="SIN DESCRIPCIÓN PARA DESTINOS 00"/>
    <n v="442200"/>
    <n v="442200"/>
    <n v="442200"/>
    <n v="442200"/>
    <n v="429755.1"/>
    <n v="418155.1"/>
    <n v="418155.1"/>
    <n v="418155.1"/>
    <n v="418155.1"/>
    <n v="418155.1"/>
    <n v="418155.1"/>
    <n v="270448.38"/>
    <n v="418155.1"/>
    <n v="418155.1"/>
    <n v="270448.38"/>
    <n v="418155.1"/>
    <n v="418155.1"/>
    <n v="12444.900000000023"/>
    <n v="442200"/>
    <n v="0"/>
    <n v="0"/>
    <n v="442200"/>
    <s v="Se requiere equipar y reemplazar equipo de paramedicos motorizados NOM-017-STPS-2008, mas equipamiento para cumplir con las normas de hospital seguro NOM-004-STPS-1999"/>
    <n v="0"/>
    <n v="0"/>
    <n v="0"/>
    <n v="0"/>
    <n v="0"/>
    <m/>
    <n v="0"/>
    <n v="442200"/>
    <n v="24044.900000000023"/>
  </r>
  <r>
    <s v="1.1-00-2302_23312009_2327210"/>
    <s v="1.1-00-23"/>
    <x v="0"/>
    <s v="RECURSOS PROPIOS"/>
    <n v="1"/>
    <x v="0"/>
    <n v="1.7"/>
    <x v="2"/>
    <s v="1.7.2"/>
    <x v="9"/>
    <s v="E"/>
    <s v="Actividades del sector público, que realiza en for"/>
    <s v="02_23"/>
    <x v="8"/>
    <n v="3"/>
    <x v="2"/>
    <n v="12"/>
    <x v="13"/>
    <s v="009_23"/>
    <x v="11"/>
    <x v="1"/>
    <x v="0"/>
    <x v="1"/>
    <n v="2700"/>
    <s v="VESTUARIO, BLANCOS, PRENDAS DE PROTECCION Y ARTICULOS DEPORTIVOS"/>
    <m/>
    <x v="27"/>
    <x v="27"/>
    <n v="0"/>
    <s v="SIN DESCRIPCIÓN PARA DESTINOS 00"/>
    <n v="2000000"/>
    <n v="2000000"/>
    <n v="2000000"/>
    <n v="2000000"/>
    <n v="1906497.12"/>
    <n v="1906497.12"/>
    <n v="1906497.12"/>
    <n v="1906497.12"/>
    <n v="0"/>
    <n v="0"/>
    <n v="0"/>
    <n v="0"/>
    <n v="0"/>
    <n v="0"/>
    <n v="0"/>
    <n v="0"/>
    <n v="0"/>
    <n v="93502.879999999888"/>
    <n v="2000000"/>
    <n v="0"/>
    <n v="0"/>
    <n v="2000000"/>
    <s v="Se requiere ampliacion presupuestal de la partida correspondientepara prendas de seguridad y protección personal como resultado del desgaste que presenta el equipo actual del personal de la Brigada Forestal y  de ña Unidad Operaciones, por lo que es de suma importancia la adquisición minima de 25 equipos de bombero para incendio forestal y 10 equipos de bomberos para incendio estructural y 10 pares de botas de bombero para incendio estructural. De lo anterior es importante mencionar que desde el 2019 no se ha relizado la adquisicion de equipo estructural por diversas circusntancias ajenas a la Dirección generando exposicion de riesgo de trabajo para el personal; así como de una respuesta tardía en las emergencias "/>
    <n v="0"/>
    <n v="0"/>
    <n v="0"/>
    <n v="0"/>
    <n v="0"/>
    <m/>
    <n v="0"/>
    <n v="2000000"/>
    <n v="93502.879999999888"/>
  </r>
  <r>
    <s v="1.1-00-2303_23117011_2327210"/>
    <s v="1.1-00-23"/>
    <x v="0"/>
    <s v="RECURSOS PROPIOS"/>
    <n v="1"/>
    <x v="0"/>
    <n v="1.3"/>
    <x v="0"/>
    <s v="1.3.5"/>
    <x v="12"/>
    <s v="O"/>
    <s v="Actividades que realizan la función pública o cont"/>
    <s v="03_23"/>
    <x v="10"/>
    <n v="1"/>
    <x v="6"/>
    <n v="17"/>
    <x v="16"/>
    <s v="011_23"/>
    <x v="14"/>
    <x v="1"/>
    <x v="0"/>
    <x v="1"/>
    <n v="2700"/>
    <s v="VESTUARIO, BLANCOS, PRENDAS DE PROTECCION Y ARTICULOS DEPORTIVOS"/>
    <m/>
    <x v="27"/>
    <x v="27"/>
    <n v="0"/>
    <s v="SIN DESCRIPCIÓN PARA DESTINOS 00"/>
    <n v="50000"/>
    <n v="50000"/>
    <n v="50000"/>
    <n v="50000"/>
    <n v="0"/>
    <n v="0"/>
    <n v="0"/>
    <n v="0"/>
    <n v="0"/>
    <n v="0"/>
    <n v="0"/>
    <n v="0"/>
    <n v="0"/>
    <n v="0"/>
    <n v="0"/>
    <n v="0"/>
    <n v="0"/>
    <n v="50000"/>
    <n v="50000"/>
    <n v="0"/>
    <n v="0"/>
    <n v="50000"/>
    <s v="UNIFORMES PARA INSPECTORES"/>
    <n v="0"/>
    <n v="0"/>
    <n v="0"/>
    <n v="0"/>
    <n v="0"/>
    <m/>
    <n v="0"/>
    <n v="50000"/>
    <n v="50000"/>
  </r>
  <r>
    <s v="1.1-00-2307_23333019_2327210"/>
    <s v="1.1-00-23"/>
    <x v="0"/>
    <s v="RECURSOS PROPIOS"/>
    <n v="1"/>
    <x v="0"/>
    <n v="1.3"/>
    <x v="0"/>
    <s v="1.3.4"/>
    <x v="0"/>
    <s v="E"/>
    <s v="Actividades del sector público, que realiza en for"/>
    <s v="07_23"/>
    <x v="3"/>
    <n v="3"/>
    <x v="2"/>
    <n v="33"/>
    <x v="8"/>
    <s v="019_23"/>
    <x v="7"/>
    <x v="1"/>
    <x v="0"/>
    <x v="1"/>
    <n v="2700"/>
    <s v="VESTUARIO, BLANCOS, PRENDAS DE PROTECCION Y ARTICULOS DEPORTIVOS"/>
    <m/>
    <x v="27"/>
    <x v="27"/>
    <n v="0"/>
    <s v="SIN DESCRIPCIÓN PARA DESTINOS 00"/>
    <n v="416880"/>
    <n v="416880"/>
    <n v="416880"/>
    <n v="350000"/>
    <n v="366490.4"/>
    <n v="346190.4"/>
    <n v="346190.4"/>
    <n v="346190.4"/>
    <n v="271370.40000000002"/>
    <n v="299210.40000000002"/>
    <n v="346190.4"/>
    <n v="271370.40000000002"/>
    <n v="275720.40000000002"/>
    <n v="299210.40000000002"/>
    <n v="271370.40000000002"/>
    <n v="275720.40000000002"/>
    <n v="299210.40000000002"/>
    <n v="50389.599999999977"/>
    <n v="350000"/>
    <n v="0"/>
    <n v="-66880"/>
    <n v="350000"/>
    <s v="PARA ESTA PARTIDA SE NECESITA UN POCO MAS DE PRESUPUESTO PARA PODER CUMPLIR CON UN EQUIPO  PARA TODO EL PRESONAL DE LAS DIFERENTES AREAS DE LA DIRECCION"/>
    <n v="0"/>
    <n v="223880"/>
    <n v="0"/>
    <n v="157000"/>
    <n v="66880"/>
    <n v="416880"/>
    <n v="0"/>
    <n v="416880"/>
    <n v="70689.599999999977"/>
  </r>
  <r>
    <s v="1.1-00-2309_23343027_2327210"/>
    <s v="1.1-00-23"/>
    <x v="0"/>
    <s v="RECURSOS PROPIOS"/>
    <n v="1"/>
    <x v="0"/>
    <n v="1.3"/>
    <x v="0"/>
    <s v="1.3.4"/>
    <x v="0"/>
    <s v="E"/>
    <s v="Actividades del sector público, que realiza en for"/>
    <s v="09_23"/>
    <x v="5"/>
    <n v="3"/>
    <x v="2"/>
    <n v="43"/>
    <x v="17"/>
    <s v="027_23"/>
    <x v="15"/>
    <x v="1"/>
    <x v="0"/>
    <x v="1"/>
    <n v="2700"/>
    <s v="VESTUARIO, BLANCOS, PRENDAS DE PROTECCION Y ARTICULOS DEPORTIVOS"/>
    <m/>
    <x v="27"/>
    <x v="27"/>
    <n v="0"/>
    <s v="SIN DESCRIPCIÓN PARA DESTINOS 00"/>
    <n v="75000"/>
    <n v="75000"/>
    <n v="75000"/>
    <n v="75000"/>
    <n v="74042.8"/>
    <n v="0"/>
    <n v="0"/>
    <n v="33872.230000000003"/>
    <n v="0"/>
    <n v="0"/>
    <n v="0"/>
    <n v="0"/>
    <n v="0"/>
    <n v="0"/>
    <n v="0"/>
    <n v="0"/>
    <n v="0"/>
    <n v="957.19999999999709"/>
    <n v="75000"/>
    <n v="0"/>
    <n v="0"/>
    <n v="75000"/>
    <s v="Para la compra de calzado de seguridad, guantes, mandiles, cascos y de mas articulos de proteccion personal para el personal operativo del rasto municipal "/>
    <n v="0"/>
    <n v="0"/>
    <n v="0"/>
    <n v="0"/>
    <n v="0"/>
    <m/>
    <n v="0"/>
    <n v="75000"/>
    <n v="41127.769999999997"/>
  </r>
  <r>
    <s v="1.1-00-2309_23842026_2327210"/>
    <s v="1.1-00-23"/>
    <x v="0"/>
    <s v="RECURSOS PROPIOS"/>
    <n v="3"/>
    <x v="1"/>
    <n v="3.1"/>
    <x v="6"/>
    <s v="3.1.1"/>
    <x v="6"/>
    <s v="E"/>
    <s v="Actividades del sector público, que realiza en for"/>
    <s v="09_23"/>
    <x v="5"/>
    <n v="8"/>
    <x v="4"/>
    <n v="42"/>
    <x v="7"/>
    <s v="026_23"/>
    <x v="6"/>
    <x v="1"/>
    <x v="0"/>
    <x v="1"/>
    <n v="2700"/>
    <s v="VESTUARIO, BLANCOS, PRENDAS DE PROTECCION Y ARTICULOS DEPORTIVOS"/>
    <m/>
    <x v="27"/>
    <x v="27"/>
    <n v="0"/>
    <s v="SIN DESCRIPCIÓN PARA DESTINOS 00"/>
    <n v="200000"/>
    <n v="200000"/>
    <n v="200000"/>
    <n v="200000"/>
    <n v="120720.4"/>
    <n v="102624.4"/>
    <n v="102624.4"/>
    <n v="116906.32"/>
    <n v="45184.32"/>
    <n v="89536.38"/>
    <n v="99170.18"/>
    <n v="12528"/>
    <n v="87433.88"/>
    <n v="87433.88"/>
    <n v="12528"/>
    <n v="87433.88"/>
    <n v="87433.88"/>
    <n v="79279.600000000006"/>
    <n v="200000"/>
    <n v="0"/>
    <n v="0"/>
    <n v="200000"/>
    <s v="Adquisicion de prendas de proteccion personal para los trabajadores de campo de las areas de Direccion de Pesca, Elaboracon de composta y Desarrollo Rural "/>
    <n v="0"/>
    <n v="0"/>
    <n v="0"/>
    <n v="0"/>
    <n v="0"/>
    <m/>
    <n v="0"/>
    <n v="200000"/>
    <n v="83093.679999999993"/>
  </r>
  <r>
    <s v="1.1-00-2307_23334020_2327210"/>
    <s v="1.1-00-23"/>
    <x v="0"/>
    <s v="RECURSOS PROPIOS"/>
    <n v="2"/>
    <x v="2"/>
    <n v="2.2000000000000002"/>
    <x v="5"/>
    <s v="2.2.4"/>
    <x v="5"/>
    <s v="E"/>
    <s v="Actividades del sector público, que realiza en for"/>
    <s v="07_23"/>
    <x v="3"/>
    <n v="3"/>
    <x v="2"/>
    <n v="34"/>
    <x v="6"/>
    <s v="020_23"/>
    <x v="5"/>
    <x v="1"/>
    <x v="0"/>
    <x v="1"/>
    <n v="2700"/>
    <s v="VESTUARIO, BLANCOS, PRENDAS DE PROTECCION Y ARTICULOS DEPORTIVOS"/>
    <m/>
    <x v="27"/>
    <x v="27"/>
    <n v="0"/>
    <s v="SIN DESCRIPCIÓN PARA DESTINOS 00"/>
    <n v="96000"/>
    <n v="96000"/>
    <n v="96000"/>
    <n v="96000"/>
    <n v="88525.4"/>
    <n v="88525.4"/>
    <n v="88525.4"/>
    <n v="88525.4"/>
    <n v="68086.2"/>
    <n v="73306.2"/>
    <n v="73306.2"/>
    <n v="0"/>
    <n v="68086.2"/>
    <n v="73306.2"/>
    <n v="0"/>
    <n v="68086.2"/>
    <n v="68086.2"/>
    <n v="7474.6000000000058"/>
    <n v="96000"/>
    <n v="0"/>
    <n v="0"/>
    <n v="96000"/>
    <s v="SE REQUIERE REALIZAR LA COMPRA DESPUES DE TRES AÑOS DONDE NO SE LES OTORGAN BOTAS DIELECTRICAS, CAMISOLAS Y PANTALONES DE MEZCLILLA, SE COTIZO PARA POR LO MENOS HACER UNA ENTREGA DE CADA PRENDA. "/>
    <n v="0"/>
    <n v="0"/>
    <n v="0"/>
    <n v="0"/>
    <n v="0"/>
    <m/>
    <n v="0"/>
    <n v="96000"/>
    <n v="7474.6000000000058"/>
  </r>
  <r>
    <s v="2.6-15-2306_23525016_2327310"/>
    <s v="2.6-15-23"/>
    <x v="5"/>
    <s v="RECURSO ESTATAL"/>
    <n v="2"/>
    <x v="2"/>
    <n v="2.5"/>
    <x v="9"/>
    <s v="2.5.6"/>
    <x v="13"/>
    <s v="S"/>
    <s v="Definidos en el Presupuesto de Egresos y los que s"/>
    <s v="06_23"/>
    <x v="4"/>
    <n v="5"/>
    <x v="3"/>
    <n v="25"/>
    <x v="21"/>
    <s v="016_23"/>
    <x v="18"/>
    <x v="1"/>
    <x v="0"/>
    <x v="1"/>
    <n v="2700"/>
    <s v="VESTUARIO, BLANCOS, PRENDAS DE PROTECCION Y ARTICULOS DEPORTIVOS"/>
    <m/>
    <x v="51"/>
    <x v="51"/>
    <n v="0"/>
    <s v="SIN DESCRIPCIÓN PARA DESTINOS 00"/>
    <n v="0"/>
    <n v="0"/>
    <n v="0"/>
    <n v="0"/>
    <n v="0"/>
    <n v="0"/>
    <n v="0"/>
    <n v="0"/>
    <n v="0"/>
    <n v="0"/>
    <n v="0"/>
    <n v="0"/>
    <n v="0"/>
    <n v="0"/>
    <n v="0"/>
    <n v="0"/>
    <n v="0"/>
    <n v="0"/>
    <n v="0"/>
    <n v="0"/>
    <n v="0"/>
    <n v="0"/>
    <s v="."/>
    <n v="0"/>
    <n v="0"/>
    <n v="0"/>
    <n v="0"/>
    <n v="0"/>
    <m/>
    <n v="10000"/>
    <n v="10000"/>
    <n v="10000"/>
  </r>
  <r>
    <s v="1.1-00-2302_23116010_2327510"/>
    <s v="1.1-00-23"/>
    <x v="0"/>
    <s v="RECURSOS PROPIOS"/>
    <n v="2"/>
    <x v="2"/>
    <n v="2.2000000000000002"/>
    <x v="5"/>
    <s v="2.2.7"/>
    <x v="8"/>
    <s v="S"/>
    <s v="Definidos en el Presupuesto de Egresos y los que s"/>
    <s v="02_23"/>
    <x v="8"/>
    <n v="1"/>
    <x v="6"/>
    <n v="16"/>
    <x v="11"/>
    <s v="010_23"/>
    <x v="10"/>
    <x v="1"/>
    <x v="0"/>
    <x v="1"/>
    <n v="2700"/>
    <s v="VESTUARIO, BLANCOS, PRENDAS DE PROTECCION Y ARTICULOS DEPORTIVOS"/>
    <m/>
    <x v="52"/>
    <x v="52"/>
    <n v="0"/>
    <s v="SIN DESCRIPCIÓN PARA DESTINOS 00"/>
    <n v="0"/>
    <n v="0"/>
    <n v="0"/>
    <n v="0"/>
    <n v="0"/>
    <n v="0"/>
    <n v="0"/>
    <n v="0"/>
    <n v="0"/>
    <n v="0"/>
    <n v="0"/>
    <n v="0"/>
    <n v="0"/>
    <n v="0"/>
    <n v="0"/>
    <n v="0"/>
    <n v="0"/>
    <n v="0"/>
    <n v="10000"/>
    <n v="10000"/>
    <n v="10000"/>
    <n v="10000"/>
    <s v="."/>
    <n v="0"/>
    <n v="0"/>
    <n v="0"/>
    <n v="0"/>
    <n v="0"/>
    <m/>
    <n v="0"/>
    <n v="0"/>
    <n v="0"/>
  </r>
  <r>
    <s v="1.1-00-2305_23621015_2329610"/>
    <s v="1.1-00-23"/>
    <x v="0"/>
    <s v="RECURSOS PROPIOS"/>
    <n v="1"/>
    <x v="0"/>
    <n v="1.3"/>
    <x v="0"/>
    <s v="1.3.4"/>
    <x v="0"/>
    <s v="E"/>
    <s v="Actividades del sector público, que realiza en for"/>
    <s v="05_23"/>
    <x v="0"/>
    <n v="6"/>
    <x v="0"/>
    <n v="21"/>
    <x v="1"/>
    <s v="015_23"/>
    <x v="0"/>
    <x v="1"/>
    <x v="0"/>
    <x v="1"/>
    <n v="2900"/>
    <s v="HERRAMIENTAS, REFACCIONES Y ACCESORIOS MENORES"/>
    <m/>
    <x v="53"/>
    <x v="53"/>
    <n v="0"/>
    <s v="SIN DESCRIPCIÓN PARA DESTINOS 00"/>
    <n v="790000"/>
    <n v="790000"/>
    <n v="790000"/>
    <n v="800000"/>
    <n v="340512.2"/>
    <n v="0"/>
    <n v="298520.2"/>
    <n v="327486.21000000002"/>
    <n v="0"/>
    <n v="51513.279999999999"/>
    <n v="327486.21000000002"/>
    <n v="0"/>
    <n v="51513.279999999999"/>
    <n v="217914.12"/>
    <n v="0"/>
    <n v="0"/>
    <n v="217914.12"/>
    <n v="449487.8"/>
    <n v="800000"/>
    <n v="0"/>
    <n v="10000"/>
    <n v="800000"/>
    <s v="."/>
    <n v="0"/>
    <n v="0"/>
    <n v="0"/>
    <n v="10000"/>
    <n v="-10000"/>
    <m/>
    <n v="710000"/>
    <n v="1500000"/>
    <n v="1172513.79"/>
  </r>
  <r>
    <s v="1.1-00-2307_23236022_2329110"/>
    <s v="1.1-00-23"/>
    <x v="0"/>
    <s v="RECURSOS PROPIOS"/>
    <n v="2"/>
    <x v="2"/>
    <n v="2.2000000000000002"/>
    <x v="5"/>
    <s v="2.2.7"/>
    <x v="8"/>
    <s v="E"/>
    <s v="Actividades del sector público, que realiza en for"/>
    <s v="07_23"/>
    <x v="3"/>
    <n v="2"/>
    <x v="7"/>
    <n v="36"/>
    <x v="20"/>
    <s v="022_23"/>
    <x v="17"/>
    <x v="1"/>
    <x v="0"/>
    <x v="1"/>
    <n v="2900"/>
    <s v="HERRAMIENTAS, REFACCIONES Y ACCESORIOS MENORES"/>
    <m/>
    <x v="26"/>
    <x v="26"/>
    <n v="0"/>
    <s v="SIN DESCRIPCIÓN PARA DESTINOS 00"/>
    <n v="2443000"/>
    <n v="1608000"/>
    <n v="1608000"/>
    <n v="2500000"/>
    <n v="1189005.02"/>
    <n v="1027604.82"/>
    <n v="1181465.02"/>
    <n v="1187033.02"/>
    <n v="493334.34"/>
    <n v="697277.42"/>
    <n v="1009226.94"/>
    <n v="458537.82"/>
    <n v="493334.34"/>
    <n v="493334.34"/>
    <n v="458537.82"/>
    <n v="493334.34"/>
    <n v="493334.34"/>
    <n v="418994.98"/>
    <n v="2500000"/>
    <n v="0"/>
    <n v="892000"/>
    <n v="2500000"/>
    <s v="."/>
    <n v="0"/>
    <n v="0"/>
    <n v="0"/>
    <n v="892000"/>
    <n v="-892000"/>
    <m/>
    <n v="892000"/>
    <n v="2500000"/>
    <n v="1312966.98"/>
  </r>
  <r>
    <s v="2.5-02-2308_23741025_2328310"/>
    <s v="2.5-02-23"/>
    <x v="7"/>
    <s v="FORTAMUN 2023"/>
    <n v="1"/>
    <x v="0"/>
    <n v="1.7"/>
    <x v="2"/>
    <s v="1.7.1"/>
    <x v="2"/>
    <s v="R"/>
    <s v="Solamente actividades específicas, distintas a las"/>
    <s v="08_23"/>
    <x v="2"/>
    <n v="7"/>
    <x v="1"/>
    <n v="41"/>
    <x v="3"/>
    <s v="025_23"/>
    <x v="2"/>
    <x v="1"/>
    <x v="0"/>
    <x v="1"/>
    <n v="2800"/>
    <s v="MATERIALES Y SUMINISTROS PARA SEGURIDAD"/>
    <m/>
    <x v="47"/>
    <x v="47"/>
    <n v="0"/>
    <s v="SIN DESCRIPCIÓN PARA DESTINOS 00"/>
    <n v="3100000"/>
    <n v="3100000"/>
    <n v="3100000"/>
    <n v="3100000"/>
    <n v="2475092"/>
    <n v="0"/>
    <n v="2475092"/>
    <n v="2475092"/>
    <n v="0"/>
    <n v="0"/>
    <n v="0"/>
    <n v="0"/>
    <n v="0"/>
    <n v="0"/>
    <n v="0"/>
    <n v="0"/>
    <n v="0"/>
    <n v="624908"/>
    <n v="3100000"/>
    <n v="0"/>
    <n v="0"/>
    <n v="3100000"/>
    <s v="."/>
    <n v="0"/>
    <n v="0"/>
    <n v="0"/>
    <n v="0"/>
    <n v="0"/>
    <m/>
    <n v="0"/>
    <n v="3100000"/>
    <n v="624908"/>
  </r>
  <r>
    <s v="1.1-00-2307_23333019_2324210"/>
    <s v="1.1-00-23"/>
    <x v="0"/>
    <s v="RECURSOS PROPIOS"/>
    <n v="1"/>
    <x v="0"/>
    <n v="1.3"/>
    <x v="0"/>
    <s v="1.3.4"/>
    <x v="0"/>
    <s v="E"/>
    <s v="Actividades del sector público, que realiza en for"/>
    <s v="07_23"/>
    <x v="3"/>
    <n v="3"/>
    <x v="2"/>
    <n v="33"/>
    <x v="8"/>
    <s v="019_23"/>
    <x v="7"/>
    <x v="1"/>
    <x v="0"/>
    <x v="1"/>
    <n v="2400"/>
    <s v="MATERIALES Y ARTICULOS DE CONSTRUCCION Y DE REPARACION"/>
    <m/>
    <x v="36"/>
    <x v="36"/>
    <n v="0"/>
    <s v="SIN DESCRIPCIÓN PARA DESTINOS 00"/>
    <n v="11000000"/>
    <n v="11000000"/>
    <n v="11000000"/>
    <n v="11000000"/>
    <n v="10956089.84"/>
    <n v="10007930.18"/>
    <n v="10956089.84"/>
    <n v="10958730.890000001"/>
    <n v="7533893.1799999997"/>
    <n v="8330392.2599999998"/>
    <n v="9095426.75"/>
    <n v="7520752.6799999997"/>
    <n v="8307979.6399999997"/>
    <n v="9076413.1999999993"/>
    <n v="7520752.6799999997"/>
    <n v="8307979.6399999997"/>
    <n v="9076413.1999999993"/>
    <n v="43910.160000000149"/>
    <n v="12100000"/>
    <n v="1100000"/>
    <n v="1100000"/>
    <n v="12100000"/>
    <s v="COMPRA DE CEMENTO, ASFALTO FRIO, ASFALTO CALIENTE, EMULSION Y EXISTE UN CONTRATO DEL  2021  AL  2024 Y SE NECESITARA $7,000.000.00 PARA COMPRAR MAS ASFALTO Y EMULSION  DEBIDO  A QUE LAS CALLES SE ENCUENTRAN EN MAL ESTADO Y EL PROYECTO ES TERMINAR DE ARREGLAR LO MAS QUE SE PUEDA "/>
    <n v="0"/>
    <n v="0"/>
    <n v="0"/>
    <n v="0"/>
    <n v="0"/>
    <m/>
    <n v="1100000"/>
    <n v="12100000"/>
    <n v="1141269.1099999994"/>
  </r>
  <r>
    <s v="1.1-00-2307_23333019_2324910"/>
    <s v="1.1-00-23"/>
    <x v="0"/>
    <s v="RECURSOS PROPIOS"/>
    <n v="1"/>
    <x v="0"/>
    <n v="1.3"/>
    <x v="0"/>
    <s v="1.3.4"/>
    <x v="0"/>
    <s v="E"/>
    <s v="Actividades del sector público, que realiza en for"/>
    <s v="07_23"/>
    <x v="3"/>
    <n v="3"/>
    <x v="2"/>
    <n v="33"/>
    <x v="8"/>
    <s v="019_23"/>
    <x v="7"/>
    <x v="1"/>
    <x v="0"/>
    <x v="1"/>
    <n v="2400"/>
    <s v="MATERIALES Y ARTICULOS DE CONSTRUCCION Y DE REPARACION"/>
    <m/>
    <x v="24"/>
    <x v="24"/>
    <n v="0"/>
    <s v="SIN DESCRIPCIÓN PARA DESTINOS 00"/>
    <n v="3650000"/>
    <n v="3511035"/>
    <n v="3511035"/>
    <n v="3650000"/>
    <n v="3301311.28"/>
    <n v="3159501.28"/>
    <n v="3301311.28"/>
    <n v="3301311.28"/>
    <n v="3159501.28"/>
    <n v="3301311.28"/>
    <n v="3301311.28"/>
    <n v="3159501.28"/>
    <n v="3159501.28"/>
    <n v="3301311.28"/>
    <n v="3159501.28"/>
    <n v="3159501.28"/>
    <n v="3301311.28"/>
    <n v="209723.7200000002"/>
    <n v="3650000"/>
    <n v="0"/>
    <n v="138965"/>
    <n v="3650000"/>
    <s v="EN ESTA PARTIDA SE REQUIERE MAS PRESUPUESTO APROXIMADAMENTE $ 2,000,000.00 PARA TERMINAR EL ANO 2023 YA QUE ES LA PARTIDA DONDE SE UTILIZA LA PINTURA DE TRAFICO QUE SE REQUIERE PARA LA REPARACION DE LAS DIFERENTES AREAS DEL MUNICIPIO"/>
    <n v="0"/>
    <n v="0"/>
    <n v="0"/>
    <n v="138965"/>
    <n v="-138965"/>
    <m/>
    <n v="1138965"/>
    <n v="4650000"/>
    <n v="1348688.7200000002"/>
  </r>
  <r>
    <s v="1.1-00-2304_23620014_2321810"/>
    <s v="1.1-00-23"/>
    <x v="0"/>
    <s v="RECURSOS PROPIOS"/>
    <n v="1"/>
    <x v="0"/>
    <n v="1.3"/>
    <x v="0"/>
    <s v="1.3.4"/>
    <x v="0"/>
    <s v="M"/>
    <s v="Actividades de apoyo administrativo desarrolladas "/>
    <s v="04_23"/>
    <x v="7"/>
    <n v="6"/>
    <x v="0"/>
    <n v="20"/>
    <x v="25"/>
    <s v="014_23"/>
    <x v="20"/>
    <x v="1"/>
    <x v="0"/>
    <x v="1"/>
    <n v="2100"/>
    <s v="MATERIALES DE ADMINISTRACION, EMISION DE DOCUMENTOS Y ARTICULOS OFICIALES"/>
    <m/>
    <x v="54"/>
    <x v="54"/>
    <n v="0"/>
    <s v="SIN DESCRIPCIÓN PARA DESTINOS 00"/>
    <n v="4338500"/>
    <n v="4338500"/>
    <n v="4338500"/>
    <n v="4385000"/>
    <n v="1265000"/>
    <n v="1078600"/>
    <n v="1265000"/>
    <n v="1277000"/>
    <n v="1078600"/>
    <n v="1102600"/>
    <n v="1114600"/>
    <n v="1078600"/>
    <n v="1102600"/>
    <n v="1114600"/>
    <n v="1078600"/>
    <n v="1102600"/>
    <n v="1114600"/>
    <n v="3073500"/>
    <n v="4385000"/>
    <n v="0"/>
    <n v="46500"/>
    <n v="4385000"/>
    <s v="."/>
    <n v="0"/>
    <n v="0"/>
    <n v="0"/>
    <n v="46500"/>
    <n v="-46500"/>
    <m/>
    <n v="1165000"/>
    <n v="5503500"/>
    <n v="4226500"/>
  </r>
  <r>
    <s v="1.1-00-2307_23333019_2321610"/>
    <s v="1.1-00-23"/>
    <x v="0"/>
    <s v="RECURSOS PROPIOS"/>
    <n v="1"/>
    <x v="0"/>
    <n v="1.3"/>
    <x v="0"/>
    <s v="1.3.4"/>
    <x v="0"/>
    <s v="E"/>
    <s v="Actividades del sector público, que realiza en for"/>
    <s v="07_23"/>
    <x v="3"/>
    <n v="3"/>
    <x v="2"/>
    <n v="33"/>
    <x v="8"/>
    <s v="019_23"/>
    <x v="7"/>
    <x v="1"/>
    <x v="0"/>
    <x v="1"/>
    <n v="2100"/>
    <s v="MATERIALES DE ADMINISTRACION, EMISION DE DOCUMENTOS Y ARTICULOS OFICIALES"/>
    <s v="concentrada"/>
    <x v="28"/>
    <x v="28"/>
    <n v="0"/>
    <s v="SIN DESCRIPCIÓN PARA DESTINOS 00"/>
    <n v="0"/>
    <n v="0"/>
    <n v="0"/>
    <n v="0"/>
    <n v="0"/>
    <n v="0"/>
    <n v="0"/>
    <n v="0"/>
    <n v="0"/>
    <n v="0"/>
    <n v="0"/>
    <n v="0"/>
    <n v="0"/>
    <n v="0"/>
    <n v="0"/>
    <n v="0"/>
    <n v="0"/>
    <n v="0"/>
    <n v="1250000"/>
    <n v="1250000"/>
    <n v="1250000"/>
    <n v="1250000"/>
    <s v="ESTA ES UNA PARTIDA COMPARTIDA  DONDE SE COMPRA BOLSA NEGRA PARA LA RECOLECCION DE BASURA Y ESCOBAS DE POPOTE PARA BALIZAMIENTO Y PARA LAS PLAZAS PUBLICAS,UNIDADES DEPORTIVAS  Y AREAS VERDES, EN ESTA PRTIDA SE NECESITARAN $.500,000.00 PODER COMPRAR MAS MATERIL DE LIMPIEZA YA QUE EN EL 2022 SE TUBO QUE HACER MOVIMIENTOS PARA PODER CERRAR LAS ORDENES DE COMPRA ."/>
    <n v="0"/>
    <n v="0"/>
    <n v="0"/>
    <n v="0"/>
    <n v="0"/>
    <m/>
    <n v="1250000"/>
    <n v="1250000"/>
    <n v="1250000"/>
  </r>
  <r>
    <s v="1.1-00-2302_23116010_2329110"/>
    <s v="1.1-00-23"/>
    <x v="0"/>
    <s v="RECURSOS PROPIOS"/>
    <n v="2"/>
    <x v="2"/>
    <n v="2.2000000000000002"/>
    <x v="5"/>
    <s v="2.2.7"/>
    <x v="8"/>
    <s v="S"/>
    <s v="Definidos en el Presupuesto de Egresos y los que s"/>
    <s v="02_23"/>
    <x v="8"/>
    <n v="1"/>
    <x v="6"/>
    <n v="16"/>
    <x v="11"/>
    <s v="010_23"/>
    <x v="10"/>
    <x v="1"/>
    <x v="0"/>
    <x v="1"/>
    <n v="2900"/>
    <s v="HERRAMIENTAS, REFACCIONES Y ACCESORIOS MENORES"/>
    <m/>
    <x v="26"/>
    <x v="26"/>
    <n v="0"/>
    <s v="SIN DESCRIPCIÓN PARA DESTINOS 00"/>
    <n v="107850"/>
    <n v="107850"/>
    <n v="107850"/>
    <n v="0"/>
    <n v="97446.64"/>
    <n v="87760.639999999999"/>
    <n v="87760.639999999999"/>
    <n v="87760.639999999999"/>
    <n v="6813.84"/>
    <n v="87760.639999999999"/>
    <n v="87760.639999999999"/>
    <n v="0"/>
    <n v="6813.84"/>
    <n v="87760.639999999999"/>
    <n v="0"/>
    <n v="0"/>
    <n v="6813.84"/>
    <n v="10403.36"/>
    <n v="90000"/>
    <n v="90000"/>
    <n v="-17850"/>
    <n v="90000"/>
    <s v="."/>
    <n v="0"/>
    <n v="117850"/>
    <n v="0"/>
    <n v="10000"/>
    <n v="107850"/>
    <n v="107850"/>
    <n v="0"/>
    <n v="107850"/>
    <n v="20089.36"/>
  </r>
  <r>
    <s v="1.1-00-2317_23456037_2329110"/>
    <s v="1.1-00-23"/>
    <x v="0"/>
    <s v="RECURSOS PROPIOS"/>
    <n v="2"/>
    <x v="2"/>
    <n v="2.1"/>
    <x v="7"/>
    <s v="2.1.5"/>
    <x v="7"/>
    <s v="R"/>
    <s v="Solamente actividades específicas, distintas a las"/>
    <s v="17_23"/>
    <x v="6"/>
    <n v="4"/>
    <x v="5"/>
    <n v="56"/>
    <x v="9"/>
    <s v="037_23"/>
    <x v="8"/>
    <x v="1"/>
    <x v="0"/>
    <x v="1"/>
    <n v="2900"/>
    <s v="HERRAMIENTAS, REFACCIONES Y ACCESORIOS MENORES"/>
    <m/>
    <x v="26"/>
    <x v="26"/>
    <n v="0"/>
    <s v="SIN DESCRIPCIÓN PARA DESTINOS 00"/>
    <n v="20000"/>
    <n v="20000"/>
    <n v="20000"/>
    <n v="20000"/>
    <n v="0"/>
    <n v="0"/>
    <n v="0"/>
    <n v="0"/>
    <n v="0"/>
    <n v="0"/>
    <n v="0"/>
    <n v="0"/>
    <n v="0"/>
    <n v="0"/>
    <n v="0"/>
    <n v="0"/>
    <n v="0"/>
    <n v="20000"/>
    <n v="20000"/>
    <n v="0"/>
    <n v="0"/>
    <n v="20000"/>
    <s v="Compra de material y herramientas para la área de S.O.S. abejas"/>
    <n v="0"/>
    <n v="0"/>
    <n v="0"/>
    <n v="0"/>
    <n v="0"/>
    <m/>
    <n v="0"/>
    <n v="20000"/>
    <n v="20000"/>
  </r>
  <r>
    <s v="1.1-00-2307_23339024_2329110"/>
    <s v="1.1-00-23"/>
    <x v="0"/>
    <s v="RECURSOS PROPIOS"/>
    <n v="2"/>
    <x v="2"/>
    <n v="2.2999999999999998"/>
    <x v="3"/>
    <s v="2.3.1"/>
    <x v="3"/>
    <s v="E"/>
    <s v="Actividades del sector público, que realiza en for"/>
    <s v="07_23"/>
    <x v="3"/>
    <n v="3"/>
    <x v="2"/>
    <n v="39"/>
    <x v="4"/>
    <s v="024_23"/>
    <x v="3"/>
    <x v="1"/>
    <x v="0"/>
    <x v="1"/>
    <n v="2900"/>
    <s v="HERRAMIENTAS, REFACCIONES Y ACCESORIOS MENORES"/>
    <m/>
    <x v="26"/>
    <x v="26"/>
    <n v="0"/>
    <s v="SIN DESCRIPCIÓN PARA DESTINOS 00"/>
    <n v="150000"/>
    <n v="150000"/>
    <n v="150000"/>
    <n v="150000"/>
    <n v="129897.98"/>
    <n v="1494.54"/>
    <n v="1494.54"/>
    <n v="93125.49"/>
    <n v="1494.54"/>
    <n v="1494.54"/>
    <n v="28809.58"/>
    <n v="1494.54"/>
    <n v="1494.54"/>
    <n v="1494.54"/>
    <n v="1494.54"/>
    <n v="1494.54"/>
    <n v="1494.54"/>
    <n v="20102.020000000004"/>
    <n v="150000"/>
    <n v="0"/>
    <n v="0"/>
    <n v="150000"/>
    <s v="Dotación de Herramientas menores para las 3 unidades médicas de Servicios médicos "/>
    <n v="0"/>
    <n v="0"/>
    <n v="0"/>
    <n v="0"/>
    <n v="0"/>
    <m/>
    <n v="0"/>
    <n v="150000"/>
    <n v="56874.509999999995"/>
  </r>
  <r>
    <s v="1.1-00-2302_23312009_2329110"/>
    <s v="1.1-00-23"/>
    <x v="0"/>
    <s v="RECURSOS PROPIOS"/>
    <n v="1"/>
    <x v="0"/>
    <n v="1.7"/>
    <x v="2"/>
    <s v="1.7.2"/>
    <x v="9"/>
    <s v="E"/>
    <s v="Actividades del sector público, que realiza en for"/>
    <s v="02_23"/>
    <x v="8"/>
    <n v="3"/>
    <x v="2"/>
    <n v="12"/>
    <x v="13"/>
    <s v="009_23"/>
    <x v="11"/>
    <x v="1"/>
    <x v="0"/>
    <x v="1"/>
    <n v="2900"/>
    <s v="HERRAMIENTAS, REFACCIONES Y ACCESORIOS MENORES"/>
    <m/>
    <x v="26"/>
    <x v="26"/>
    <n v="0"/>
    <s v="SIN DESCRIPCIÓN PARA DESTINOS 00"/>
    <n v="30000"/>
    <n v="30000"/>
    <n v="30000"/>
    <n v="30000"/>
    <n v="17650.86"/>
    <n v="17650.86"/>
    <n v="17650.86"/>
    <n v="17650.86"/>
    <n v="705"/>
    <n v="17650.86"/>
    <n v="17650.86"/>
    <n v="705"/>
    <n v="17650.86"/>
    <n v="17650.86"/>
    <n v="705"/>
    <n v="17650.86"/>
    <n v="17650.86"/>
    <n v="12349.14"/>
    <n v="30000"/>
    <n v="0"/>
    <n v="0"/>
    <n v="30000"/>
    <s v="."/>
    <n v="0"/>
    <n v="0"/>
    <n v="0"/>
    <n v="0"/>
    <n v="0"/>
    <m/>
    <n v="0"/>
    <n v="30000"/>
    <n v="12349.14"/>
  </r>
  <r>
    <s v="1.1-00-2309_23343027_2329110"/>
    <s v="1.1-00-23"/>
    <x v="0"/>
    <s v="RECURSOS PROPIOS"/>
    <n v="1"/>
    <x v="0"/>
    <n v="1.3"/>
    <x v="0"/>
    <s v="1.3.4"/>
    <x v="0"/>
    <s v="E"/>
    <s v="Actividades del sector público, que realiza en for"/>
    <s v="09_23"/>
    <x v="5"/>
    <n v="3"/>
    <x v="2"/>
    <n v="43"/>
    <x v="17"/>
    <s v="027_23"/>
    <x v="15"/>
    <x v="1"/>
    <x v="0"/>
    <x v="1"/>
    <n v="2900"/>
    <s v="HERRAMIENTAS, REFACCIONES Y ACCESORIOS MENORES"/>
    <m/>
    <x v="26"/>
    <x v="26"/>
    <n v="0"/>
    <s v="SIN DESCRIPCIÓN PARA DESTINOS 00"/>
    <n v="50000"/>
    <n v="50000"/>
    <n v="50000"/>
    <n v="50000"/>
    <n v="49880"/>
    <n v="0"/>
    <n v="0"/>
    <n v="49938"/>
    <n v="0"/>
    <n v="0"/>
    <n v="0"/>
    <n v="0"/>
    <n v="0"/>
    <n v="0"/>
    <n v="0"/>
    <n v="0"/>
    <n v="0"/>
    <n v="120"/>
    <n v="50000"/>
    <n v="0"/>
    <n v="0"/>
    <n v="50000"/>
    <s v="compra de Chairas y cuchillos necesarios para la ralizacion del trabajo"/>
    <n v="0"/>
    <n v="0"/>
    <n v="0"/>
    <n v="0"/>
    <n v="0"/>
    <m/>
    <n v="0"/>
    <n v="50000"/>
    <n v="62"/>
  </r>
  <r>
    <s v="1.1-00-2309_23842026_2329110"/>
    <s v="1.1-00-23"/>
    <x v="0"/>
    <s v="RECURSOS PROPIOS"/>
    <n v="3"/>
    <x v="1"/>
    <n v="3.1"/>
    <x v="6"/>
    <s v="3.1.1"/>
    <x v="6"/>
    <s v="E"/>
    <s v="Actividades del sector público, que realiza en for"/>
    <s v="09_23"/>
    <x v="5"/>
    <n v="8"/>
    <x v="4"/>
    <n v="42"/>
    <x v="7"/>
    <s v="026_23"/>
    <x v="6"/>
    <x v="1"/>
    <x v="0"/>
    <x v="1"/>
    <n v="2900"/>
    <s v="HERRAMIENTAS, REFACCIONES Y ACCESORIOS MENORES"/>
    <m/>
    <x v="26"/>
    <x v="26"/>
    <n v="0"/>
    <s v="SIN DESCRIPCIÓN PARA DESTINOS 00"/>
    <n v="150000"/>
    <n v="150000"/>
    <n v="150000"/>
    <n v="150000"/>
    <n v="77564.100000000006"/>
    <n v="15805.7"/>
    <n v="15805.7"/>
    <n v="15805.7"/>
    <n v="2204"/>
    <n v="13294.76"/>
    <n v="13294.76"/>
    <n v="2204"/>
    <n v="2204"/>
    <n v="2204"/>
    <n v="2204"/>
    <n v="2204"/>
    <n v="2204"/>
    <n v="72435.899999999994"/>
    <n v="150000"/>
    <n v="0"/>
    <n v="0"/>
    <n v="150000"/>
    <s v="Para la compra de picos, palas, carretillas y de mas herramientas que necesita la DIreccion de Desarrollo Rural "/>
    <n v="0"/>
    <n v="0"/>
    <n v="0"/>
    <n v="0"/>
    <n v="0"/>
    <m/>
    <n v="0"/>
    <n v="150000"/>
    <n v="134194.29999999999"/>
  </r>
  <r>
    <s v="1.1-00-2307_23334020_2329110"/>
    <s v="1.1-00-23"/>
    <x v="0"/>
    <s v="RECURSOS PROPIOS"/>
    <n v="2"/>
    <x v="2"/>
    <n v="2.2000000000000002"/>
    <x v="5"/>
    <s v="2.2.4"/>
    <x v="5"/>
    <s v="E"/>
    <s v="Actividades del sector público, que realiza en for"/>
    <s v="07_23"/>
    <x v="3"/>
    <n v="3"/>
    <x v="2"/>
    <n v="34"/>
    <x v="6"/>
    <s v="020_23"/>
    <x v="5"/>
    <x v="1"/>
    <x v="0"/>
    <x v="1"/>
    <n v="2900"/>
    <s v="HERRAMIENTAS, REFACCIONES Y ACCESORIOS MENORES"/>
    <m/>
    <x v="26"/>
    <x v="26"/>
    <n v="0"/>
    <s v="SIN DESCRIPCIÓN PARA DESTINOS 00"/>
    <n v="150000"/>
    <n v="150000"/>
    <n v="150000"/>
    <n v="150000"/>
    <n v="99012.87"/>
    <n v="99012.87"/>
    <n v="99012.87"/>
    <n v="99012.87"/>
    <n v="0"/>
    <n v="0"/>
    <n v="0"/>
    <n v="0"/>
    <n v="0"/>
    <n v="0"/>
    <n v="0"/>
    <n v="0"/>
    <n v="0"/>
    <n v="50987.130000000005"/>
    <n v="150000"/>
    <n v="0"/>
    <n v="0"/>
    <n v="150000"/>
    <s v="SE REQUIERE DE HACER COMPRAS DE HERRAMIENTAS MENORES PUES VAN  MAS DE TRES AÑOS QUE NO SE COMPRAN, GUANTES DE PIEL. PINZAS, JUEGO DE DESARMADORES,Y CUCHILLOS DE DESMONTAJE NECESARIOS PARA SUS ACTIVIDADES DIARIAS, SE PRESUPUESTO PARA OTORGARLE UNO A CADA CUADRILLERO."/>
    <n v="0"/>
    <n v="0"/>
    <n v="0"/>
    <n v="0"/>
    <n v="0"/>
    <m/>
    <n v="0"/>
    <n v="150000"/>
    <n v="50987.130000000005"/>
  </r>
  <r>
    <s v="1.1-00-2306_23529017_2329110"/>
    <s v="1.1-00-23"/>
    <x v="0"/>
    <s v="RECURSOS PROPIOS"/>
    <n v="2"/>
    <x v="2"/>
    <n v="2.4"/>
    <x v="4"/>
    <s v="2.4.2"/>
    <x v="4"/>
    <s v="F"/>
    <s v="Actividades destinadas a la promoción y fomento de"/>
    <s v="06_23"/>
    <x v="4"/>
    <n v="5"/>
    <x v="3"/>
    <n v="29"/>
    <x v="5"/>
    <s v="017_23"/>
    <x v="4"/>
    <x v="1"/>
    <x v="0"/>
    <x v="1"/>
    <n v="2900"/>
    <s v="HERRAMIENTAS, REFACCIONES Y ACCESORIOS MENORES"/>
    <m/>
    <x v="26"/>
    <x v="26"/>
    <n v="0"/>
    <s v="SIN DESCRIPCIÓN PARA DESTINOS 00"/>
    <n v="7000"/>
    <n v="7000"/>
    <n v="7000"/>
    <n v="7000"/>
    <n v="5776.8"/>
    <n v="0"/>
    <n v="0"/>
    <n v="3263.12"/>
    <n v="0"/>
    <n v="0"/>
    <n v="0"/>
    <n v="0"/>
    <n v="0"/>
    <n v="0"/>
    <n v="0"/>
    <n v="0"/>
    <n v="0"/>
    <n v="1223.1999999999998"/>
    <n v="7000"/>
    <n v="0"/>
    <n v="0"/>
    <n v="7000"/>
    <s v="MATERIAL NECESARIO PARA REPARACIONES, MONTAJE DE EXPOSICIONES, STANDS, ETC. "/>
    <n v="0"/>
    <n v="0"/>
    <n v="0"/>
    <n v="0"/>
    <n v="0"/>
    <m/>
    <n v="0"/>
    <n v="7000"/>
    <n v="3736.88"/>
  </r>
  <r>
    <s v="1.1-00-2301_2363003_2327110"/>
    <s v="1.1-00-23"/>
    <x v="0"/>
    <s v="RECURSOS PROPIOS"/>
    <n v="1"/>
    <x v="0"/>
    <n v="1.3"/>
    <x v="0"/>
    <s v="1.3.4"/>
    <x v="0"/>
    <s v="E"/>
    <s v="Actividades del sector público, que realiza en for"/>
    <s v="01_23"/>
    <x v="11"/>
    <n v="6"/>
    <x v="0"/>
    <n v="3"/>
    <x v="26"/>
    <s v="003_23"/>
    <x v="21"/>
    <x v="1"/>
    <x v="0"/>
    <x v="1"/>
    <n v="2700"/>
    <s v="VESTUARIO, BLANCOS, PRENDAS DE PROTECCION Y ARTICULOS DEPORTIVOS"/>
    <m/>
    <x v="49"/>
    <x v="49"/>
    <n v="0"/>
    <s v="SIN DESCRIPCIÓN PARA DESTINOS 00"/>
    <n v="1650000"/>
    <n v="1650000"/>
    <n v="1650000"/>
    <n v="1500000"/>
    <n v="0"/>
    <n v="0"/>
    <n v="0"/>
    <n v="0"/>
    <n v="0"/>
    <n v="0"/>
    <n v="0"/>
    <n v="0"/>
    <n v="0"/>
    <n v="0"/>
    <n v="0"/>
    <n v="0"/>
    <n v="0"/>
    <n v="1650000"/>
    <n v="1500000"/>
    <n v="0"/>
    <n v="-150000"/>
    <n v="1500000"/>
    <s v="."/>
    <n v="0"/>
    <n v="150000"/>
    <n v="0"/>
    <n v="0"/>
    <n v="150000"/>
    <n v="2926756.09"/>
    <n v="1276756.0900000001"/>
    <n v="2926756.09"/>
    <n v="2926756.09"/>
  </r>
  <r>
    <s v="1.1-00-2311_23649031_2329210"/>
    <s v="1.1-00-23"/>
    <x v="0"/>
    <s v="RECURSOS PROPIOS"/>
    <n v="3"/>
    <x v="1"/>
    <n v="3.8"/>
    <x v="1"/>
    <s v="3.8.4"/>
    <x v="1"/>
    <s v="E"/>
    <s v="Actividades del sector público, que realiza en for"/>
    <s v="11_23"/>
    <x v="1"/>
    <n v="6"/>
    <x v="0"/>
    <n v="49"/>
    <x v="2"/>
    <s v="031_23"/>
    <x v="1"/>
    <x v="1"/>
    <x v="0"/>
    <x v="1"/>
    <n v="2900"/>
    <s v="HERRAMIENTAS, REFACCIONES Y ACCESORIOS MENORES"/>
    <m/>
    <x v="50"/>
    <x v="50"/>
    <n v="0"/>
    <s v="SIN DESCRIPCIÓN PARA DESTINOS 00"/>
    <n v="0"/>
    <n v="0"/>
    <n v="2160"/>
    <n v="0"/>
    <n v="0"/>
    <n v="0"/>
    <n v="0"/>
    <n v="0"/>
    <n v="0"/>
    <n v="0"/>
    <n v="0"/>
    <n v="0"/>
    <n v="0"/>
    <n v="0"/>
    <n v="0"/>
    <n v="0"/>
    <n v="0"/>
    <n v="0"/>
    <n v="0"/>
    <n v="0"/>
    <n v="0"/>
    <n v="0"/>
    <s v="."/>
    <n v="0"/>
    <n v="0"/>
    <n v="0"/>
    <n v="0"/>
    <n v="0"/>
    <m/>
    <n v="0"/>
    <n v="0"/>
    <n v="0"/>
  </r>
  <r>
    <s v="1.1-00-2302_23311009_2329210"/>
    <s v="1.1-00-23"/>
    <x v="0"/>
    <s v="RECURSOS PROPIOS"/>
    <n v="1"/>
    <x v="0"/>
    <n v="1.7"/>
    <x v="2"/>
    <s v="1.7.2"/>
    <x v="9"/>
    <s v="E"/>
    <s v="Actividades del sector público, que realiza en for"/>
    <s v="02_23"/>
    <x v="8"/>
    <n v="3"/>
    <x v="2"/>
    <n v="11"/>
    <x v="19"/>
    <s v="009_23"/>
    <x v="11"/>
    <x v="1"/>
    <x v="0"/>
    <x v="1"/>
    <n v="2900"/>
    <s v="HERRAMIENTAS, REFACCIONES Y ACCESORIOS MENORES"/>
    <m/>
    <x v="50"/>
    <x v="50"/>
    <n v="0"/>
    <s v="SIN DESCRIPCIÓN PARA DESTINOS 00"/>
    <n v="1000"/>
    <n v="1000"/>
    <n v="1000"/>
    <n v="0"/>
    <n v="126.97"/>
    <n v="126.97"/>
    <n v="126.97"/>
    <n v="126.97"/>
    <n v="126.97"/>
    <n v="126.97"/>
    <n v="126.97"/>
    <n v="126.97"/>
    <n v="126.97"/>
    <n v="126.97"/>
    <n v="126.97"/>
    <n v="126.97"/>
    <n v="126.97"/>
    <n v="873.03"/>
    <n v="0"/>
    <n v="0"/>
    <n v="-1000"/>
    <n v="0"/>
    <s v="."/>
    <n v="0"/>
    <n v="1000"/>
    <n v="0"/>
    <n v="0"/>
    <n v="1000"/>
    <m/>
    <n v="0"/>
    <n v="1000"/>
    <n v="873.03"/>
  </r>
  <r>
    <s v="1.1-00-2305_23621015_2329210"/>
    <s v="1.1-00-23"/>
    <x v="0"/>
    <s v="RECURSOS PROPIOS"/>
    <n v="1"/>
    <x v="0"/>
    <n v="1.3"/>
    <x v="0"/>
    <s v="1.3.4"/>
    <x v="0"/>
    <s v="E"/>
    <s v="Actividades del sector público, que realiza en for"/>
    <s v="05_23"/>
    <x v="0"/>
    <n v="6"/>
    <x v="0"/>
    <n v="21"/>
    <x v="1"/>
    <s v="015_23"/>
    <x v="0"/>
    <x v="1"/>
    <x v="0"/>
    <x v="1"/>
    <n v="2900"/>
    <s v="HERRAMIENTAS, REFACCIONES Y ACCESORIOS MENORES"/>
    <m/>
    <x v="50"/>
    <x v="50"/>
    <n v="0"/>
    <s v="SIN DESCRIPCIÓN PARA DESTINOS 00"/>
    <n v="100000"/>
    <n v="100000"/>
    <n v="100000"/>
    <n v="0"/>
    <n v="63791.08"/>
    <n v="63791.08"/>
    <n v="63791.08"/>
    <n v="63791.08"/>
    <n v="63791.08"/>
    <n v="63791.08"/>
    <n v="63791.08"/>
    <n v="434.8"/>
    <n v="63791.08"/>
    <n v="63791.08"/>
    <n v="434.8"/>
    <n v="63791.08"/>
    <n v="63791.08"/>
    <n v="36208.92"/>
    <n v="0"/>
    <n v="0"/>
    <n v="-100000"/>
    <n v="0"/>
    <s v="."/>
    <n v="0"/>
    <n v="100000"/>
    <n v="0"/>
    <n v="0"/>
    <n v="100000"/>
    <m/>
    <n v="0"/>
    <n v="100000"/>
    <n v="36208.92"/>
  </r>
  <r>
    <s v="1.1-00-2306_23529017_2329210"/>
    <s v="1.1-00-23"/>
    <x v="0"/>
    <s v="RECURSOS PROPIOS"/>
    <n v="2"/>
    <x v="2"/>
    <n v="2.4"/>
    <x v="4"/>
    <s v="2.4.2"/>
    <x v="4"/>
    <s v="F"/>
    <s v="Actividades destinadas a la promoción y fomento de"/>
    <s v="06_23"/>
    <x v="4"/>
    <n v="5"/>
    <x v="3"/>
    <n v="29"/>
    <x v="5"/>
    <s v="017_23"/>
    <x v="4"/>
    <x v="1"/>
    <x v="0"/>
    <x v="1"/>
    <n v="2900"/>
    <s v="HERRAMIENTAS, REFACCIONES Y ACCESORIOS MENORES"/>
    <m/>
    <x v="50"/>
    <x v="50"/>
    <n v="0"/>
    <s v="SIN DESCRIPCIÓN PARA DESTINOS 00"/>
    <n v="10000"/>
    <n v="10000"/>
    <n v="10000"/>
    <n v="10000"/>
    <n v="0"/>
    <n v="0"/>
    <n v="0"/>
    <n v="0"/>
    <n v="0"/>
    <n v="0"/>
    <n v="0"/>
    <n v="0"/>
    <n v="0"/>
    <n v="0"/>
    <n v="0"/>
    <n v="0"/>
    <n v="0"/>
    <n v="10000"/>
    <n v="10000"/>
    <n v="0"/>
    <n v="0"/>
    <n v="10000"/>
    <s v="MATERIAL NECESARIO PARA SALVAGUARDA, MANTENIMIENTO Y REPARACIONES DE ACCESOS Y ESPACIOS DE USO PÚBLICO DEPENDIENTES DE LA DIRECCION DE CULTURA "/>
    <n v="0"/>
    <n v="0"/>
    <n v="0"/>
    <n v="0"/>
    <n v="0"/>
    <m/>
    <n v="0"/>
    <n v="10000"/>
    <n v="10000"/>
  </r>
  <r>
    <s v="1.1-00-2311_23649031_2329410"/>
    <s v="1.1-00-23"/>
    <x v="0"/>
    <s v="RECURSOS PROPIOS"/>
    <n v="3"/>
    <x v="1"/>
    <n v="3.8"/>
    <x v="1"/>
    <s v="3.8.4"/>
    <x v="1"/>
    <s v="E"/>
    <s v="Actividades del sector público, que realiza en for"/>
    <s v="11_23"/>
    <x v="1"/>
    <n v="6"/>
    <x v="0"/>
    <n v="49"/>
    <x v="2"/>
    <s v="031_23"/>
    <x v="1"/>
    <x v="1"/>
    <x v="0"/>
    <x v="1"/>
    <n v="2900"/>
    <s v="HERRAMIENTAS, REFACCIONES Y ACCESORIOS MENORES"/>
    <m/>
    <x v="55"/>
    <x v="55"/>
    <n v="0"/>
    <s v="SIN DESCRIPCIÓN PARA DESTINOS 00"/>
    <n v="488265"/>
    <n v="465265"/>
    <n v="441485"/>
    <n v="210000"/>
    <n v="207960.58"/>
    <n v="194623.13"/>
    <n v="197520.58"/>
    <n v="197520.58"/>
    <n v="157348.15"/>
    <n v="189906.8"/>
    <n v="189906.8"/>
    <n v="1740"/>
    <n v="169454.2"/>
    <n v="188122.95"/>
    <n v="1740"/>
    <n v="169454.2"/>
    <n v="188122.95"/>
    <n v="257304.42"/>
    <n v="210000"/>
    <n v="0"/>
    <n v="-255265"/>
    <n v="210000"/>
    <s v="Servicio de telefonía e internet para las dependencias del Munipio. _x000a_Contrato 2021-2024 Telefonía por Cable S.A. de C.V. _x000a_Servicio  enlace lan to lan para CAT Valle y Gavilanes. "/>
    <n v="0"/>
    <n v="278265"/>
    <n v="0"/>
    <n v="23000"/>
    <n v="255265"/>
    <n v="465265"/>
    <n v="0"/>
    <n v="465265"/>
    <n v="267744.42000000004"/>
  </r>
  <r>
    <s v="1.1-00-2308_23741025_2329610"/>
    <s v="1.1-00-23"/>
    <x v="0"/>
    <s v="RECURSOS PROPIOS"/>
    <n v="1"/>
    <x v="0"/>
    <n v="1.7"/>
    <x v="2"/>
    <s v="1.7.1"/>
    <x v="2"/>
    <s v="R"/>
    <s v="Solamente actividades específicas, distintas a las"/>
    <s v="08_23"/>
    <x v="2"/>
    <n v="7"/>
    <x v="1"/>
    <n v="41"/>
    <x v="3"/>
    <s v="025_23"/>
    <x v="2"/>
    <x v="1"/>
    <x v="0"/>
    <x v="1"/>
    <n v="2900"/>
    <s v="HERRAMIENTAS, REFACCIONES Y ACCESORIOS MENORES"/>
    <s v="concentrada"/>
    <x v="53"/>
    <x v="53"/>
    <n v="0"/>
    <s v="SIN DESCRIPCIÓN PARA DESTINOS 00"/>
    <n v="0"/>
    <n v="0"/>
    <n v="0"/>
    <n v="0"/>
    <n v="0"/>
    <n v="0"/>
    <n v="0"/>
    <n v="0"/>
    <n v="0"/>
    <n v="0"/>
    <n v="0"/>
    <n v="0"/>
    <n v="0"/>
    <n v="0"/>
    <n v="0"/>
    <n v="0"/>
    <n v="0"/>
    <n v="0"/>
    <n v="700000"/>
    <n v="700000"/>
    <n v="700000"/>
    <n v="700000"/>
    <s v="."/>
    <n v="0"/>
    <n v="0"/>
    <n v="0"/>
    <n v="0"/>
    <n v="0"/>
    <m/>
    <n v="0"/>
    <n v="0"/>
    <n v="0"/>
  </r>
  <r>
    <s v="1.1-00-2305_23621015_2321110"/>
    <s v="1.1-00-23"/>
    <x v="0"/>
    <s v="RECURSOS PROPIOS"/>
    <n v="1"/>
    <x v="0"/>
    <n v="1.3"/>
    <x v="0"/>
    <s v="1.3.4"/>
    <x v="0"/>
    <s v="E"/>
    <s v="Actividades del sector público, que realiza en for"/>
    <s v="05_23"/>
    <x v="0"/>
    <n v="6"/>
    <x v="0"/>
    <n v="21"/>
    <x v="1"/>
    <s v="015_23"/>
    <x v="0"/>
    <x v="1"/>
    <x v="0"/>
    <x v="1"/>
    <n v="2100"/>
    <s v="MATERIALES DE ADMINISTRACION, EMISION DE DOCUMENTOS Y ARTICULOS OFICIALES"/>
    <m/>
    <x v="17"/>
    <x v="17"/>
    <n v="0"/>
    <s v="SIN DESCRIPCIÓN PARA DESTINOS 00"/>
    <n v="2000000"/>
    <n v="2036000"/>
    <n v="2034000"/>
    <n v="2000000"/>
    <n v="1526222.61"/>
    <n v="825684.59"/>
    <n v="1498788.61"/>
    <n v="1499518.77"/>
    <n v="576206.37"/>
    <n v="576206.37"/>
    <n v="826414.74"/>
    <n v="556892.37"/>
    <n v="556892.37"/>
    <n v="751513.54"/>
    <n v="556892.37"/>
    <n v="556892.37"/>
    <n v="557622.53"/>
    <n v="509777.3899999999"/>
    <n v="2000000"/>
    <n v="0"/>
    <n v="-36000"/>
    <n v="2000000"/>
    <s v="."/>
    <n v="0"/>
    <n v="60000"/>
    <n v="0"/>
    <n v="24000"/>
    <n v="36000"/>
    <n v="3389000"/>
    <n v="1353000"/>
    <n v="3389000"/>
    <n v="1889481.23"/>
  </r>
  <r>
    <s v="1.1-00-2302_23311009_2329610"/>
    <s v="1.1-00-23"/>
    <x v="0"/>
    <s v="RECURSOS PROPIOS"/>
    <n v="1"/>
    <x v="0"/>
    <n v="1.7"/>
    <x v="2"/>
    <s v="1.7.2"/>
    <x v="9"/>
    <s v="E"/>
    <s v="Actividades del sector público, que realiza en for"/>
    <s v="02_23"/>
    <x v="8"/>
    <n v="3"/>
    <x v="2"/>
    <n v="11"/>
    <x v="19"/>
    <s v="009_23"/>
    <x v="11"/>
    <x v="1"/>
    <x v="0"/>
    <x v="1"/>
    <n v="2900"/>
    <s v="HERRAMIENTAS, REFACCIONES Y ACCESORIOS MENORES"/>
    <m/>
    <x v="53"/>
    <x v="53"/>
    <n v="0"/>
    <s v="SIN DESCRIPCIÓN PARA DESTINOS 00"/>
    <n v="45000"/>
    <n v="45000"/>
    <n v="45000"/>
    <n v="45000"/>
    <n v="8897.2000000000007"/>
    <n v="5579.6"/>
    <n v="8897.2000000000007"/>
    <n v="8897.2000000000007"/>
    <n v="5579.6"/>
    <n v="8897.2000000000007"/>
    <n v="8897.2000000000007"/>
    <n v="5579.6"/>
    <n v="8897.2000000000007"/>
    <n v="8897.2000000000007"/>
    <n v="5579.6"/>
    <n v="8897.2000000000007"/>
    <n v="8897.2000000000007"/>
    <n v="36102.800000000003"/>
    <n v="45000"/>
    <n v="0"/>
    <n v="0"/>
    <n v="45000"/>
    <s v="."/>
    <n v="0"/>
    <n v="0"/>
    <n v="0"/>
    <n v="0"/>
    <n v="0"/>
    <m/>
    <n v="0"/>
    <n v="45000"/>
    <n v="36102.800000000003"/>
  </r>
  <r>
    <s v="1.1-00-2317_23456037_2329710"/>
    <s v="1.1-00-23"/>
    <x v="0"/>
    <s v="RECURSOS PROPIOS"/>
    <n v="2"/>
    <x v="2"/>
    <n v="2.1"/>
    <x v="7"/>
    <s v="2.1.5"/>
    <x v="7"/>
    <s v="R"/>
    <s v="Solamente actividades específicas, distintas a las"/>
    <s v="17_23"/>
    <x v="6"/>
    <n v="4"/>
    <x v="5"/>
    <n v="56"/>
    <x v="9"/>
    <s v="037_23"/>
    <x v="8"/>
    <x v="1"/>
    <x v="0"/>
    <x v="1"/>
    <n v="2900"/>
    <s v="HERRAMIENTAS, REFACCIONES Y ACCESORIOS MENORES"/>
    <m/>
    <x v="19"/>
    <x v="19"/>
    <n v="0"/>
    <s v="SIN DESCRIPCIÓN PARA DESTINOS 00"/>
    <n v="60000"/>
    <n v="60000"/>
    <n v="60000"/>
    <n v="60000"/>
    <n v="0"/>
    <n v="0"/>
    <n v="0"/>
    <n v="0"/>
    <n v="0"/>
    <n v="0"/>
    <n v="0"/>
    <n v="0"/>
    <n v="0"/>
    <n v="0"/>
    <n v="0"/>
    <n v="0"/>
    <n v="0"/>
    <n v="60000"/>
    <n v="60000"/>
    <n v="0"/>
    <n v="0"/>
    <n v="60000"/>
    <s v="Compra de materiales y equipo para la Unidad de Rescate de Fauna Silvestre"/>
    <n v="0"/>
    <n v="0"/>
    <n v="0"/>
    <n v="0"/>
    <n v="0"/>
    <m/>
    <n v="0"/>
    <n v="60000"/>
    <n v="60000"/>
  </r>
  <r>
    <s v="1.1-00-2310_23448030_2325910"/>
    <s v="1.1-00-23"/>
    <x v="0"/>
    <s v="RECURSOS PROPIOS"/>
    <n v="2"/>
    <x v="2"/>
    <n v="2.7"/>
    <x v="8"/>
    <s v="2.7.1"/>
    <x v="11"/>
    <s v="E"/>
    <s v="Actividades del sector público, que realiza en for"/>
    <s v="10_23"/>
    <x v="9"/>
    <n v="4"/>
    <x v="5"/>
    <n v="48"/>
    <x v="15"/>
    <s v="030_23"/>
    <x v="13"/>
    <x v="1"/>
    <x v="0"/>
    <x v="1"/>
    <n v="2500"/>
    <s v="PRODUCTOS QUIMICOS, FARMACEUTICOS Y DE LABORATORIO"/>
    <m/>
    <x v="56"/>
    <x v="56"/>
    <n v="0"/>
    <s v="SIN DESCRIPCIÓN PARA DESTINOS 00"/>
    <n v="2400000"/>
    <n v="2400000"/>
    <n v="2400000"/>
    <n v="2500000"/>
    <n v="3856371.58"/>
    <n v="2153266.54"/>
    <n v="2153266.54"/>
    <n v="3775271.34"/>
    <n v="2153266.54"/>
    <n v="2153266.54"/>
    <n v="2153266.54"/>
    <n v="2153266.54"/>
    <n v="2153266.54"/>
    <n v="2153266.54"/>
    <n v="2153266.54"/>
    <n v="2153266.54"/>
    <n v="2153266.54"/>
    <n v="-1456371.58"/>
    <n v="1800000"/>
    <n v="-700000"/>
    <n v="-600000"/>
    <n v="1800000"/>
    <s v="Aumento en la partidad dervidado de la alza de la cantidad de litros del producto a comprar"/>
    <n v="0"/>
    <n v="0"/>
    <n v="0"/>
    <n v="100000"/>
    <n v="-100000"/>
    <n v="3775271.34"/>
    <n v="1375271.34"/>
    <n v="3775271.34"/>
    <n v="0"/>
  </r>
  <r>
    <s v="1.1-00-2305_23621015_2326110"/>
    <s v="1.1-00-23"/>
    <x v="0"/>
    <s v="RECURSOS PROPIOS"/>
    <n v="1"/>
    <x v="0"/>
    <n v="1.3"/>
    <x v="0"/>
    <s v="1.3.4"/>
    <x v="0"/>
    <s v="E"/>
    <s v="Actividades del sector público, que realiza en for"/>
    <s v="05_23"/>
    <x v="0"/>
    <n v="6"/>
    <x v="0"/>
    <n v="21"/>
    <x v="1"/>
    <s v="015_23"/>
    <x v="0"/>
    <x v="1"/>
    <x v="0"/>
    <x v="1"/>
    <n v="2600"/>
    <s v="COMBUSTIBLES, LUBRICANTES Y ADITIVOS"/>
    <m/>
    <x v="48"/>
    <x v="48"/>
    <n v="0"/>
    <s v="SIN DESCRIPCIÓN PARA DESTINOS 00"/>
    <n v="35000000"/>
    <n v="35000000"/>
    <n v="35000000"/>
    <n v="35000000"/>
    <n v="28411690.760000002"/>
    <n v="19897420.649999999"/>
    <n v="28395398.440000001"/>
    <n v="28419277.789999999"/>
    <n v="19675838.359999999"/>
    <n v="28246316.149999999"/>
    <n v="28374153.789999999"/>
    <n v="19606238.359999999"/>
    <n v="28246316.149999999"/>
    <n v="28270195.5"/>
    <n v="19606238.359999999"/>
    <n v="28246316.149999999"/>
    <n v="28270195.5"/>
    <n v="6588309.2399999984"/>
    <n v="42000000"/>
    <n v="7000000"/>
    <n v="7000000"/>
    <n v="42000000"/>
    <s v="."/>
    <n v="0"/>
    <n v="0"/>
    <n v="0"/>
    <n v="0"/>
    <n v="0"/>
    <m/>
    <n v="7000000"/>
    <n v="42000000"/>
    <n v="13580722.210000001"/>
  </r>
  <r>
    <s v="1.1-00-2307_23236022_2329810"/>
    <s v="1.1-00-23"/>
    <x v="0"/>
    <s v="RECURSOS PROPIOS"/>
    <n v="2"/>
    <x v="2"/>
    <n v="2.2000000000000002"/>
    <x v="5"/>
    <s v="2.2.7"/>
    <x v="8"/>
    <s v="E"/>
    <s v="Actividades del sector público, que realiza en for"/>
    <s v="07_23"/>
    <x v="3"/>
    <n v="2"/>
    <x v="7"/>
    <n v="36"/>
    <x v="20"/>
    <s v="022_23"/>
    <x v="17"/>
    <x v="1"/>
    <x v="0"/>
    <x v="1"/>
    <n v="2900"/>
    <s v="HERRAMIENTAS, REFACCIONES Y ACCESORIOS MENORES"/>
    <m/>
    <x v="31"/>
    <x v="31"/>
    <n v="0"/>
    <s v="SIN DESCRIPCIÓN PARA DESTINOS 00"/>
    <n v="350000"/>
    <n v="350000"/>
    <n v="350000"/>
    <n v="350000"/>
    <n v="85782"/>
    <n v="85782"/>
    <n v="85782"/>
    <n v="85782"/>
    <n v="85782"/>
    <n v="85782"/>
    <n v="85782"/>
    <n v="0"/>
    <n v="85782"/>
    <n v="85782"/>
    <n v="0"/>
    <n v="85782"/>
    <n v="85782"/>
    <n v="264218"/>
    <n v="350000"/>
    <n v="0"/>
    <n v="0"/>
    <n v="350000"/>
    <s v="."/>
    <n v="0"/>
    <n v="0"/>
    <n v="0"/>
    <n v="0"/>
    <n v="0"/>
    <m/>
    <n v="0"/>
    <n v="350000"/>
    <n v="264218"/>
  </r>
  <r>
    <s v="1.1-00-2305_23621015_2329810"/>
    <s v="1.1-00-23"/>
    <x v="0"/>
    <s v="RECURSOS PROPIOS"/>
    <n v="1"/>
    <x v="0"/>
    <n v="1.3"/>
    <x v="0"/>
    <s v="1.3.4"/>
    <x v="0"/>
    <s v="E"/>
    <s v="Actividades del sector público, que realiza en for"/>
    <s v="05_23"/>
    <x v="0"/>
    <n v="6"/>
    <x v="0"/>
    <n v="21"/>
    <x v="1"/>
    <s v="015_23"/>
    <x v="0"/>
    <x v="1"/>
    <x v="0"/>
    <x v="1"/>
    <n v="2900"/>
    <s v="HERRAMIENTAS, REFACCIONES Y ACCESORIOS MENORES"/>
    <m/>
    <x v="31"/>
    <x v="31"/>
    <n v="0"/>
    <s v="SIN DESCRIPCIÓN PARA DESTINOS 00"/>
    <n v="495219.6"/>
    <n v="495219.6"/>
    <n v="495219.6"/>
    <n v="50000"/>
    <n v="438262.7"/>
    <n v="233280.27"/>
    <n v="438262.7"/>
    <n v="438262.7"/>
    <n v="209960"/>
    <n v="249584.43"/>
    <n v="398502.91"/>
    <n v="164778"/>
    <n v="212850.01"/>
    <n v="394990.89"/>
    <n v="164778"/>
    <n v="212850.01"/>
    <n v="212850.01"/>
    <n v="56956.899999999965"/>
    <n v="50000"/>
    <n v="0"/>
    <n v="-445219.6"/>
    <n v="50000"/>
    <s v="."/>
    <n v="0"/>
    <n v="445219.6"/>
    <n v="0"/>
    <n v="0"/>
    <n v="445219.6"/>
    <n v="495219.6"/>
    <n v="0"/>
    <n v="495219.6"/>
    <n v="56956.899999999965"/>
  </r>
  <r>
    <s v="1.1-00-2307_23236022_2331110"/>
    <s v="1.1-00-23"/>
    <x v="0"/>
    <s v="RECURSOS PROPIOS"/>
    <n v="2"/>
    <x v="2"/>
    <n v="2.2000000000000002"/>
    <x v="5"/>
    <s v="2.2.7"/>
    <x v="8"/>
    <s v="E"/>
    <s v="Actividades del sector público, que realiza en for"/>
    <s v="07_23"/>
    <x v="3"/>
    <n v="2"/>
    <x v="7"/>
    <n v="36"/>
    <x v="20"/>
    <s v="022_23"/>
    <x v="17"/>
    <x v="2"/>
    <x v="0"/>
    <x v="2"/>
    <m/>
    <m/>
    <m/>
    <x v="57"/>
    <x v="57"/>
    <n v="0"/>
    <s v="SIN DESCRIPCIÓN PARA DESTINOS 00"/>
    <n v="116185349.58"/>
    <n v="116185349.58"/>
    <n v="116185349.58"/>
    <n v="116185349.58"/>
    <n v="127644910.89"/>
    <n v="87632011.010000005"/>
    <n v="127644910.89"/>
    <n v="127681791.72"/>
    <n v="87632011.010000005"/>
    <n v="107220860.89"/>
    <n v="127681791.72"/>
    <n v="87632011.010000005"/>
    <n v="107220860.89"/>
    <n v="127681791.72"/>
    <n v="87632011.010000005"/>
    <n v="107220860.89"/>
    <n v="127681791.72"/>
    <n v="-11459561.310000002"/>
    <n v="195460000"/>
    <n v="79274650.420000002"/>
    <n v="79274650.420000002"/>
    <n v="195460000"/>
    <s v="."/>
    <n v="0"/>
    <n v="0"/>
    <n v="0"/>
    <n v="0"/>
    <n v="0"/>
    <m/>
    <n v="79274650.420000002"/>
    <n v="195460000"/>
    <n v="67778208.280000001"/>
  </r>
  <r>
    <s v="2.5-02-2307_23334020_2331110"/>
    <s v="2.5-02-23"/>
    <x v="7"/>
    <s v="FORTAMUN 2023"/>
    <n v="2"/>
    <x v="2"/>
    <n v="2.2000000000000002"/>
    <x v="5"/>
    <s v="2.2.4"/>
    <x v="5"/>
    <s v="E"/>
    <s v="Actividades del sector público, que realiza en for"/>
    <s v="07_23"/>
    <x v="3"/>
    <n v="3"/>
    <x v="2"/>
    <n v="34"/>
    <x v="6"/>
    <s v="020_23"/>
    <x v="5"/>
    <x v="2"/>
    <x v="0"/>
    <x v="2"/>
    <m/>
    <m/>
    <m/>
    <x v="57"/>
    <x v="57"/>
    <n v="0"/>
    <s v="SIN DESCRIPCIÓN PARA DESTINOS 00"/>
    <n v="70000000"/>
    <n v="70000000"/>
    <n v="70000000"/>
    <n v="70000000"/>
    <n v="53792871"/>
    <n v="38047353"/>
    <n v="46044895"/>
    <n v="53792871"/>
    <n v="38047353"/>
    <n v="46044895"/>
    <n v="53792871"/>
    <n v="38047353"/>
    <n v="46044895"/>
    <n v="53792871"/>
    <n v="38047353"/>
    <n v="46044895"/>
    <n v="53792871"/>
    <n v="16207129"/>
    <n v="85500000"/>
    <n v="15500000"/>
    <n v="15500000"/>
    <n v="85500000"/>
    <s v="CONSIDERANDO LOS PAGOS DE AÑOS ANTERIORES INMEDIATOS Y DE NOTIFICACIONES Y AJUSTES ESTE SERIA EL MONTO APROXIMADO PARA PAGAR A C.F.E."/>
    <n v="0"/>
    <n v="0"/>
    <n v="0"/>
    <n v="0"/>
    <n v="0"/>
    <m/>
    <n v="15500000"/>
    <n v="85500000"/>
    <n v="31707129"/>
  </r>
  <r>
    <s v="1.1-00-2305_23621015_2331110"/>
    <s v="1.1-00-23"/>
    <x v="0"/>
    <s v="RECURSOS PROPIOS"/>
    <n v="1"/>
    <x v="0"/>
    <n v="1.3"/>
    <x v="0"/>
    <s v="1.3.4"/>
    <x v="0"/>
    <s v="E"/>
    <s v="Actividades del sector público, que realiza en for"/>
    <s v="05_23"/>
    <x v="0"/>
    <n v="6"/>
    <x v="0"/>
    <n v="21"/>
    <x v="1"/>
    <s v="015_23"/>
    <x v="0"/>
    <x v="2"/>
    <x v="0"/>
    <x v="2"/>
    <m/>
    <m/>
    <m/>
    <x v="57"/>
    <x v="57"/>
    <n v="0"/>
    <s v="SIN DESCRIPCIÓN PARA DESTINOS 00"/>
    <n v="5197048"/>
    <n v="5197048"/>
    <n v="5197048"/>
    <n v="5197048"/>
    <n v="4000001.8"/>
    <n v="4000001.8"/>
    <n v="4000001.8"/>
    <n v="4000001.8"/>
    <n v="2133028"/>
    <n v="3297885"/>
    <n v="3297885"/>
    <n v="2133028"/>
    <n v="3297885"/>
    <n v="3297885"/>
    <n v="2133028"/>
    <n v="3297885"/>
    <n v="3297885"/>
    <n v="1197046.2000000002"/>
    <n v="5197048"/>
    <n v="0"/>
    <n v="0"/>
    <n v="5197048"/>
    <s v="."/>
    <n v="0"/>
    <n v="0"/>
    <n v="0"/>
    <n v="0"/>
    <n v="0"/>
    <m/>
    <n v="0"/>
    <n v="5197048"/>
    <n v="1197046.2000000002"/>
  </r>
  <r>
    <s v="1.1-00-2311_23649031_2331410"/>
    <s v="1.1-00-23"/>
    <x v="0"/>
    <s v="RECURSOS PROPIOS"/>
    <n v="3"/>
    <x v="1"/>
    <n v="3.8"/>
    <x v="1"/>
    <s v="3.8.4"/>
    <x v="1"/>
    <s v="E"/>
    <s v="Actividades del sector público, que realiza en for"/>
    <s v="11_23"/>
    <x v="1"/>
    <n v="6"/>
    <x v="0"/>
    <n v="49"/>
    <x v="2"/>
    <s v="031_23"/>
    <x v="1"/>
    <x v="2"/>
    <x v="0"/>
    <x v="2"/>
    <m/>
    <m/>
    <m/>
    <x v="58"/>
    <x v="58"/>
    <n v="0"/>
    <s v="SIN DESCRIPCIÓN PARA DESTINOS 00"/>
    <n v="1741466.24"/>
    <n v="1741466.24"/>
    <n v="1753166.24"/>
    <n v="1813000"/>
    <n v="1741466.24"/>
    <n v="1741466.24"/>
    <n v="1741466.24"/>
    <n v="1741466.24"/>
    <n v="296547.03999999998"/>
    <n v="741367.6"/>
    <n v="851825.12"/>
    <n v="220915.04"/>
    <n v="703551.6"/>
    <n v="851825.12"/>
    <n v="220915.04"/>
    <n v="703551.6"/>
    <n v="703551.6"/>
    <n v="0"/>
    <n v="1813000"/>
    <n v="0"/>
    <n v="71533.760000000009"/>
    <n v="1813000"/>
    <s v="."/>
    <n v="0"/>
    <n v="0"/>
    <n v="0"/>
    <n v="71533.759999999995"/>
    <n v="-71533.759999999995"/>
    <m/>
    <n v="71533.760000000009"/>
    <n v="1813000"/>
    <n v="71533.760000000009"/>
  </r>
  <r>
    <s v="1.1-00-2305_23621015_2331410"/>
    <s v="1.1-00-23"/>
    <x v="0"/>
    <s v="RECURSOS PROPIOS"/>
    <n v="1"/>
    <x v="0"/>
    <n v="1.3"/>
    <x v="0"/>
    <s v="1.3.4"/>
    <x v="0"/>
    <s v="E"/>
    <s v="Actividades del sector público, que realiza en for"/>
    <s v="05_23"/>
    <x v="0"/>
    <n v="6"/>
    <x v="0"/>
    <n v="21"/>
    <x v="1"/>
    <s v="015_23"/>
    <x v="0"/>
    <x v="2"/>
    <x v="0"/>
    <x v="2"/>
    <m/>
    <m/>
    <m/>
    <x v="58"/>
    <x v="58"/>
    <n v="0"/>
    <s v="SIN DESCRIPCIÓN PARA DESTINOS 00"/>
    <n v="600000"/>
    <n v="600000"/>
    <n v="600000"/>
    <n v="600000"/>
    <n v="599999.56000000006"/>
    <n v="599999.56000000006"/>
    <n v="599999.56000000006"/>
    <n v="599999.56000000006"/>
    <n v="232001.47"/>
    <n v="324650.09999999998"/>
    <n v="324650.09999999998"/>
    <n v="232001.47"/>
    <n v="278323.12"/>
    <n v="324650.09999999998"/>
    <n v="232001.47"/>
    <n v="278323.12"/>
    <n v="324650.09999999998"/>
    <n v="0.43999999994412065"/>
    <n v="600000"/>
    <n v="0"/>
    <n v="0"/>
    <n v="600000"/>
    <s v="."/>
    <n v="0"/>
    <n v="0"/>
    <n v="0"/>
    <n v="0"/>
    <n v="0"/>
    <m/>
    <n v="0"/>
    <n v="600000"/>
    <n v="0.43999999994412065"/>
  </r>
  <r>
    <s v="1.1-00-2311_23649031_2331610"/>
    <s v="1.1-00-23"/>
    <x v="0"/>
    <s v="RECURSOS PROPIOS"/>
    <n v="3"/>
    <x v="1"/>
    <n v="3.8"/>
    <x v="1"/>
    <s v="3.8.4"/>
    <x v="1"/>
    <s v="E"/>
    <s v="Actividades del sector público, que realiza en for"/>
    <s v="11_23"/>
    <x v="1"/>
    <n v="6"/>
    <x v="0"/>
    <n v="49"/>
    <x v="2"/>
    <s v="031_23"/>
    <x v="1"/>
    <x v="2"/>
    <x v="0"/>
    <x v="2"/>
    <m/>
    <m/>
    <m/>
    <x v="59"/>
    <x v="59"/>
    <n v="0"/>
    <s v="SIN DESCRIPCIÓN PARA DESTINOS 00"/>
    <n v="28000"/>
    <n v="28000"/>
    <n v="28000"/>
    <n v="0"/>
    <n v="97022.399999999994"/>
    <n v="27422.400000000001"/>
    <n v="97022.399999999994"/>
    <n v="97022.399999999994"/>
    <n v="5484.48"/>
    <n v="10968.96"/>
    <n v="10968.96"/>
    <n v="0"/>
    <n v="8226.7199999999993"/>
    <n v="10968.96"/>
    <n v="0"/>
    <n v="8226.7199999999993"/>
    <n v="8226.7199999999993"/>
    <n v="-69022.399999999994"/>
    <n v="0"/>
    <n v="0"/>
    <n v="-28000"/>
    <n v="0"/>
    <s v="."/>
    <n v="0"/>
    <n v="28000"/>
    <n v="0"/>
    <n v="0"/>
    <n v="28000"/>
    <m/>
    <n v="69022.399999999994"/>
    <n v="97022.399999999994"/>
    <n v="0"/>
  </r>
  <r>
    <s v="1.6-05-2308_23741025_2331610"/>
    <s v="1.6-05-23"/>
    <x v="8"/>
    <s v="RECURSOS PROPIOS ETIQUETADOS"/>
    <n v="1"/>
    <x v="0"/>
    <n v="1.7"/>
    <x v="2"/>
    <s v="1.7.1"/>
    <x v="2"/>
    <s v="R"/>
    <s v="Solamente actividades específicas, distintas a las"/>
    <s v="08_23"/>
    <x v="2"/>
    <n v="7"/>
    <x v="1"/>
    <n v="41"/>
    <x v="3"/>
    <s v="025_23"/>
    <x v="2"/>
    <x v="2"/>
    <x v="0"/>
    <x v="2"/>
    <m/>
    <m/>
    <m/>
    <x v="59"/>
    <x v="59"/>
    <n v="0"/>
    <s v="SIN DESCRIPCIÓN PARA DESTINOS 00"/>
    <n v="0"/>
    <n v="0"/>
    <n v="0"/>
    <n v="0"/>
    <n v="0"/>
    <n v="0"/>
    <n v="0"/>
    <n v="0"/>
    <n v="0"/>
    <n v="0"/>
    <n v="0"/>
    <n v="0"/>
    <n v="0"/>
    <n v="0"/>
    <n v="0"/>
    <n v="0"/>
    <n v="0"/>
    <n v="0"/>
    <n v="0"/>
    <n v="0"/>
    <n v="0"/>
    <n v="0"/>
    <s v="."/>
    <n v="0"/>
    <n v="0"/>
    <n v="0"/>
    <n v="0"/>
    <n v="0"/>
    <m/>
    <n v="55000"/>
    <n v="55000"/>
    <n v="55000"/>
  </r>
  <r>
    <s v="1.1-00-2308_23741025_2331610"/>
    <s v="1.1-00-23"/>
    <x v="0"/>
    <s v="RECURSOS PROPIOS"/>
    <n v="1"/>
    <x v="0"/>
    <n v="1.7"/>
    <x v="2"/>
    <s v="1.7.1"/>
    <x v="2"/>
    <s v="R"/>
    <s v="Solamente actividades específicas, distintas a las"/>
    <s v="08_23"/>
    <x v="2"/>
    <n v="7"/>
    <x v="1"/>
    <n v="41"/>
    <x v="3"/>
    <s v="025_23"/>
    <x v="2"/>
    <x v="2"/>
    <x v="0"/>
    <x v="2"/>
    <m/>
    <m/>
    <m/>
    <x v="59"/>
    <x v="59"/>
    <n v="0"/>
    <s v="SIN DESCRIPCIÓN PARA DESTINOS 00"/>
    <n v="200000"/>
    <n v="200000"/>
    <n v="200000"/>
    <n v="200000"/>
    <n v="145672.79999999999"/>
    <n v="145672.79999999999"/>
    <n v="145672.79999999999"/>
    <n v="145672.79999999999"/>
    <n v="72836.399999999994"/>
    <n v="109254.6"/>
    <n v="109254.6"/>
    <n v="72836.399999999994"/>
    <n v="72836.399999999994"/>
    <n v="109254.6"/>
    <n v="72836.399999999994"/>
    <n v="72836.399999999994"/>
    <n v="72836.399999999994"/>
    <n v="54327.200000000012"/>
    <n v="200000"/>
    <n v="0"/>
    <n v="0"/>
    <n v="200000"/>
    <s v="."/>
    <n v="0"/>
    <n v="0"/>
    <n v="0"/>
    <n v="0"/>
    <n v="0"/>
    <m/>
    <n v="0"/>
    <n v="200000"/>
    <n v="54327.200000000012"/>
  </r>
  <r>
    <s v="1.1-00-2305_23621015_2331610"/>
    <s v="1.1-00-23"/>
    <x v="0"/>
    <s v="RECURSOS PROPIOS"/>
    <n v="1"/>
    <x v="0"/>
    <n v="1.3"/>
    <x v="0"/>
    <s v="1.3.4"/>
    <x v="0"/>
    <s v="E"/>
    <s v="Actividades del sector público, que realiza en for"/>
    <s v="05_23"/>
    <x v="0"/>
    <n v="6"/>
    <x v="0"/>
    <n v="21"/>
    <x v="1"/>
    <s v="015_23"/>
    <x v="0"/>
    <x v="2"/>
    <x v="0"/>
    <x v="2"/>
    <m/>
    <m/>
    <m/>
    <x v="59"/>
    <x v="59"/>
    <n v="0"/>
    <s v="SIN DESCRIPCIÓN PARA DESTINOS 00"/>
    <n v="2700000"/>
    <n v="2700000"/>
    <n v="2700000"/>
    <n v="2700000"/>
    <n v="2593760"/>
    <n v="2593760"/>
    <n v="2593760"/>
    <n v="2593760"/>
    <n v="1244007.2"/>
    <n v="1693924.8"/>
    <n v="1693924.8"/>
    <n v="1244007.2"/>
    <n v="1693924.8"/>
    <n v="1693924.8"/>
    <n v="1244007.2"/>
    <n v="1693924.8"/>
    <n v="1693924.8"/>
    <n v="106240"/>
    <n v="2700000"/>
    <n v="0"/>
    <n v="0"/>
    <n v="2700000"/>
    <s v="."/>
    <n v="0"/>
    <n v="0"/>
    <n v="0"/>
    <n v="0"/>
    <n v="0"/>
    <m/>
    <n v="0"/>
    <n v="2700000"/>
    <n v="106240"/>
  </r>
  <r>
    <s v="1.1-00-2304_23618012_2331810"/>
    <s v="1.1-00-23"/>
    <x v="0"/>
    <s v="RECURSOS PROPIOS"/>
    <n v="1"/>
    <x v="0"/>
    <n v="1.3"/>
    <x v="0"/>
    <s v="1.3.4"/>
    <x v="0"/>
    <s v="M"/>
    <s v="Actividades de apoyo administrativo desarrolladas "/>
    <s v="04_23"/>
    <x v="7"/>
    <n v="6"/>
    <x v="0"/>
    <n v="18"/>
    <x v="10"/>
    <s v="012_23"/>
    <x v="9"/>
    <x v="2"/>
    <x v="0"/>
    <x v="2"/>
    <m/>
    <m/>
    <m/>
    <x v="60"/>
    <x v="60"/>
    <n v="0"/>
    <s v="SIN DESCRIPCIÓN PARA DESTINOS 00"/>
    <n v="4000"/>
    <n v="4000"/>
    <n v="4000"/>
    <n v="5500"/>
    <n v="1952.58"/>
    <n v="1952.58"/>
    <n v="1952.58"/>
    <n v="1952.58"/>
    <n v="1952.58"/>
    <n v="1952.58"/>
    <n v="1952.58"/>
    <n v="1952.58"/>
    <n v="1952.58"/>
    <n v="1952.58"/>
    <n v="1952.58"/>
    <n v="1952.58"/>
    <n v="1952.58"/>
    <n v="2047.42"/>
    <n v="5500"/>
    <n v="0"/>
    <n v="1500"/>
    <n v="5500"/>
    <s v="."/>
    <n v="0"/>
    <n v="0"/>
    <n v="0"/>
    <n v="1500"/>
    <n v="-1500"/>
    <m/>
    <n v="1500"/>
    <n v="5500"/>
    <n v="3547.42"/>
  </r>
  <r>
    <s v="1.1-00-2308_23740025_2331810"/>
    <s v="1.1-00-23"/>
    <x v="0"/>
    <s v="RECURSOS PROPIOS"/>
    <n v="1"/>
    <x v="0"/>
    <n v="1.7"/>
    <x v="2"/>
    <s v="1.7.1"/>
    <x v="2"/>
    <s v="R"/>
    <s v="Solamente actividades específicas, distintas a las"/>
    <s v="08_23"/>
    <x v="2"/>
    <n v="7"/>
    <x v="1"/>
    <n v="40"/>
    <x v="27"/>
    <s v="025_23"/>
    <x v="2"/>
    <x v="2"/>
    <x v="0"/>
    <x v="2"/>
    <m/>
    <m/>
    <m/>
    <x v="60"/>
    <x v="60"/>
    <n v="0"/>
    <s v="SIN DESCRIPCIÓN PARA DESTINOS 00"/>
    <n v="10000"/>
    <n v="10000"/>
    <n v="10000"/>
    <n v="10000"/>
    <n v="0"/>
    <n v="0"/>
    <n v="0"/>
    <n v="0"/>
    <n v="0"/>
    <n v="0"/>
    <n v="0"/>
    <n v="0"/>
    <n v="0"/>
    <n v="0"/>
    <n v="0"/>
    <n v="0"/>
    <n v="0"/>
    <n v="10000"/>
    <n v="10000"/>
    <n v="0"/>
    <n v="0"/>
    <n v="10000"/>
    <s v="."/>
    <n v="0"/>
    <n v="0"/>
    <n v="0"/>
    <n v="0"/>
    <n v="0"/>
    <m/>
    <n v="0"/>
    <n v="10000"/>
    <n v="10000"/>
  </r>
  <r>
    <s v="1.1-00-2311_23649031_2331810"/>
    <s v="1.1-00-23"/>
    <x v="0"/>
    <s v="RECURSOS PROPIOS"/>
    <n v="3"/>
    <x v="1"/>
    <n v="3.8"/>
    <x v="1"/>
    <s v="3.8.4"/>
    <x v="1"/>
    <s v="E"/>
    <s v="Actividades del sector público, que realiza en for"/>
    <s v="11_23"/>
    <x v="1"/>
    <n v="6"/>
    <x v="0"/>
    <n v="49"/>
    <x v="2"/>
    <s v="031_23"/>
    <x v="1"/>
    <x v="2"/>
    <x v="0"/>
    <x v="2"/>
    <m/>
    <m/>
    <m/>
    <x v="60"/>
    <x v="60"/>
    <n v="0"/>
    <s v="SIN DESCRIPCIÓN PARA DESTINOS 00"/>
    <n v="2897.76"/>
    <n v="2897.76"/>
    <n v="2897.76"/>
    <n v="0"/>
    <n v="1779.43"/>
    <n v="672.31"/>
    <n v="1779.43"/>
    <n v="1779.43"/>
    <n v="672.31"/>
    <n v="1779.43"/>
    <n v="1779.43"/>
    <n v="672.31"/>
    <n v="1779.43"/>
    <n v="1779.43"/>
    <n v="672.31"/>
    <n v="1779.43"/>
    <n v="1779.43"/>
    <n v="1118.3300000000002"/>
    <n v="0"/>
    <n v="0"/>
    <n v="-2897.76"/>
    <n v="0"/>
    <s v="."/>
    <n v="0"/>
    <n v="2897.76"/>
    <n v="0"/>
    <n v="0"/>
    <n v="2897.76"/>
    <m/>
    <n v="0"/>
    <n v="2897.76"/>
    <n v="1118.3300000000002"/>
  </r>
  <r>
    <s v="1.1-00-2301_2364004_2331810"/>
    <s v="1.1-00-23"/>
    <x v="0"/>
    <s v="RECURSOS PROPIOS"/>
    <n v="1"/>
    <x v="0"/>
    <n v="1.3"/>
    <x v="0"/>
    <s v="1.3.4"/>
    <x v="0"/>
    <s v="E"/>
    <s v="Actividades del sector público, que realiza en for"/>
    <s v="01_23"/>
    <x v="11"/>
    <n v="6"/>
    <x v="0"/>
    <n v="4"/>
    <x v="28"/>
    <s v="004_23"/>
    <x v="22"/>
    <x v="2"/>
    <x v="0"/>
    <x v="2"/>
    <m/>
    <m/>
    <m/>
    <x v="60"/>
    <x v="60"/>
    <n v="0"/>
    <s v="SIN DESCRIPCIÓN PARA DESTINOS 00"/>
    <n v="5000"/>
    <n v="5000"/>
    <n v="5000"/>
    <n v="0"/>
    <n v="0"/>
    <n v="0"/>
    <n v="0"/>
    <n v="0"/>
    <n v="0"/>
    <n v="0"/>
    <n v="0"/>
    <n v="0"/>
    <n v="0"/>
    <n v="0"/>
    <n v="0"/>
    <n v="0"/>
    <n v="0"/>
    <n v="5000"/>
    <n v="0"/>
    <n v="0"/>
    <n v="-5000"/>
    <n v="0"/>
    <s v="."/>
    <n v="0"/>
    <n v="5000"/>
    <n v="0"/>
    <n v="0"/>
    <n v="5000"/>
    <m/>
    <n v="0"/>
    <n v="5000"/>
    <n v="5000"/>
  </r>
  <r>
    <s v="1.1-00-2306_23525016_2332210"/>
    <s v="1.1-00-23"/>
    <x v="0"/>
    <s v="RECURSOS PROPIOS"/>
    <n v="2"/>
    <x v="2"/>
    <n v="2.5"/>
    <x v="9"/>
    <s v="2.5.6"/>
    <x v="13"/>
    <s v="S"/>
    <s v="Definidos en el Presupuesto de Egresos y los que s"/>
    <s v="06_23"/>
    <x v="4"/>
    <n v="5"/>
    <x v="3"/>
    <n v="25"/>
    <x v="21"/>
    <s v="016_23"/>
    <x v="18"/>
    <x v="2"/>
    <x v="0"/>
    <x v="2"/>
    <m/>
    <m/>
    <m/>
    <x v="61"/>
    <x v="61"/>
    <n v="0"/>
    <s v="SIN DESCRIPCIÓN PARA DESTINOS 00"/>
    <n v="0"/>
    <n v="0"/>
    <n v="0"/>
    <n v="0"/>
    <n v="0"/>
    <n v="0"/>
    <n v="0"/>
    <n v="0"/>
    <n v="0"/>
    <n v="0"/>
    <n v="0"/>
    <n v="0"/>
    <n v="0"/>
    <n v="0"/>
    <n v="0"/>
    <n v="0"/>
    <n v="0"/>
    <n v="0"/>
    <n v="348000"/>
    <n v="348000"/>
    <n v="348000"/>
    <n v="348000"/>
    <s v="."/>
    <m/>
    <m/>
    <m/>
    <m/>
    <m/>
    <m/>
    <n v="0"/>
    <n v="0"/>
    <n v="0"/>
  </r>
  <r>
    <s v="1.1-00-2305_23621015_2332210"/>
    <s v="1.1-00-23"/>
    <x v="0"/>
    <s v="RECURSOS PROPIOS"/>
    <n v="1"/>
    <x v="0"/>
    <n v="1.3"/>
    <x v="0"/>
    <s v="1.3.4"/>
    <x v="0"/>
    <s v="E"/>
    <s v="Actividades del sector público, que realiza en for"/>
    <s v="05_23"/>
    <x v="0"/>
    <n v="6"/>
    <x v="0"/>
    <n v="21"/>
    <x v="1"/>
    <s v="015_23"/>
    <x v="0"/>
    <x v="2"/>
    <x v="0"/>
    <x v="2"/>
    <m/>
    <m/>
    <m/>
    <x v="61"/>
    <x v="61"/>
    <n v="0"/>
    <s v="SIN DESCRIPCIÓN PARA DESTINOS 00"/>
    <n v="2250000"/>
    <n v="2250000"/>
    <n v="2250000"/>
    <n v="2350000"/>
    <n v="2273560.91"/>
    <n v="2273560.91"/>
    <n v="2273560.91"/>
    <n v="2273560.91"/>
    <n v="747608.09"/>
    <n v="1271788.28"/>
    <n v="1312768.48"/>
    <n v="717068.09"/>
    <n v="1271788.28"/>
    <n v="1312768.48"/>
    <n v="717068.09"/>
    <n v="1089338.25"/>
    <n v="1273768.48"/>
    <n v="-23560.910000000149"/>
    <n v="2350000"/>
    <n v="0"/>
    <n v="100000"/>
    <n v="2350000"/>
    <s v="."/>
    <n v="0"/>
    <n v="0"/>
    <n v="0"/>
    <n v="100000"/>
    <n v="-100000"/>
    <m/>
    <n v="448000"/>
    <n v="2698000"/>
    <n v="424439.08999999985"/>
  </r>
  <r>
    <s v="1.1-00-2305_23621015_2332310"/>
    <s v="1.1-00-23"/>
    <x v="0"/>
    <s v="RECURSOS PROPIOS"/>
    <n v="1"/>
    <x v="0"/>
    <n v="1.3"/>
    <x v="0"/>
    <s v="1.3.4"/>
    <x v="0"/>
    <s v="E"/>
    <s v="Actividades del sector público, que realiza en for"/>
    <s v="05_23"/>
    <x v="0"/>
    <n v="6"/>
    <x v="0"/>
    <n v="21"/>
    <x v="1"/>
    <s v="015_23"/>
    <x v="0"/>
    <x v="2"/>
    <x v="0"/>
    <x v="2"/>
    <m/>
    <m/>
    <m/>
    <x v="62"/>
    <x v="62"/>
    <n v="0"/>
    <s v="SIN DESCRIPCIÓN PARA DESTINOS 00"/>
    <n v="0"/>
    <n v="0"/>
    <n v="0"/>
    <n v="3000000"/>
    <n v="0"/>
    <n v="0"/>
    <n v="0"/>
    <n v="0"/>
    <n v="0"/>
    <n v="0"/>
    <n v="0"/>
    <n v="0"/>
    <n v="0"/>
    <n v="0"/>
    <n v="0"/>
    <n v="0"/>
    <n v="0"/>
    <n v="0"/>
    <n v="3000000"/>
    <n v="0"/>
    <n v="3000000"/>
    <n v="3000000"/>
    <s v="."/>
    <n v="0"/>
    <n v="0"/>
    <n v="0"/>
    <n v="3000000"/>
    <n v="-3000000"/>
    <m/>
    <n v="3000000"/>
    <n v="3000000"/>
    <n v="3000000"/>
  </r>
  <r>
    <s v="1.1-00-2311_23650031_2332310"/>
    <s v="1.1-00-23"/>
    <x v="0"/>
    <s v="RECURSOS PROPIOS"/>
    <n v="3"/>
    <x v="1"/>
    <n v="3.8"/>
    <x v="1"/>
    <s v="3.8.4"/>
    <x v="1"/>
    <s v="E"/>
    <s v="Actividades del sector público, que realiza en for"/>
    <s v="11_23"/>
    <x v="1"/>
    <n v="6"/>
    <x v="0"/>
    <n v="50"/>
    <x v="12"/>
    <s v="031_23"/>
    <x v="1"/>
    <x v="2"/>
    <x v="0"/>
    <x v="2"/>
    <m/>
    <m/>
    <m/>
    <x v="62"/>
    <x v="62"/>
    <n v="0"/>
    <s v="SIN DESCRIPCIÓN PARA DESTINOS 00"/>
    <n v="5250000"/>
    <n v="5250000"/>
    <n v="5250000"/>
    <n v="750000"/>
    <n v="4728062.79"/>
    <n v="4728062.79"/>
    <n v="4728062.79"/>
    <n v="4728062.79"/>
    <n v="2259907.6"/>
    <n v="3110824.16"/>
    <n v="3110824.16"/>
    <n v="2074458.4"/>
    <n v="2692946.99"/>
    <n v="3110824.16"/>
    <n v="2012642"/>
    <n v="2692946.99"/>
    <n v="3110824.16"/>
    <n v="521937.20999999996"/>
    <n v="750000"/>
    <n v="0"/>
    <n v="-4500000"/>
    <n v="750000"/>
    <s v="Arrendamiento de Kits de trabajo (impresora y celulares) para la operación del sistema de infracciones. COntrato 2022-2024 Perspective Global "/>
    <n v="0"/>
    <n v="4500000"/>
    <n v="0"/>
    <n v="0"/>
    <n v="4500000"/>
    <n v="5250000"/>
    <n v="0"/>
    <n v="5250000"/>
    <n v="521937.20999999996"/>
  </r>
  <r>
    <s v="2.5-02-2305_23621015_2332510"/>
    <s v="2.5-02-23"/>
    <x v="7"/>
    <s v="FORTAMUN 2023"/>
    <n v="1"/>
    <x v="0"/>
    <n v="1.3"/>
    <x v="0"/>
    <s v="1.3.4"/>
    <x v="0"/>
    <s v="E"/>
    <s v="Actividades del sector público, que realiza en for"/>
    <s v="05_23"/>
    <x v="0"/>
    <n v="6"/>
    <x v="0"/>
    <n v="21"/>
    <x v="1"/>
    <s v="015_23"/>
    <x v="0"/>
    <x v="2"/>
    <x v="0"/>
    <x v="2"/>
    <m/>
    <m/>
    <m/>
    <x v="63"/>
    <x v="63"/>
    <n v="0"/>
    <s v="SIN DESCRIPCIÓN PARA DESTINOS 00"/>
    <n v="66696971"/>
    <n v="66696971"/>
    <n v="66696971"/>
    <n v="66696971"/>
    <n v="83008336.840000004"/>
    <n v="64033545.369999997"/>
    <n v="83008336.840000004"/>
    <n v="83008336.840000004"/>
    <n v="51377628.270000003"/>
    <n v="66744229.890000001"/>
    <n v="66744229.890000001"/>
    <n v="51377628.270000003"/>
    <n v="66744229.890000001"/>
    <n v="66744229.890000001"/>
    <n v="51377628.270000003"/>
    <n v="64329694.530000001"/>
    <n v="66744229.890000001"/>
    <n v="-16311365.840000004"/>
    <n v="98170300"/>
    <n v="31473329"/>
    <n v="31473329"/>
    <n v="98170300"/>
    <s v="."/>
    <n v="0"/>
    <n v="0"/>
    <n v="0"/>
    <n v="0"/>
    <n v="0"/>
    <m/>
    <n v="31229214.770000011"/>
    <n v="97926185.770000011"/>
    <n v="14917848.930000007"/>
  </r>
  <r>
    <s v="2.5-02-2302_23313009_2332510"/>
    <s v="2.5-02-23"/>
    <x v="7"/>
    <s v="FORTAMUN 2023"/>
    <n v="1"/>
    <x v="0"/>
    <n v="1.7"/>
    <x v="2"/>
    <s v="1.7.2"/>
    <x v="9"/>
    <s v="E"/>
    <s v="Actividades del sector público, que realiza en for"/>
    <s v="02_23"/>
    <x v="8"/>
    <n v="3"/>
    <x v="2"/>
    <n v="13"/>
    <x v="29"/>
    <s v="009_23"/>
    <x v="11"/>
    <x v="2"/>
    <x v="0"/>
    <x v="2"/>
    <m/>
    <m/>
    <m/>
    <x v="63"/>
    <x v="63"/>
    <n v="0"/>
    <s v="SIN DESCRIPCIÓN PARA DESTINOS 00"/>
    <n v="5500000"/>
    <n v="5500000"/>
    <n v="5500000"/>
    <n v="5500000"/>
    <n v="9003456"/>
    <n v="0"/>
    <n v="9003456"/>
    <n v="9003456"/>
    <n v="0"/>
    <n v="9003456"/>
    <n v="9003456"/>
    <n v="0"/>
    <n v="9003456"/>
    <n v="9003456"/>
    <n v="0"/>
    <n v="9003456"/>
    <n v="9003456"/>
    <n v="-3503456"/>
    <n v="5500000"/>
    <n v="0"/>
    <n v="0"/>
    <n v="5500000"/>
    <s v="helicoptero"/>
    <n v="0"/>
    <n v="0"/>
    <n v="0"/>
    <n v="0"/>
    <n v="0"/>
    <m/>
    <n v="3503456"/>
    <n v="9003456"/>
    <n v="0"/>
  </r>
  <r>
    <s v="1.1-00-2307_23339024_2332510"/>
    <s v="1.1-00-23"/>
    <x v="0"/>
    <s v="RECURSOS PROPIOS"/>
    <n v="2"/>
    <x v="2"/>
    <n v="2.2999999999999998"/>
    <x v="3"/>
    <s v="2.3.1"/>
    <x v="3"/>
    <s v="E"/>
    <s v="Actividades del sector público, que realiza en for"/>
    <s v="07_23"/>
    <x v="3"/>
    <n v="3"/>
    <x v="2"/>
    <n v="39"/>
    <x v="4"/>
    <s v="024_23"/>
    <x v="3"/>
    <x v="2"/>
    <x v="0"/>
    <x v="2"/>
    <m/>
    <m/>
    <m/>
    <x v="63"/>
    <x v="63"/>
    <n v="0"/>
    <s v="SIN DESCRIPCIÓN PARA DESTINOS 00"/>
    <n v="0"/>
    <n v="0"/>
    <n v="0"/>
    <n v="0"/>
    <n v="0"/>
    <n v="0"/>
    <n v="0"/>
    <n v="0"/>
    <n v="0"/>
    <n v="0"/>
    <n v="0"/>
    <n v="0"/>
    <n v="0"/>
    <n v="0"/>
    <n v="0"/>
    <n v="0"/>
    <n v="0"/>
    <n v="0"/>
    <n v="1500000"/>
    <n v="1500000"/>
    <n v="1500000"/>
    <n v="1500000"/>
    <s v="Actualmente se tienen 2 ambulancias modelo 2009 dadas de baja por patrimonio municipal, que no se han repuesto."/>
    <n v="0"/>
    <n v="0"/>
    <n v="0"/>
    <n v="0"/>
    <n v="0"/>
    <m/>
    <n v="0"/>
    <n v="0"/>
    <n v="0"/>
  </r>
  <r>
    <s v="1.1-00-2307_23236022_2332610"/>
    <s v="1.1-00-23"/>
    <x v="0"/>
    <s v="RECURSOS PROPIOS"/>
    <n v="2"/>
    <x v="2"/>
    <n v="2.2000000000000002"/>
    <x v="5"/>
    <s v="2.2.7"/>
    <x v="8"/>
    <s v="E"/>
    <s v="Actividades del sector público, que realiza en for"/>
    <s v="07_23"/>
    <x v="3"/>
    <n v="2"/>
    <x v="7"/>
    <n v="36"/>
    <x v="20"/>
    <s v="022_23"/>
    <x v="17"/>
    <x v="2"/>
    <x v="0"/>
    <x v="2"/>
    <m/>
    <m/>
    <m/>
    <x v="64"/>
    <x v="64"/>
    <n v="0"/>
    <s v="SIN DESCRIPCIÓN PARA DESTINOS 00"/>
    <n v="30000000"/>
    <n v="30000000"/>
    <n v="30000000"/>
    <n v="30000000"/>
    <n v="28514842.760000002"/>
    <n v="23543416.84"/>
    <n v="28514842.760000002"/>
    <n v="33582372.359999999"/>
    <n v="23299816.84"/>
    <n v="28514842.760000002"/>
    <n v="33582372.359999999"/>
    <n v="23299816.84"/>
    <n v="28514842.760000002"/>
    <n v="33582372.359999999"/>
    <n v="23299816.84"/>
    <n v="28514842.760000002"/>
    <n v="31067179.16"/>
    <n v="1485157.2399999984"/>
    <n v="60000000"/>
    <n v="30000000"/>
    <n v="30000000"/>
    <n v="60000000"/>
    <s v="."/>
    <n v="0"/>
    <n v="0"/>
    <n v="0"/>
    <n v="0"/>
    <n v="0"/>
    <m/>
    <n v="30000000"/>
    <n v="60000000"/>
    <n v="26417627.640000001"/>
  </r>
  <r>
    <s v="1.1-00-2307_23333019_2332610"/>
    <s v="1.1-00-23"/>
    <x v="0"/>
    <s v="RECURSOS PROPIOS"/>
    <n v="1"/>
    <x v="0"/>
    <n v="1.3"/>
    <x v="0"/>
    <s v="1.3.4"/>
    <x v="0"/>
    <s v="E"/>
    <s v="Actividades del sector público, que realiza en for"/>
    <s v="07_23"/>
    <x v="3"/>
    <n v="3"/>
    <x v="2"/>
    <n v="33"/>
    <x v="8"/>
    <s v="019_23"/>
    <x v="7"/>
    <x v="2"/>
    <x v="0"/>
    <x v="2"/>
    <m/>
    <m/>
    <m/>
    <x v="64"/>
    <x v="64"/>
    <n v="0"/>
    <s v="SIN DESCRIPCIÓN PARA DESTINOS 00"/>
    <n v="9485876.4000000004"/>
    <n v="9485876.4000000004"/>
    <n v="9485876.4000000004"/>
    <n v="10000000"/>
    <n v="11981152.4"/>
    <n v="9786803.5999999996"/>
    <n v="11981152.4"/>
    <n v="11981152.4"/>
    <n v="1714016"/>
    <n v="5182207.2"/>
    <n v="6073087.2000000002"/>
    <n v="1714016"/>
    <n v="4681551.2"/>
    <n v="5795151.2000000002"/>
    <n v="1714016"/>
    <n v="4045674"/>
    <n v="5795151.2000000002"/>
    <n v="-2495276"/>
    <n v="10000000"/>
    <n v="0"/>
    <n v="514123.59999999963"/>
    <n v="12000000"/>
    <s v="EN LA PARTIDA SE OCUPA  $2,000,000.00 MAS PARA AMPLIACION YA QUE EN EL 2022 SE HICIERON TRANFERENCIAS PARA PODER CERRAR OC Y TAMBIEN POR QUE EN EL 2023 AUNMENTAN LOS COSTOS "/>
    <n v="0"/>
    <n v="0"/>
    <n v="0"/>
    <n v="514123.6"/>
    <n v="-514123.6"/>
    <m/>
    <n v="2514123.5999999996"/>
    <n v="12000000"/>
    <n v="18847.599999999627"/>
  </r>
  <r>
    <s v="1.1-00-2307_23335021_2332610"/>
    <s v="1.1-00-23"/>
    <x v="0"/>
    <s v="RECURSOS PROPIOS"/>
    <n v="2"/>
    <x v="2"/>
    <n v="2.1"/>
    <x v="7"/>
    <s v="2.1.1"/>
    <x v="10"/>
    <s v="E"/>
    <s v="Actividades del sector público, que realiza en for"/>
    <s v="07_23"/>
    <x v="3"/>
    <n v="3"/>
    <x v="2"/>
    <n v="35"/>
    <x v="14"/>
    <s v="021_23"/>
    <x v="12"/>
    <x v="2"/>
    <x v="0"/>
    <x v="2"/>
    <m/>
    <m/>
    <m/>
    <x v="64"/>
    <x v="64"/>
    <n v="0"/>
    <s v="SIN DESCRIPCIÓN PARA DESTINOS 00"/>
    <n v="0"/>
    <n v="0"/>
    <n v="0"/>
    <n v="0"/>
    <n v="0"/>
    <n v="0"/>
    <n v="0"/>
    <n v="0"/>
    <n v="0"/>
    <n v="0"/>
    <n v="0"/>
    <n v="0"/>
    <n v="0"/>
    <n v="0"/>
    <n v="0"/>
    <n v="0"/>
    <n v="0"/>
    <n v="0"/>
    <n v="740256"/>
    <n v="740256"/>
    <n v="740256"/>
    <n v="740256"/>
    <s v="."/>
    <n v="0"/>
    <n v="0"/>
    <n v="0"/>
    <n v="0"/>
    <n v="0"/>
    <m/>
    <n v="740256"/>
    <n v="740256"/>
    <n v="740256"/>
  </r>
  <r>
    <s v="1.1-00-2309_23842026_23326117"/>
    <s v="1.1-00-23"/>
    <x v="0"/>
    <s v="RECURSOS PROPIOS"/>
    <n v="3"/>
    <x v="1"/>
    <n v="3.1"/>
    <x v="6"/>
    <s v="3.1.1"/>
    <x v="6"/>
    <s v="E"/>
    <s v="Actividades del sector público, que realiza en for"/>
    <s v="09_23"/>
    <x v="5"/>
    <n v="8"/>
    <x v="4"/>
    <n v="42"/>
    <x v="7"/>
    <s v="026_23"/>
    <x v="6"/>
    <x v="2"/>
    <x v="0"/>
    <x v="2"/>
    <m/>
    <m/>
    <m/>
    <x v="64"/>
    <x v="64"/>
    <n v="17"/>
    <s v="ELABORACIÓN DE COMPOSTA"/>
    <n v="450000"/>
    <n v="0"/>
    <n v="0"/>
    <n v="499990.64"/>
    <n v="0"/>
    <n v="0"/>
    <n v="0"/>
    <n v="0"/>
    <n v="0"/>
    <n v="0"/>
    <n v="0"/>
    <n v="0"/>
    <n v="0"/>
    <n v="0"/>
    <n v="0"/>
    <n v="0"/>
    <n v="0"/>
    <n v="0"/>
    <n v="1000000"/>
    <n v="500009.36"/>
    <n v="1000000"/>
    <n v="1000000"/>
    <s v="500,000 para la limpieza de las minas de basalto y 500,000 para la elabaroacion de composta "/>
    <n v="0"/>
    <n v="9.36"/>
    <n v="0"/>
    <n v="500000"/>
    <n v="-499990.64"/>
    <m/>
    <n v="1000000"/>
    <n v="1000000"/>
    <n v="1000000"/>
  </r>
  <r>
    <s v="1.1-00-2309_23842026_23326118"/>
    <s v="1.1-00-23"/>
    <x v="0"/>
    <s v="RECURSOS PROPIOS"/>
    <n v="3"/>
    <x v="1"/>
    <n v="3.1"/>
    <x v="6"/>
    <s v="3.1.1"/>
    <x v="6"/>
    <s v="E"/>
    <s v="Actividades del sector público, que realiza en for"/>
    <s v="09_23"/>
    <x v="5"/>
    <n v="8"/>
    <x v="4"/>
    <n v="42"/>
    <x v="7"/>
    <s v="026_23"/>
    <x v="6"/>
    <x v="2"/>
    <x v="0"/>
    <x v="2"/>
    <m/>
    <m/>
    <m/>
    <x v="64"/>
    <x v="64"/>
    <n v="18"/>
    <s v="LIMPIEZA DE MINAS DE BASALTO"/>
    <n v="500000"/>
    <n v="500000"/>
    <n v="500000"/>
    <n v="500009.36"/>
    <n v="495088"/>
    <n v="495088"/>
    <n v="495088"/>
    <n v="495088"/>
    <n v="495088"/>
    <n v="495088"/>
    <n v="495088"/>
    <n v="495088"/>
    <n v="495088"/>
    <n v="495088"/>
    <n v="495088"/>
    <n v="495088"/>
    <n v="495088"/>
    <n v="4912"/>
    <n v="0"/>
    <n v="-500009.36"/>
    <n v="-500000"/>
    <n v="0"/>
    <s v="."/>
    <n v="0"/>
    <n v="9.36"/>
    <n v="0"/>
    <n v="18.72"/>
    <n v="-9.36"/>
    <m/>
    <n v="0"/>
    <n v="500000"/>
    <n v="4912"/>
  </r>
  <r>
    <s v="1.1-00-2304_23618012_2332910"/>
    <s v="1.1-00-23"/>
    <x v="0"/>
    <s v="RECURSOS PROPIOS"/>
    <n v="1"/>
    <x v="0"/>
    <n v="1.3"/>
    <x v="0"/>
    <s v="1.3.4"/>
    <x v="0"/>
    <s v="M"/>
    <s v="Actividades de apoyo administrativo desarrolladas "/>
    <s v="04_23"/>
    <x v="7"/>
    <n v="6"/>
    <x v="0"/>
    <n v="18"/>
    <x v="10"/>
    <s v="012_23"/>
    <x v="9"/>
    <x v="2"/>
    <x v="0"/>
    <x v="2"/>
    <m/>
    <m/>
    <m/>
    <x v="65"/>
    <x v="65"/>
    <n v="0"/>
    <s v="SIN DESCRIPCIÓN PARA DESTINOS 00"/>
    <n v="126633.02"/>
    <n v="126633.02"/>
    <n v="126633.02"/>
    <n v="120000"/>
    <n v="126633.02"/>
    <n v="126633.02"/>
    <n v="126633.02"/>
    <n v="126633.02"/>
    <n v="52763.75"/>
    <n v="73869.25"/>
    <n v="73869.25"/>
    <n v="0"/>
    <n v="73869.25"/>
    <n v="73869.25"/>
    <n v="0"/>
    <n v="63316.5"/>
    <n v="73869.25"/>
    <n v="0"/>
    <n v="120000"/>
    <n v="0"/>
    <n v="-6633.0200000000041"/>
    <n v="120000"/>
    <s v="."/>
    <n v="0"/>
    <n v="6633.02"/>
    <n v="0"/>
    <n v="0"/>
    <n v="6633.02"/>
    <n v="126633.02"/>
    <n v="0"/>
    <n v="126633.02"/>
    <n v="0"/>
  </r>
  <r>
    <s v="1.1-00-2301_2352002_2332910"/>
    <s v="1.1-00-23"/>
    <x v="0"/>
    <s v="RECURSOS PROPIOS"/>
    <n v="1"/>
    <x v="0"/>
    <n v="1.3"/>
    <x v="0"/>
    <s v="1.3.4"/>
    <x v="0"/>
    <s v="E"/>
    <s v="Actividades del sector público, que realiza en for"/>
    <s v="01_23"/>
    <x v="11"/>
    <n v="5"/>
    <x v="3"/>
    <n v="2"/>
    <x v="18"/>
    <s v="002_23"/>
    <x v="16"/>
    <x v="2"/>
    <x v="0"/>
    <x v="2"/>
    <m/>
    <m/>
    <m/>
    <x v="65"/>
    <x v="65"/>
    <n v="0"/>
    <s v="SIN DESCRIPCIÓN PARA DESTINOS 00"/>
    <n v="500000"/>
    <n v="500000"/>
    <n v="500000"/>
    <n v="500000"/>
    <n v="282246"/>
    <n v="0"/>
    <n v="282246"/>
    <n v="282246"/>
    <n v="0"/>
    <n v="272246"/>
    <n v="272246"/>
    <n v="0"/>
    <n v="187746"/>
    <n v="272246"/>
    <n v="0"/>
    <n v="187746"/>
    <n v="272246"/>
    <n v="217754"/>
    <n v="500000"/>
    <n v="0"/>
    <n v="0"/>
    <n v="500000"/>
    <s v="Partida con propuesta de ampliación presupuestaria, ya que durante el año se ejerecen arrendamientos que son insuficientes con el mobiliario que cuenta la Dependencia."/>
    <n v="0"/>
    <n v="0"/>
    <n v="0"/>
    <n v="0"/>
    <n v="0"/>
    <m/>
    <n v="0"/>
    <n v="500000"/>
    <n v="217754"/>
  </r>
  <r>
    <s v="1.1-00-2305_23621015_2332910"/>
    <s v="1.1-00-23"/>
    <x v="0"/>
    <s v="RECURSOS PROPIOS"/>
    <n v="1"/>
    <x v="0"/>
    <n v="1.3"/>
    <x v="0"/>
    <s v="1.3.4"/>
    <x v="0"/>
    <s v="E"/>
    <s v="Actividades del sector público, que realiza en for"/>
    <s v="05_23"/>
    <x v="0"/>
    <n v="6"/>
    <x v="0"/>
    <n v="21"/>
    <x v="1"/>
    <s v="015_23"/>
    <x v="0"/>
    <x v="2"/>
    <x v="0"/>
    <x v="2"/>
    <m/>
    <m/>
    <m/>
    <x v="65"/>
    <x v="65"/>
    <n v="0"/>
    <s v="SIN DESCRIPCIÓN PARA DESTINOS 00"/>
    <n v="0"/>
    <n v="10000"/>
    <n v="10000"/>
    <n v="0"/>
    <n v="0"/>
    <n v="0"/>
    <n v="0"/>
    <n v="0"/>
    <n v="0"/>
    <n v="0"/>
    <n v="0"/>
    <n v="0"/>
    <n v="0"/>
    <n v="0"/>
    <n v="0"/>
    <n v="0"/>
    <n v="0"/>
    <n v="10000"/>
    <n v="0"/>
    <n v="0"/>
    <n v="-10000"/>
    <n v="0"/>
    <s v="."/>
    <n v="0"/>
    <n v="10000"/>
    <n v="0"/>
    <n v="0"/>
    <n v="10000"/>
    <m/>
    <n v="0"/>
    <n v="10000"/>
    <n v="10000"/>
  </r>
  <r>
    <s v="1.1-00-2307_23236022_2333110"/>
    <s v="1.1-00-23"/>
    <x v="0"/>
    <s v="RECURSOS PROPIOS"/>
    <n v="2"/>
    <x v="2"/>
    <n v="2.2000000000000002"/>
    <x v="5"/>
    <s v="2.2.7"/>
    <x v="8"/>
    <s v="E"/>
    <s v="Actividades del sector público, que realiza en for"/>
    <s v="07_23"/>
    <x v="3"/>
    <n v="2"/>
    <x v="7"/>
    <n v="36"/>
    <x v="20"/>
    <s v="022_23"/>
    <x v="17"/>
    <x v="2"/>
    <x v="0"/>
    <x v="2"/>
    <m/>
    <m/>
    <m/>
    <x v="66"/>
    <x v="66"/>
    <n v="0"/>
    <s v="SIN DESCRIPCIÓN PARA DESTINOS 00"/>
    <n v="3480000"/>
    <n v="3480000"/>
    <n v="3480000"/>
    <n v="3480000"/>
    <n v="3480000"/>
    <n v="3480000"/>
    <n v="3480000"/>
    <n v="3480000"/>
    <n v="696000"/>
    <n v="1044000"/>
    <n v="1392000"/>
    <n v="0"/>
    <n v="1044000"/>
    <n v="1044000"/>
    <n v="0"/>
    <n v="1044000"/>
    <n v="1044000"/>
    <n v="0"/>
    <n v="3480000"/>
    <n v="0"/>
    <n v="0"/>
    <n v="3480000"/>
    <s v="."/>
    <n v="0"/>
    <n v="0"/>
    <n v="0"/>
    <n v="0"/>
    <n v="0"/>
    <m/>
    <n v="0"/>
    <n v="3480000"/>
    <n v="0"/>
  </r>
  <r>
    <s v="1.1-00-2303_23117011_2333110"/>
    <s v="1.1-00-23"/>
    <x v="0"/>
    <s v="RECURSOS PROPIOS"/>
    <n v="1"/>
    <x v="0"/>
    <n v="1.3"/>
    <x v="0"/>
    <s v="1.3.5"/>
    <x v="12"/>
    <s v="O"/>
    <s v="Actividades que realizan la función pública o cont"/>
    <s v="03_23"/>
    <x v="10"/>
    <n v="1"/>
    <x v="6"/>
    <n v="17"/>
    <x v="16"/>
    <s v="011_23"/>
    <x v="14"/>
    <x v="2"/>
    <x v="0"/>
    <x v="2"/>
    <m/>
    <m/>
    <m/>
    <x v="66"/>
    <x v="66"/>
    <n v="0"/>
    <s v="SIN DESCRIPCIÓN PARA DESTINOS 00"/>
    <n v="2375000"/>
    <n v="2375000"/>
    <n v="2367000"/>
    <n v="2375000"/>
    <n v="1859400"/>
    <n v="1859400"/>
    <n v="1859400"/>
    <n v="1859400"/>
    <n v="638000"/>
    <n v="887400"/>
    <n v="939600"/>
    <n v="638000"/>
    <n v="887400"/>
    <n v="939600"/>
    <n v="638000"/>
    <n v="788800"/>
    <n v="939600"/>
    <n v="515600"/>
    <n v="2375000"/>
    <n v="0"/>
    <n v="0"/>
    <n v="2375000"/>
    <s v="PAGO DE LOS DESPACHOS"/>
    <n v="0"/>
    <n v="0"/>
    <n v="0"/>
    <n v="0"/>
    <n v="0"/>
    <m/>
    <n v="0"/>
    <n v="2375000"/>
    <n v="515600"/>
  </r>
  <r>
    <s v="1.1-00-2304_23618012_2333110"/>
    <s v="1.1-00-23"/>
    <x v="0"/>
    <s v="RECURSOS PROPIOS"/>
    <n v="1"/>
    <x v="0"/>
    <n v="1.3"/>
    <x v="0"/>
    <s v="1.3.4"/>
    <x v="0"/>
    <s v="M"/>
    <s v="Actividades de apoyo administrativo desarrolladas "/>
    <s v="04_23"/>
    <x v="7"/>
    <n v="6"/>
    <x v="0"/>
    <n v="18"/>
    <x v="10"/>
    <s v="012_23"/>
    <x v="9"/>
    <x v="2"/>
    <x v="0"/>
    <x v="2"/>
    <m/>
    <m/>
    <m/>
    <x v="66"/>
    <x v="66"/>
    <n v="0"/>
    <s v="SIN DESCRIPCIÓN PARA DESTINOS 00"/>
    <n v="3900000"/>
    <n v="3900000"/>
    <n v="3900000"/>
    <n v="3900000"/>
    <n v="232000"/>
    <n v="0"/>
    <n v="232000"/>
    <n v="232000"/>
    <n v="0"/>
    <n v="0"/>
    <n v="0"/>
    <n v="0"/>
    <n v="0"/>
    <n v="0"/>
    <n v="0"/>
    <n v="0"/>
    <n v="0"/>
    <n v="3668000"/>
    <n v="3900000"/>
    <n v="0"/>
    <n v="0"/>
    <n v="3900000"/>
    <s v="."/>
    <n v="0"/>
    <n v="0"/>
    <n v="0"/>
    <n v="0"/>
    <n v="0"/>
    <m/>
    <n v="0"/>
    <n v="3900000"/>
    <n v="3668000"/>
  </r>
  <r>
    <s v="1.1-00-2305_23621015_2333110"/>
    <s v="1.1-00-23"/>
    <x v="0"/>
    <s v="RECURSOS PROPIOS"/>
    <n v="1"/>
    <x v="0"/>
    <n v="1.3"/>
    <x v="0"/>
    <s v="1.3.4"/>
    <x v="0"/>
    <s v="E"/>
    <s v="Actividades del sector público, que realiza en for"/>
    <s v="05_23"/>
    <x v="0"/>
    <n v="6"/>
    <x v="0"/>
    <n v="21"/>
    <x v="1"/>
    <s v="015_23"/>
    <x v="0"/>
    <x v="2"/>
    <x v="0"/>
    <x v="2"/>
    <m/>
    <m/>
    <m/>
    <x v="66"/>
    <x v="66"/>
    <n v="0"/>
    <s v="SIN DESCRIPCIÓN PARA DESTINOS 00"/>
    <n v="230000"/>
    <n v="230000"/>
    <n v="230000"/>
    <n v="230000"/>
    <n v="225620"/>
    <n v="225620"/>
    <n v="225620"/>
    <n v="225620"/>
    <n v="90248"/>
    <n v="90248"/>
    <n v="90248"/>
    <n v="0"/>
    <n v="90248"/>
    <n v="90248"/>
    <n v="0"/>
    <n v="90248"/>
    <n v="90248"/>
    <n v="4380"/>
    <n v="230000"/>
    <n v="0"/>
    <n v="0"/>
    <n v="230000"/>
    <s v="."/>
    <n v="0"/>
    <n v="0"/>
    <n v="0"/>
    <n v="0"/>
    <n v="0"/>
    <m/>
    <n v="0"/>
    <n v="230000"/>
    <n v="4380"/>
  </r>
  <r>
    <s v="2.6-05-2308_23741025_2333210"/>
    <s v="2.6-05-23"/>
    <x v="6"/>
    <s v="RECURSO ESTATAL"/>
    <n v="1"/>
    <x v="0"/>
    <n v="1.7"/>
    <x v="2"/>
    <s v="1.7.1"/>
    <x v="2"/>
    <s v="R"/>
    <s v="Solamente actividades específicas, distintas a las"/>
    <s v="08_23"/>
    <x v="2"/>
    <n v="7"/>
    <x v="1"/>
    <n v="41"/>
    <x v="3"/>
    <s v="025_23"/>
    <x v="2"/>
    <x v="2"/>
    <x v="0"/>
    <x v="2"/>
    <m/>
    <m/>
    <m/>
    <x v="67"/>
    <x v="67"/>
    <n v="0"/>
    <s v="SIN DESCRIPCIÓN PARA DESTINOS 00"/>
    <n v="0"/>
    <n v="0"/>
    <n v="0"/>
    <n v="0"/>
    <n v="0"/>
    <n v="0"/>
    <n v="0"/>
    <n v="0"/>
    <n v="0"/>
    <n v="0"/>
    <n v="0"/>
    <n v="0"/>
    <n v="0"/>
    <n v="0"/>
    <n v="0"/>
    <n v="0"/>
    <n v="0"/>
    <n v="0"/>
    <n v="0"/>
    <n v="0"/>
    <n v="0"/>
    <n v="0"/>
    <s v="."/>
    <n v="0"/>
    <n v="0"/>
    <n v="0"/>
    <n v="0"/>
    <n v="0"/>
    <m/>
    <n v="148790.01"/>
    <n v="148790.01"/>
    <n v="148790.01"/>
  </r>
  <r>
    <s v="1.1-00-2307_23236022_2333210"/>
    <s v="1.1-00-23"/>
    <x v="0"/>
    <s v="RECURSOS PROPIOS"/>
    <n v="2"/>
    <x v="2"/>
    <n v="2.2000000000000002"/>
    <x v="5"/>
    <s v="2.2.7"/>
    <x v="8"/>
    <s v="E"/>
    <s v="Actividades del sector público, que realiza en for"/>
    <s v="07_23"/>
    <x v="3"/>
    <n v="2"/>
    <x v="7"/>
    <n v="36"/>
    <x v="20"/>
    <s v="022_23"/>
    <x v="17"/>
    <x v="2"/>
    <x v="0"/>
    <x v="2"/>
    <m/>
    <m/>
    <m/>
    <x v="67"/>
    <x v="67"/>
    <n v="0"/>
    <s v="SIN DESCRIPCIÓN PARA DESTINOS 00"/>
    <n v="5000000"/>
    <n v="5000000"/>
    <n v="5000000"/>
    <n v="5000000"/>
    <n v="2953480.64"/>
    <n v="2953480.64"/>
    <n v="2953480.64"/>
    <n v="3472859.04"/>
    <n v="2837321.72"/>
    <n v="2953480.64"/>
    <n v="3472859.04"/>
    <n v="2418269.4"/>
    <n v="2953480.64"/>
    <n v="2953480.64"/>
    <n v="2418269.4"/>
    <n v="2953480.64"/>
    <n v="2953480.64"/>
    <n v="2046519.3599999999"/>
    <n v="5000000"/>
    <n v="0"/>
    <n v="0"/>
    <n v="5000000"/>
    <s v="."/>
    <n v="0"/>
    <n v="0"/>
    <n v="0"/>
    <n v="0"/>
    <n v="0"/>
    <m/>
    <n v="0"/>
    <n v="5000000"/>
    <n v="1527140.96"/>
  </r>
  <r>
    <s v="1.1-00-2305_23621015_2333210"/>
    <s v="1.1-00-23"/>
    <x v="0"/>
    <s v="RECURSOS PROPIOS"/>
    <n v="1"/>
    <x v="0"/>
    <n v="1.3"/>
    <x v="0"/>
    <s v="1.3.4"/>
    <x v="0"/>
    <s v="E"/>
    <s v="Actividades del sector público, que realiza en for"/>
    <s v="05_23"/>
    <x v="0"/>
    <n v="6"/>
    <x v="0"/>
    <n v="21"/>
    <x v="1"/>
    <s v="015_23"/>
    <x v="0"/>
    <x v="2"/>
    <x v="0"/>
    <x v="2"/>
    <m/>
    <m/>
    <m/>
    <x v="67"/>
    <x v="67"/>
    <n v="0"/>
    <s v="SIN DESCRIPCIÓN PARA DESTINOS 00"/>
    <n v="69408"/>
    <n v="69408"/>
    <n v="69408"/>
    <n v="0"/>
    <n v="68987.75"/>
    <n v="68987.75"/>
    <n v="68987.75"/>
    <n v="68987.75"/>
    <n v="0"/>
    <n v="0"/>
    <n v="0"/>
    <n v="0"/>
    <n v="0"/>
    <n v="0"/>
    <n v="0"/>
    <n v="0"/>
    <n v="0"/>
    <n v="420.25"/>
    <n v="0"/>
    <n v="0"/>
    <n v="-69408"/>
    <n v="0"/>
    <s v="."/>
    <n v="0"/>
    <n v="69408"/>
    <n v="0"/>
    <n v="0"/>
    <n v="69408"/>
    <m/>
    <n v="0"/>
    <n v="69408"/>
    <n v="420.25"/>
  </r>
  <r>
    <s v="1.1-00-2311_23650031_2333310"/>
    <s v="1.1-00-23"/>
    <x v="0"/>
    <s v="RECURSOS PROPIOS"/>
    <n v="3"/>
    <x v="1"/>
    <n v="3.8"/>
    <x v="1"/>
    <s v="3.8.4"/>
    <x v="1"/>
    <s v="E"/>
    <s v="Actividades del sector público, que realiza en for"/>
    <s v="11_23"/>
    <x v="1"/>
    <n v="6"/>
    <x v="0"/>
    <n v="50"/>
    <x v="12"/>
    <s v="031_23"/>
    <x v="1"/>
    <x v="2"/>
    <x v="0"/>
    <x v="2"/>
    <m/>
    <m/>
    <m/>
    <x v="68"/>
    <x v="68"/>
    <n v="0"/>
    <s v="SIN DESCRIPCIÓN PARA DESTINOS 00"/>
    <n v="275000"/>
    <n v="275000"/>
    <n v="275000"/>
    <n v="275000"/>
    <n v="10496425.59"/>
    <n v="10098545.59"/>
    <n v="10098545.59"/>
    <n v="10493919.99"/>
    <n v="1188950"/>
    <n v="3326749.99"/>
    <n v="3326749.99"/>
    <n v="0"/>
    <n v="0"/>
    <n v="0"/>
    <n v="0"/>
    <n v="0"/>
    <n v="0"/>
    <n v="-10221425.59"/>
    <n v="275000"/>
    <n v="0"/>
    <n v="0"/>
    <n v="275000"/>
    <s v="Servicio de auditoría externa en SIstema ISO 9001:2015 ODOO_x000a_Servicio de auditoría externa  Sistema ISO 37001_x000a_Servicio de auditoría externa Sistema  ISO 27001._x000a_Proyecto: Servicio de desarrollo de sistemas. $800,000.00"/>
    <n v="0"/>
    <n v="0"/>
    <n v="0"/>
    <n v="0"/>
    <n v="0"/>
    <m/>
    <n v="10221425.59"/>
    <n v="10496425.59"/>
    <n v="2505.5999999996275"/>
  </r>
  <r>
    <s v="1.1-00-2311_23649031_2333310"/>
    <s v="1.1-00-23"/>
    <x v="0"/>
    <s v="RECURSOS PROPIOS"/>
    <n v="3"/>
    <x v="1"/>
    <n v="3.8"/>
    <x v="1"/>
    <s v="3.8.4"/>
    <x v="1"/>
    <s v="E"/>
    <s v="Actividades del sector público, que realiza en for"/>
    <s v="11_23"/>
    <x v="1"/>
    <n v="6"/>
    <x v="0"/>
    <n v="49"/>
    <x v="2"/>
    <s v="031_23"/>
    <x v="1"/>
    <x v="2"/>
    <x v="0"/>
    <x v="2"/>
    <m/>
    <m/>
    <m/>
    <x v="68"/>
    <x v="68"/>
    <n v="0"/>
    <s v="SIN DESCRIPCIÓN PARA DESTINOS 00"/>
    <n v="0"/>
    <n v="0"/>
    <n v="0"/>
    <n v="0"/>
    <n v="0"/>
    <n v="0"/>
    <n v="0"/>
    <n v="0"/>
    <n v="0"/>
    <n v="0"/>
    <n v="0"/>
    <n v="0"/>
    <n v="0"/>
    <n v="0"/>
    <n v="0"/>
    <n v="0"/>
    <n v="0"/>
    <n v="0"/>
    <n v="0"/>
    <n v="0"/>
    <n v="0"/>
    <n v="0"/>
    <s v="."/>
    <n v="0"/>
    <n v="0"/>
    <n v="0"/>
    <n v="0"/>
    <n v="0"/>
    <m/>
    <n v="0"/>
    <n v="0"/>
    <n v="0"/>
  </r>
  <r>
    <s v="1.1-00-2304_23618012_2333310"/>
    <s v="1.1-00-23"/>
    <x v="0"/>
    <s v="RECURSOS PROPIOS"/>
    <n v="1"/>
    <x v="0"/>
    <n v="1.3"/>
    <x v="0"/>
    <s v="1.3.4"/>
    <x v="0"/>
    <s v="M"/>
    <s v="Actividades de apoyo administrativo desarrolladas "/>
    <s v="04_23"/>
    <x v="7"/>
    <n v="6"/>
    <x v="0"/>
    <n v="18"/>
    <x v="10"/>
    <s v="012_23"/>
    <x v="9"/>
    <x v="2"/>
    <x v="0"/>
    <x v="2"/>
    <m/>
    <m/>
    <m/>
    <x v="68"/>
    <x v="68"/>
    <n v="0"/>
    <s v="SIN DESCRIPCIÓN PARA DESTINOS 00"/>
    <n v="2605267.2000000002"/>
    <n v="2605267.2000000002"/>
    <n v="2605267.2000000002"/>
    <n v="994495"/>
    <n v="2605267.2000000002"/>
    <n v="2605267.2000000002"/>
    <n v="2605267.2000000002"/>
    <n v="2605267.2000000002"/>
    <n v="2236062.4"/>
    <n v="2328363.6"/>
    <n v="2328363.6"/>
    <n v="2236062.4"/>
    <n v="2282213"/>
    <n v="2328363.6"/>
    <n v="2236062.4"/>
    <n v="2282213"/>
    <n v="2328363.6"/>
    <n v="0"/>
    <n v="994495"/>
    <n v="0"/>
    <n v="-1610772.2000000002"/>
    <n v="994495"/>
    <s v="."/>
    <n v="0"/>
    <n v="1610772.2"/>
    <n v="0"/>
    <n v="0"/>
    <n v="1610772.2"/>
    <n v="2605267.2000000002"/>
    <n v="0"/>
    <n v="2605267.2000000002"/>
    <n v="0"/>
  </r>
  <r>
    <s v="1.1-00-2305_23621015_2333310"/>
    <s v="1.1-00-23"/>
    <x v="0"/>
    <s v="RECURSOS PROPIOS"/>
    <n v="1"/>
    <x v="0"/>
    <n v="1.3"/>
    <x v="0"/>
    <s v="1.3.4"/>
    <x v="0"/>
    <s v="E"/>
    <s v="Actividades del sector público, que realiza en for"/>
    <s v="05_23"/>
    <x v="0"/>
    <n v="6"/>
    <x v="0"/>
    <n v="21"/>
    <x v="1"/>
    <s v="015_23"/>
    <x v="0"/>
    <x v="2"/>
    <x v="0"/>
    <x v="2"/>
    <m/>
    <m/>
    <m/>
    <x v="68"/>
    <x v="68"/>
    <n v="0"/>
    <s v="SIN DESCRIPCIÓN PARA DESTINOS 00"/>
    <n v="100000"/>
    <n v="100000"/>
    <n v="100000"/>
    <n v="100000"/>
    <n v="69600"/>
    <n v="69600"/>
    <n v="69600"/>
    <n v="69600"/>
    <n v="69600"/>
    <n v="69600"/>
    <n v="69600"/>
    <n v="0"/>
    <n v="69600"/>
    <n v="69600"/>
    <n v="0"/>
    <n v="69600"/>
    <n v="69600"/>
    <n v="30400"/>
    <n v="100000"/>
    <n v="0"/>
    <n v="0"/>
    <n v="100000"/>
    <s v="."/>
    <n v="0"/>
    <n v="0"/>
    <n v="0"/>
    <n v="0"/>
    <n v="0"/>
    <m/>
    <n v="0"/>
    <n v="100000"/>
    <n v="30400"/>
  </r>
  <r>
    <s v="1.1-00-2307_23339024_2333410"/>
    <s v="1.1-00-23"/>
    <x v="0"/>
    <s v="RECURSOS PROPIOS"/>
    <n v="2"/>
    <x v="2"/>
    <n v="2.2999999999999998"/>
    <x v="3"/>
    <s v="2.3.1"/>
    <x v="3"/>
    <s v="E"/>
    <s v="Actividades del sector público, que realiza en for"/>
    <s v="07_23"/>
    <x v="3"/>
    <n v="3"/>
    <x v="2"/>
    <n v="39"/>
    <x v="4"/>
    <s v="024_23"/>
    <x v="3"/>
    <x v="2"/>
    <x v="0"/>
    <x v="2"/>
    <m/>
    <m/>
    <m/>
    <x v="69"/>
    <x v="69"/>
    <n v="0"/>
    <s v="SIN DESCRIPCIÓN PARA DESTINOS 00"/>
    <n v="0"/>
    <n v="0"/>
    <n v="0"/>
    <n v="0"/>
    <n v="0"/>
    <n v="0"/>
    <n v="0"/>
    <n v="0"/>
    <n v="0"/>
    <n v="0"/>
    <n v="0"/>
    <n v="0"/>
    <n v="0"/>
    <n v="0"/>
    <n v="0"/>
    <n v="0"/>
    <n v="0"/>
    <n v="0"/>
    <n v="989040"/>
    <n v="989040"/>
    <n v="989040"/>
    <n v="989040"/>
    <s v="Actualizar al personal operativo en la atencion medica e inmediata de urgencias a pacientes, de acuerdo a la Ley Federal de la STPS"/>
    <n v="0"/>
    <n v="0"/>
    <n v="0"/>
    <n v="0"/>
    <n v="0"/>
    <m/>
    <n v="0"/>
    <n v="0"/>
    <n v="0"/>
  </r>
  <r>
    <s v="1.1-00-2302_23311009_2333410"/>
    <s v="1.1-00-23"/>
    <x v="0"/>
    <s v="RECURSOS PROPIOS"/>
    <n v="1"/>
    <x v="0"/>
    <n v="1.7"/>
    <x v="2"/>
    <s v="1.7.2"/>
    <x v="9"/>
    <s v="E"/>
    <s v="Actividades del sector público, que realiza en for"/>
    <s v="02_23"/>
    <x v="8"/>
    <n v="3"/>
    <x v="2"/>
    <n v="11"/>
    <x v="19"/>
    <s v="009_23"/>
    <x v="11"/>
    <x v="2"/>
    <x v="0"/>
    <x v="2"/>
    <m/>
    <m/>
    <m/>
    <x v="69"/>
    <x v="69"/>
    <n v="0"/>
    <s v="SIN DESCRIPCIÓN PARA DESTINOS 00"/>
    <n v="0"/>
    <n v="0"/>
    <n v="0"/>
    <n v="0"/>
    <n v="0"/>
    <n v="0"/>
    <n v="0"/>
    <n v="0"/>
    <n v="0"/>
    <n v="0"/>
    <n v="0"/>
    <n v="0"/>
    <n v="0"/>
    <n v="0"/>
    <n v="0"/>
    <n v="0"/>
    <n v="0"/>
    <n v="0"/>
    <n v="150000"/>
    <n v="150000"/>
    <n v="150000"/>
    <n v="150000"/>
    <s v="."/>
    <n v="0"/>
    <n v="0"/>
    <n v="0"/>
    <n v="0"/>
    <n v="0"/>
    <m/>
    <n v="0"/>
    <n v="0"/>
    <n v="0"/>
  </r>
  <r>
    <s v="1.1-00-2306_23529017_2333410"/>
    <s v="1.1-00-23"/>
    <x v="0"/>
    <s v="RECURSOS PROPIOS"/>
    <n v="2"/>
    <x v="2"/>
    <n v="2.4"/>
    <x v="4"/>
    <s v="2.4.2"/>
    <x v="4"/>
    <s v="F"/>
    <s v="Actividades destinadas a la promoción y fomento de"/>
    <s v="06_23"/>
    <x v="4"/>
    <n v="5"/>
    <x v="3"/>
    <n v="29"/>
    <x v="5"/>
    <s v="017_23"/>
    <x v="4"/>
    <x v="2"/>
    <x v="0"/>
    <x v="2"/>
    <m/>
    <m/>
    <m/>
    <x v="69"/>
    <x v="69"/>
    <n v="0"/>
    <s v="SIN DESCRIPCIÓN PARA DESTINOS 00"/>
    <n v="0"/>
    <n v="0"/>
    <n v="0"/>
    <n v="0"/>
    <n v="0"/>
    <n v="0"/>
    <n v="0"/>
    <n v="0"/>
    <n v="0"/>
    <n v="0"/>
    <n v="0"/>
    <n v="0"/>
    <n v="0"/>
    <n v="0"/>
    <n v="0"/>
    <n v="0"/>
    <n v="0"/>
    <n v="0"/>
    <n v="139200"/>
    <n v="139200"/>
    <n v="139200"/>
    <n v="139200"/>
    <s v="."/>
    <n v="0"/>
    <n v="0"/>
    <n v="0"/>
    <n v="0"/>
    <n v="0"/>
    <m/>
    <n v="0"/>
    <n v="0"/>
    <n v="0"/>
  </r>
  <r>
    <s v="2.5-02-2308_23740025_2333410"/>
    <s v="2.5-02-23"/>
    <x v="7"/>
    <s v="FORTAMUN 2023"/>
    <n v="1"/>
    <x v="0"/>
    <n v="1.7"/>
    <x v="2"/>
    <s v="1.7.1"/>
    <x v="2"/>
    <s v="R"/>
    <s v="Solamente actividades específicas, distintas a las"/>
    <s v="08_23"/>
    <x v="2"/>
    <n v="7"/>
    <x v="1"/>
    <n v="40"/>
    <x v="27"/>
    <s v="025_23"/>
    <x v="2"/>
    <x v="2"/>
    <x v="0"/>
    <x v="2"/>
    <m/>
    <m/>
    <m/>
    <x v="69"/>
    <x v="69"/>
    <n v="0"/>
    <s v="SIN DESCRIPCIÓN PARA DESTINOS 00"/>
    <n v="3000000"/>
    <n v="3000000"/>
    <n v="3000000"/>
    <n v="3000000"/>
    <n v="3000000"/>
    <n v="0"/>
    <n v="0"/>
    <n v="2963000"/>
    <n v="0"/>
    <n v="0"/>
    <n v="0"/>
    <n v="0"/>
    <n v="0"/>
    <n v="0"/>
    <n v="0"/>
    <n v="0"/>
    <n v="0"/>
    <n v="0"/>
    <n v="3000000"/>
    <n v="0"/>
    <n v="0"/>
    <n v="3000000"/>
    <s v="."/>
    <n v="0"/>
    <n v="0"/>
    <n v="0"/>
    <n v="0"/>
    <n v="0"/>
    <m/>
    <n v="0"/>
    <n v="3000000"/>
    <n v="37000"/>
  </r>
  <r>
    <s v="1.1-00-2305_23621015_23334133"/>
    <s v="1.1-00-23"/>
    <x v="0"/>
    <s v="RECURSOS PROPIOS"/>
    <n v="1"/>
    <x v="0"/>
    <n v="1.3"/>
    <x v="0"/>
    <s v="1.3.4"/>
    <x v="0"/>
    <s v="E"/>
    <s v="Actividades del sector público, que realiza en for"/>
    <s v="05_23"/>
    <x v="0"/>
    <n v="6"/>
    <x v="0"/>
    <n v="21"/>
    <x v="1"/>
    <s v="015_23"/>
    <x v="0"/>
    <x v="2"/>
    <x v="0"/>
    <x v="2"/>
    <m/>
    <m/>
    <m/>
    <x v="69"/>
    <x v="69"/>
    <n v="33"/>
    <s v="BANDA MUNICIPAL"/>
    <n v="139200"/>
    <n v="139200"/>
    <n v="139200"/>
    <n v="0"/>
    <n v="139200"/>
    <n v="139200"/>
    <n v="139200"/>
    <n v="139200"/>
    <n v="0"/>
    <n v="41760"/>
    <n v="41760"/>
    <n v="0"/>
    <n v="0"/>
    <n v="41760"/>
    <n v="0"/>
    <n v="0"/>
    <n v="0"/>
    <n v="0"/>
    <n v="0"/>
    <n v="0"/>
    <n v="-139200"/>
    <n v="0"/>
    <s v="."/>
    <n v="0"/>
    <n v="139200"/>
    <n v="0"/>
    <n v="0"/>
    <n v="139200"/>
    <m/>
    <n v="0"/>
    <n v="139200"/>
    <n v="0"/>
  </r>
  <r>
    <s v="1.1-00-2305_23621015_23334134"/>
    <s v="1.1-00-23"/>
    <x v="0"/>
    <s v="RECURSOS PROPIOS"/>
    <n v="1"/>
    <x v="0"/>
    <n v="1.3"/>
    <x v="0"/>
    <s v="1.3.4"/>
    <x v="0"/>
    <s v="E"/>
    <s v="Actividades del sector público, que realiza en for"/>
    <s v="05_23"/>
    <x v="0"/>
    <n v="6"/>
    <x v="0"/>
    <n v="21"/>
    <x v="1"/>
    <s v="015_23"/>
    <x v="0"/>
    <x v="2"/>
    <x v="0"/>
    <x v="2"/>
    <m/>
    <m/>
    <m/>
    <x v="69"/>
    <x v="69"/>
    <n v="34"/>
    <s v="CAPACITACIÓN ISO"/>
    <n v="40636"/>
    <n v="40636"/>
    <n v="40636"/>
    <n v="0"/>
    <n v="40136"/>
    <n v="40136"/>
    <n v="40136"/>
    <n v="40136"/>
    <n v="0"/>
    <n v="9744"/>
    <n v="9744"/>
    <n v="0"/>
    <n v="0"/>
    <n v="0"/>
    <n v="0"/>
    <n v="0"/>
    <n v="0"/>
    <n v="500"/>
    <n v="0"/>
    <n v="0"/>
    <n v="-40636"/>
    <n v="0"/>
    <s v="."/>
    <n v="0"/>
    <n v="40636"/>
    <n v="0"/>
    <n v="0"/>
    <n v="40636"/>
    <m/>
    <n v="0"/>
    <n v="40636"/>
    <n v="500"/>
  </r>
  <r>
    <s v="1.1-00-2305_23621015_23334135"/>
    <s v="1.1-00-23"/>
    <x v="0"/>
    <s v="RECURSOS PROPIOS"/>
    <n v="1"/>
    <x v="0"/>
    <n v="1.3"/>
    <x v="0"/>
    <s v="1.3.4"/>
    <x v="0"/>
    <s v="E"/>
    <s v="Actividades del sector público, que realiza en for"/>
    <s v="05_23"/>
    <x v="0"/>
    <n v="6"/>
    <x v="0"/>
    <n v="21"/>
    <x v="1"/>
    <s v="015_23"/>
    <x v="0"/>
    <x v="2"/>
    <x v="0"/>
    <x v="2"/>
    <m/>
    <m/>
    <m/>
    <x v="69"/>
    <x v="69"/>
    <n v="35"/>
    <s v="CAPACITACIÓN SERVICIO A CLIENTES"/>
    <n v="0"/>
    <n v="0"/>
    <n v="0"/>
    <n v="0"/>
    <n v="0"/>
    <n v="0"/>
    <n v="0"/>
    <n v="0"/>
    <n v="0"/>
    <n v="0"/>
    <n v="0"/>
    <n v="0"/>
    <n v="0"/>
    <n v="0"/>
    <n v="0"/>
    <n v="0"/>
    <n v="0"/>
    <n v="0"/>
    <n v="0"/>
    <n v="0"/>
    <n v="0"/>
    <n v="0"/>
    <s v="Maestria Gustavo Rivera"/>
    <n v="0"/>
    <n v="0"/>
    <n v="0"/>
    <n v="0"/>
    <n v="0"/>
    <n v="0"/>
    <n v="350000"/>
    <n v="350000"/>
    <n v="350000"/>
  </r>
  <r>
    <s v="1.1-00-2305_23621015_23334135"/>
    <s v="1.1-00-23"/>
    <x v="0"/>
    <s v="RECURSOS PROPIOS"/>
    <n v="1"/>
    <x v="0"/>
    <n v="1.3"/>
    <x v="0"/>
    <s v="1.3.4"/>
    <x v="0"/>
    <s v="E"/>
    <s v="Actividades del sector público, que realiza en for"/>
    <s v="05_23"/>
    <x v="0"/>
    <n v="6"/>
    <x v="0"/>
    <n v="21"/>
    <x v="1"/>
    <s v="015_23"/>
    <x v="0"/>
    <x v="2"/>
    <x v="0"/>
    <x v="2"/>
    <m/>
    <m/>
    <m/>
    <x v="69"/>
    <x v="69"/>
    <n v="35"/>
    <s v="CAPACITACIÓN SERVICIO A CLIENTES"/>
    <n v="0"/>
    <n v="65900"/>
    <n v="65900"/>
    <n v="0"/>
    <n v="65899.89"/>
    <n v="0"/>
    <n v="0"/>
    <n v="62604.5"/>
    <n v="0"/>
    <n v="0"/>
    <n v="0"/>
    <n v="0"/>
    <n v="0"/>
    <n v="0"/>
    <n v="0"/>
    <n v="0"/>
    <n v="0"/>
    <n v="0.11000000000058208"/>
    <n v="0"/>
    <n v="0"/>
    <n v="-65900"/>
    <n v="0"/>
    <s v="."/>
    <n v="0"/>
    <n v="65900"/>
    <n v="0"/>
    <n v="0"/>
    <n v="65900"/>
    <m/>
    <n v="269200"/>
    <n v="335100"/>
    <n v="272495.5"/>
  </r>
  <r>
    <s v="1.1-00-2306_23530018_2333510"/>
    <s v="1.1-00-23"/>
    <x v="0"/>
    <s v="RECURSOS PROPIOS"/>
    <n v="2"/>
    <x v="2"/>
    <n v="2.7"/>
    <x v="8"/>
    <s v="2.7.1"/>
    <x v="11"/>
    <s v="S"/>
    <s v="Definidos en el Presupuesto de Egresos y los que s"/>
    <s v="06_23"/>
    <x v="4"/>
    <n v="5"/>
    <x v="3"/>
    <n v="30"/>
    <x v="30"/>
    <s v="018_23"/>
    <x v="23"/>
    <x v="2"/>
    <x v="0"/>
    <x v="2"/>
    <m/>
    <m/>
    <m/>
    <x v="70"/>
    <x v="70"/>
    <n v="0"/>
    <s v="SIN DESCRIPCIÓN PARA DESTINOS 00"/>
    <n v="470000"/>
    <n v="470000"/>
    <n v="470000"/>
    <n v="470000"/>
    <n v="411740.8"/>
    <n v="469939.20000000001"/>
    <n v="399120"/>
    <n v="462979.2"/>
    <n v="462979.2"/>
    <n v="462979.2"/>
    <n v="462979.2"/>
    <n v="462979.2"/>
    <n v="462979.2"/>
    <n v="462979.2"/>
    <n v="462979.2"/>
    <n v="462979.2"/>
    <n v="462979.2"/>
    <n v="58259.200000000012"/>
    <n v="470000"/>
    <n v="0"/>
    <n v="0"/>
    <n v="470000"/>
    <s v="."/>
    <n v="0"/>
    <n v="0"/>
    <n v="0"/>
    <n v="0"/>
    <n v="0"/>
    <m/>
    <n v="0"/>
    <n v="470000"/>
    <n v="7020.7999999999884"/>
  </r>
  <r>
    <s v="1.1-00-2311_23649031_2333610"/>
    <s v="1.1-00-23"/>
    <x v="0"/>
    <s v="RECURSOS PROPIOS"/>
    <n v="3"/>
    <x v="1"/>
    <n v="3.8"/>
    <x v="1"/>
    <s v="3.8.4"/>
    <x v="1"/>
    <s v="E"/>
    <s v="Actividades del sector público, que realiza en for"/>
    <s v="11_23"/>
    <x v="1"/>
    <n v="6"/>
    <x v="0"/>
    <n v="49"/>
    <x v="2"/>
    <s v="031_23"/>
    <x v="1"/>
    <x v="2"/>
    <x v="0"/>
    <x v="2"/>
    <m/>
    <m/>
    <m/>
    <x v="71"/>
    <x v="71"/>
    <n v="0"/>
    <s v="SIN DESCRIPCIÓN PARA DESTINOS 00"/>
    <n v="0"/>
    <n v="1255"/>
    <n v="1255"/>
    <n v="1500000"/>
    <n v="0"/>
    <n v="0"/>
    <n v="0"/>
    <n v="1255"/>
    <n v="0"/>
    <n v="0"/>
    <n v="1255"/>
    <n v="0"/>
    <n v="0"/>
    <n v="1255"/>
    <n v="0"/>
    <n v="0"/>
    <n v="0"/>
    <n v="1255"/>
    <n v="1500000"/>
    <n v="0"/>
    <n v="1498745"/>
    <n v="1500000"/>
    <s v="."/>
    <n v="0"/>
    <n v="1255"/>
    <n v="0"/>
    <n v="1500000"/>
    <n v="-1498745"/>
    <m/>
    <n v="0"/>
    <n v="1255"/>
    <n v="0"/>
  </r>
  <r>
    <s v="1.1-00-2307_23337023_2333610"/>
    <s v="1.1-00-23"/>
    <x v="0"/>
    <s v="RECURSOS PROPIOS"/>
    <n v="1"/>
    <x v="0"/>
    <n v="1.3"/>
    <x v="0"/>
    <s v="1.3.4"/>
    <x v="0"/>
    <s v="K"/>
    <s v="Proyectos de inversión sujetos a registro en la Ca"/>
    <s v="07_23"/>
    <x v="3"/>
    <n v="3"/>
    <x v="2"/>
    <n v="37"/>
    <x v="31"/>
    <s v="023_23"/>
    <x v="24"/>
    <x v="2"/>
    <x v="0"/>
    <x v="2"/>
    <m/>
    <m/>
    <m/>
    <x v="71"/>
    <x v="71"/>
    <n v="0"/>
    <s v="SIN DESCRIPCIÓN PARA DESTINOS 00"/>
    <n v="0"/>
    <n v="0"/>
    <n v="0"/>
    <n v="0"/>
    <n v="12318.5"/>
    <n v="0"/>
    <n v="12318.5"/>
    <n v="12318.5"/>
    <n v="0"/>
    <n v="12318.5"/>
    <n v="12318.5"/>
    <n v="0"/>
    <n v="12318.5"/>
    <n v="12318.5"/>
    <n v="0"/>
    <n v="12318.5"/>
    <n v="12318.5"/>
    <n v="-12318.5"/>
    <n v="0"/>
    <n v="0"/>
    <n v="0"/>
    <n v="0"/>
    <s v="."/>
    <n v="0"/>
    <n v="0"/>
    <n v="0"/>
    <n v="0"/>
    <n v="0"/>
    <m/>
    <n v="12318.5"/>
    <n v="12318.5"/>
    <n v="0"/>
  </r>
  <r>
    <s v="1.1-00-2307_23339024_2333610"/>
    <s v="1.1-00-23"/>
    <x v="0"/>
    <s v="RECURSOS PROPIOS"/>
    <n v="2"/>
    <x v="2"/>
    <n v="2.2999999999999998"/>
    <x v="3"/>
    <s v="2.3.1"/>
    <x v="3"/>
    <s v="E"/>
    <s v="Actividades del sector público, que realiza en for"/>
    <s v="07_23"/>
    <x v="3"/>
    <n v="3"/>
    <x v="2"/>
    <n v="39"/>
    <x v="4"/>
    <s v="024_23"/>
    <x v="3"/>
    <x v="2"/>
    <x v="0"/>
    <x v="2"/>
    <m/>
    <m/>
    <m/>
    <x v="71"/>
    <x v="71"/>
    <n v="0"/>
    <s v="SIN DESCRIPCIÓN PARA DESTINOS 00"/>
    <n v="1100000"/>
    <n v="1100000"/>
    <n v="1100000"/>
    <n v="1100000"/>
    <n v="0"/>
    <n v="0"/>
    <n v="0"/>
    <n v="0"/>
    <n v="0"/>
    <n v="0"/>
    <n v="0"/>
    <n v="0"/>
    <n v="0"/>
    <n v="0"/>
    <n v="0"/>
    <n v="0"/>
    <n v="0"/>
    <n v="1100000"/>
    <n v="1100000"/>
    <n v="0"/>
    <n v="0"/>
    <n v="1100000"/>
    <s v="Formas impresas tales como expediente clinico, solicitudes de Lab. y Rx, Parte medico de lesiones, sellos oficiales etc. NOM-004-SSA3-2012, NOM-024-SSA3-2012"/>
    <n v="0"/>
    <n v="0"/>
    <n v="0"/>
    <n v="0"/>
    <n v="0"/>
    <m/>
    <n v="0"/>
    <n v="1100000"/>
    <n v="1100000"/>
  </r>
  <r>
    <s v="1.1-00-2304_23618012_2333610"/>
    <s v="1.1-00-23"/>
    <x v="0"/>
    <s v="RECURSOS PROPIOS"/>
    <n v="1"/>
    <x v="0"/>
    <n v="1.3"/>
    <x v="0"/>
    <s v="1.3.4"/>
    <x v="0"/>
    <s v="M"/>
    <s v="Actividades de apoyo administrativo desarrolladas "/>
    <s v="04_23"/>
    <x v="7"/>
    <n v="6"/>
    <x v="0"/>
    <n v="18"/>
    <x v="10"/>
    <s v="012_23"/>
    <x v="9"/>
    <x v="2"/>
    <x v="0"/>
    <x v="2"/>
    <m/>
    <m/>
    <m/>
    <x v="71"/>
    <x v="71"/>
    <n v="0"/>
    <s v="SIN DESCRIPCIÓN PARA DESTINOS 00"/>
    <n v="9566"/>
    <n v="9566"/>
    <n v="9566"/>
    <n v="0"/>
    <n v="9566"/>
    <n v="9566"/>
    <n v="9566"/>
    <n v="9566"/>
    <n v="4566"/>
    <n v="4566"/>
    <n v="4566"/>
    <n v="4566"/>
    <n v="4566"/>
    <n v="4566"/>
    <n v="4566"/>
    <n v="4566"/>
    <n v="4566"/>
    <n v="0"/>
    <n v="0"/>
    <n v="0"/>
    <n v="-9566"/>
    <n v="0"/>
    <s v="."/>
    <n v="0"/>
    <n v="9566"/>
    <n v="0"/>
    <n v="0"/>
    <n v="9566"/>
    <m/>
    <n v="0"/>
    <n v="9566"/>
    <n v="0"/>
  </r>
  <r>
    <s v="1.1-00-2301_2363003_2333610"/>
    <s v="1.1-00-23"/>
    <x v="0"/>
    <s v="RECURSOS PROPIOS"/>
    <n v="1"/>
    <x v="0"/>
    <n v="1.3"/>
    <x v="0"/>
    <s v="1.3.4"/>
    <x v="0"/>
    <s v="E"/>
    <s v="Actividades del sector público, que realiza en for"/>
    <s v="01_23"/>
    <x v="11"/>
    <n v="6"/>
    <x v="0"/>
    <n v="3"/>
    <x v="26"/>
    <s v="003_23"/>
    <x v="21"/>
    <x v="2"/>
    <x v="0"/>
    <x v="2"/>
    <m/>
    <m/>
    <m/>
    <x v="71"/>
    <x v="71"/>
    <n v="0"/>
    <s v="SIN DESCRIPCIÓN PARA DESTINOS 00"/>
    <n v="10527835.449999999"/>
    <n v="10525565.449999999"/>
    <n v="10525565.449999999"/>
    <n v="10500000"/>
    <n v="10505320.66"/>
    <n v="0"/>
    <n v="10505320.66"/>
    <n v="10505320.66"/>
    <n v="0"/>
    <n v="10470320.66"/>
    <n v="10470320.66"/>
    <n v="0"/>
    <n v="7642849.6600000001"/>
    <n v="9265544.6600000001"/>
    <n v="0"/>
    <n v="7642849.6600000001"/>
    <n v="9265544.6600000001"/>
    <n v="20244.789999999106"/>
    <n v="10500000"/>
    <n v="0"/>
    <n v="-25565.449999999255"/>
    <n v="10500000"/>
    <s v="."/>
    <n v="0"/>
    <n v="37584"/>
    <n v="0"/>
    <n v="12018.55"/>
    <n v="25565.45"/>
    <n v="13525565.449999999"/>
    <n v="3000000"/>
    <n v="13525565.449999999"/>
    <n v="3020244.7899999991"/>
  </r>
  <r>
    <s v="2.6-15-2301_2363003_2333610"/>
    <s v="2.6-15-23"/>
    <x v="5"/>
    <s v="RECURSO ESTATAL"/>
    <n v="1"/>
    <x v="0"/>
    <n v="1.3"/>
    <x v="0"/>
    <s v="1.3.4"/>
    <x v="0"/>
    <s v="E"/>
    <s v="Actividades del sector público, que realiza en for"/>
    <s v="01_23"/>
    <x v="11"/>
    <n v="6"/>
    <x v="0"/>
    <n v="3"/>
    <x v="26"/>
    <s v="003_23"/>
    <x v="21"/>
    <x v="2"/>
    <x v="0"/>
    <x v="2"/>
    <m/>
    <m/>
    <m/>
    <x v="71"/>
    <x v="71"/>
    <n v="0"/>
    <s v="SIN DESCRIPCIÓN PARA DESTINOS 00"/>
    <n v="0"/>
    <n v="0"/>
    <n v="0"/>
    <n v="0"/>
    <n v="0"/>
    <n v="0"/>
    <n v="0"/>
    <n v="0"/>
    <n v="0"/>
    <n v="0"/>
    <n v="0"/>
    <n v="0"/>
    <n v="0"/>
    <n v="0"/>
    <n v="0"/>
    <n v="0"/>
    <n v="0"/>
    <n v="0"/>
    <n v="0"/>
    <n v="0"/>
    <n v="0"/>
    <n v="0"/>
    <s v="."/>
    <n v="0"/>
    <n v="0"/>
    <n v="0"/>
    <n v="0"/>
    <n v="0"/>
    <m/>
    <n v="30000"/>
    <n v="30000"/>
    <n v="30000"/>
  </r>
  <r>
    <s v="2.6-06-2301_23621015_23336163"/>
    <s v="2.6-06-23"/>
    <x v="2"/>
    <s v="RECURSO ESTATAL"/>
    <n v="1"/>
    <x v="0"/>
    <n v="1.3"/>
    <x v="0"/>
    <s v="1.3.4"/>
    <x v="0"/>
    <s v="E"/>
    <s v="Actividades del sector público, que realiza en for"/>
    <s v="01_23"/>
    <x v="0"/>
    <n v="6"/>
    <x v="0"/>
    <n v="21"/>
    <x v="1"/>
    <s v="015_23"/>
    <x v="0"/>
    <x v="2"/>
    <x v="0"/>
    <x v="2"/>
    <m/>
    <m/>
    <m/>
    <x v="71"/>
    <x v="71"/>
    <n v="63"/>
    <s v="NOS MOVEMOS SEGURAS"/>
    <n v="0"/>
    <n v="0"/>
    <n v="0"/>
    <n v="0"/>
    <n v="0"/>
    <n v="0"/>
    <n v="0"/>
    <n v="0"/>
    <n v="0"/>
    <n v="0"/>
    <n v="0"/>
    <n v="0"/>
    <n v="0"/>
    <n v="0"/>
    <n v="0"/>
    <n v="0"/>
    <n v="0"/>
    <n v="0"/>
    <n v="0"/>
    <n v="0"/>
    <n v="0"/>
    <n v="0"/>
    <s v="."/>
    <n v="0"/>
    <n v="0"/>
    <n v="0"/>
    <n v="0"/>
    <n v="0"/>
    <m/>
    <n v="7375"/>
    <n v="7375"/>
    <n v="7375"/>
  </r>
  <r>
    <s v="2.6-06-2301_23621015_23336165"/>
    <s v="2.6-06-23"/>
    <x v="2"/>
    <s v="RECURSO ESTATAL"/>
    <n v="1"/>
    <x v="0"/>
    <n v="1.3"/>
    <x v="0"/>
    <s v="1.3.4"/>
    <x v="0"/>
    <s v="E"/>
    <s v="Actividades del sector público, que realiza en for"/>
    <s v="01_23"/>
    <x v="0"/>
    <n v="6"/>
    <x v="0"/>
    <n v="21"/>
    <x v="1"/>
    <s v="015_23"/>
    <x v="0"/>
    <x v="2"/>
    <x v="0"/>
    <x v="2"/>
    <m/>
    <m/>
    <m/>
    <x v="71"/>
    <x v="71"/>
    <n v="65"/>
    <s v="EDUCANDO PARA LA IGUALDAD"/>
    <n v="0"/>
    <n v="0"/>
    <n v="0"/>
    <n v="0"/>
    <n v="0"/>
    <n v="0"/>
    <n v="0"/>
    <n v="0"/>
    <n v="0"/>
    <n v="0"/>
    <n v="0"/>
    <n v="0"/>
    <n v="0"/>
    <n v="0"/>
    <n v="0"/>
    <n v="0"/>
    <n v="0"/>
    <n v="0"/>
    <n v="0"/>
    <n v="0"/>
    <n v="0"/>
    <n v="0"/>
    <s v="."/>
    <n v="0"/>
    <n v="0"/>
    <n v="0"/>
    <n v="0"/>
    <n v="0"/>
    <m/>
    <n v="6500"/>
    <n v="6500"/>
    <n v="6500"/>
  </r>
  <r>
    <s v="1.1-00-2307_23333019_2333710"/>
    <s v="1.1-00-23"/>
    <x v="0"/>
    <s v="RECURSOS PROPIOS"/>
    <n v="1"/>
    <x v="0"/>
    <n v="1.3"/>
    <x v="0"/>
    <s v="1.3.4"/>
    <x v="0"/>
    <s v="E"/>
    <s v="Actividades del sector público, que realiza en for"/>
    <s v="07_23"/>
    <x v="3"/>
    <n v="3"/>
    <x v="2"/>
    <n v="33"/>
    <x v="8"/>
    <s v="019_23"/>
    <x v="7"/>
    <x v="2"/>
    <x v="0"/>
    <x v="2"/>
    <m/>
    <m/>
    <m/>
    <x v="72"/>
    <x v="72"/>
    <n v="0"/>
    <s v="SIN DESCRIPCIÓN PARA DESTINOS 00"/>
    <n v="5000000"/>
    <n v="5000000"/>
    <n v="5000000"/>
    <n v="5000000"/>
    <n v="4588496"/>
    <n v="2919952"/>
    <n v="2919952"/>
    <n v="2919952"/>
    <n v="2085680"/>
    <n v="2919952"/>
    <n v="2919952"/>
    <n v="2085680"/>
    <n v="2919952"/>
    <n v="2919952"/>
    <n v="2085680"/>
    <n v="2919952"/>
    <n v="2919952"/>
    <n v="411504"/>
    <n v="5350000"/>
    <n v="350000"/>
    <n v="350000"/>
    <n v="5350000"/>
    <s v="SE SOLICITA  UNA AMPLIACION DE $1,000,000.00 POR LA INFLACION DEL NUEVO ANO  TAMBIEN COMENTO QUE HAY UN CONTRATO VIGENTE HASTA EL 2024 "/>
    <n v="0"/>
    <n v="0"/>
    <n v="0"/>
    <n v="0"/>
    <n v="0"/>
    <m/>
    <n v="350000"/>
    <n v="5350000"/>
    <n v="2430048"/>
  </r>
  <r>
    <s v="1.1-00-2305_23621015_2333710"/>
    <s v="1.1-00-23"/>
    <x v="0"/>
    <s v="RECURSOS PROPIOS"/>
    <n v="1"/>
    <x v="0"/>
    <n v="1.3"/>
    <x v="0"/>
    <s v="1.3.4"/>
    <x v="0"/>
    <s v="E"/>
    <s v="Actividades del sector público, que realiza en for"/>
    <s v="05_23"/>
    <x v="0"/>
    <n v="6"/>
    <x v="0"/>
    <n v="21"/>
    <x v="1"/>
    <s v="015_23"/>
    <x v="0"/>
    <x v="2"/>
    <x v="0"/>
    <x v="2"/>
    <m/>
    <m/>
    <m/>
    <x v="72"/>
    <x v="72"/>
    <n v="0"/>
    <s v="SIN DESCRIPCIÓN PARA DESTINOS 00"/>
    <n v="20885568"/>
    <n v="20885568"/>
    <n v="20885568"/>
    <n v="0"/>
    <n v="12183248"/>
    <n v="8702320"/>
    <n v="12183248"/>
    <n v="12183248"/>
    <n v="8702320"/>
    <n v="12183248"/>
    <n v="12183248"/>
    <n v="8702320"/>
    <n v="10442784"/>
    <n v="12183248"/>
    <n v="8702320"/>
    <n v="10442784"/>
    <n v="12183248"/>
    <n v="8702320"/>
    <n v="20885568"/>
    <n v="20885568"/>
    <n v="0"/>
    <n v="20885568"/>
    <s v="."/>
    <n v="0"/>
    <n v="20885568"/>
    <n v="0"/>
    <n v="0"/>
    <n v="20885568"/>
    <m/>
    <n v="0"/>
    <n v="20885568"/>
    <n v="8702320"/>
  </r>
  <r>
    <s v="1.1-00-2307_23236022_2333810"/>
    <s v="1.1-00-23"/>
    <x v="0"/>
    <s v="RECURSOS PROPIOS"/>
    <n v="2"/>
    <x v="2"/>
    <n v="2.2000000000000002"/>
    <x v="5"/>
    <s v="2.2.7"/>
    <x v="8"/>
    <s v="E"/>
    <s v="Actividades del sector público, que realiza en for"/>
    <s v="07_23"/>
    <x v="3"/>
    <n v="2"/>
    <x v="7"/>
    <n v="36"/>
    <x v="20"/>
    <s v="022_23"/>
    <x v="17"/>
    <x v="2"/>
    <x v="0"/>
    <x v="2"/>
    <m/>
    <m/>
    <m/>
    <x v="73"/>
    <x v="73"/>
    <n v="0"/>
    <s v="SIN DESCRIPCIÓN PARA DESTINOS 00"/>
    <n v="42000000"/>
    <n v="42000000"/>
    <n v="42000000"/>
    <n v="42000000"/>
    <n v="23954232"/>
    <n v="20448016"/>
    <n v="23954232"/>
    <n v="23954232"/>
    <n v="20448016"/>
    <n v="23954232"/>
    <n v="23954232"/>
    <n v="20448016"/>
    <n v="23954232"/>
    <n v="23954232"/>
    <n v="20448016"/>
    <n v="23954232"/>
    <n v="23954232"/>
    <n v="18045768"/>
    <n v="42000000"/>
    <n v="0"/>
    <n v="0"/>
    <n v="42000000"/>
    <s v="."/>
    <n v="0"/>
    <n v="0"/>
    <n v="0"/>
    <n v="0"/>
    <n v="0"/>
    <m/>
    <n v="0"/>
    <n v="42000000"/>
    <n v="18045768"/>
  </r>
  <r>
    <s v="1.1-00-2307_23339024_2333910"/>
    <s v="1.1-00-23"/>
    <x v="0"/>
    <s v="RECURSOS PROPIOS"/>
    <n v="2"/>
    <x v="2"/>
    <n v="2.2999999999999998"/>
    <x v="3"/>
    <s v="2.3.1"/>
    <x v="3"/>
    <s v="E"/>
    <s v="Actividades del sector público, que realiza en for"/>
    <s v="07_23"/>
    <x v="3"/>
    <n v="3"/>
    <x v="2"/>
    <n v="39"/>
    <x v="4"/>
    <s v="024_23"/>
    <x v="3"/>
    <x v="2"/>
    <x v="0"/>
    <x v="2"/>
    <m/>
    <m/>
    <m/>
    <x v="74"/>
    <x v="74"/>
    <n v="0"/>
    <s v="SIN DESCRIPCIÓN PARA DESTINOS 00"/>
    <n v="4000000"/>
    <n v="4000000"/>
    <n v="4000000"/>
    <n v="4000000"/>
    <n v="5927789.3099999996"/>
    <n v="4330774.5599999996"/>
    <n v="5626835.4299999997"/>
    <n v="6475607.9500000002"/>
    <n v="4299628.32"/>
    <n v="5626835.4299999997"/>
    <n v="6475607.9500000002"/>
    <n v="3578959.11"/>
    <n v="5626835.4299999997"/>
    <n v="5912741.6200000001"/>
    <n v="3711028.59"/>
    <n v="5908573.9199999999"/>
    <n v="5626835.4400000004"/>
    <n v="-1927789.3099999996"/>
    <n v="12000000"/>
    <n v="8000000"/>
    <n v="8000000"/>
    <n v="12000000"/>
    <s v="Para el 2023, se contara con el servicio de Rx, laboratorio y tomografia, aunado que se aumentaron los programas sociales de atencion medicas (Pescadores, lancheros y ladrilleros)"/>
    <n v="0"/>
    <n v="0"/>
    <n v="0"/>
    <n v="0"/>
    <n v="0"/>
    <m/>
    <n v="8000000"/>
    <n v="12000000"/>
    <n v="5524392.0499999998"/>
  </r>
  <r>
    <s v="1.1-00-2302_23115010_2333910"/>
    <s v="1.1-00-23"/>
    <x v="0"/>
    <s v="RECURSOS PROPIOS"/>
    <n v="1"/>
    <x v="0"/>
    <n v="1.3"/>
    <x v="0"/>
    <s v="1.3.4"/>
    <x v="0"/>
    <s v="F"/>
    <s v="Actividades destinadas a la promoción y fomento de"/>
    <s v="02_23"/>
    <x v="8"/>
    <n v="1"/>
    <x v="6"/>
    <n v="15"/>
    <x v="32"/>
    <s v="010_23"/>
    <x v="10"/>
    <x v="2"/>
    <x v="0"/>
    <x v="2"/>
    <m/>
    <m/>
    <m/>
    <x v="74"/>
    <x v="74"/>
    <n v="0"/>
    <s v="SIN DESCRIPCIÓN PARA DESTINOS 00"/>
    <n v="1000000"/>
    <n v="0"/>
    <n v="0"/>
    <n v="1000000"/>
    <n v="0"/>
    <n v="0"/>
    <n v="0"/>
    <n v="0"/>
    <n v="0"/>
    <n v="0"/>
    <n v="0"/>
    <n v="0"/>
    <n v="0"/>
    <n v="0"/>
    <n v="0"/>
    <n v="0"/>
    <n v="0"/>
    <n v="0"/>
    <n v="1000000"/>
    <n v="0"/>
    <n v="1000000"/>
    <n v="1000000"/>
    <s v="."/>
    <n v="0"/>
    <n v="0"/>
    <n v="0"/>
    <n v="1000000"/>
    <n v="-1000000"/>
    <m/>
    <n v="1000000"/>
    <n v="1000000"/>
    <n v="1000000"/>
  </r>
  <r>
    <s v="1.1-00-2301_2366006_2333910"/>
    <s v="1.1-00-23"/>
    <x v="0"/>
    <s v="RECURSOS PROPIOS"/>
    <n v="1"/>
    <x v="0"/>
    <n v="1.3"/>
    <x v="0"/>
    <s v="1.3.4"/>
    <x v="0"/>
    <s v="P"/>
    <s v="Actividades destinadas al desarrollo de programas "/>
    <s v="01_23"/>
    <x v="11"/>
    <n v="6"/>
    <x v="0"/>
    <n v="6"/>
    <x v="33"/>
    <s v="006_23"/>
    <x v="25"/>
    <x v="2"/>
    <x v="0"/>
    <x v="2"/>
    <m/>
    <m/>
    <m/>
    <x v="74"/>
    <x v="74"/>
    <n v="0"/>
    <s v="SIN DESCRIPCIÓN PARA DESTINOS 00"/>
    <n v="1570000"/>
    <n v="1570000"/>
    <n v="1570000"/>
    <n v="1570000"/>
    <n v="2111015.56"/>
    <n v="0"/>
    <n v="2111015.56"/>
    <n v="2111015.56"/>
    <n v="0"/>
    <n v="787176"/>
    <n v="787176"/>
    <n v="0"/>
    <n v="787176"/>
    <n v="787176"/>
    <n v="0"/>
    <n v="787176"/>
    <n v="787176"/>
    <n v="-541015.56000000006"/>
    <n v="370000"/>
    <n v="-1200000"/>
    <n v="-1200000"/>
    <n v="370000"/>
    <s v="."/>
    <n v="0"/>
    <n v="0"/>
    <n v="0"/>
    <n v="0"/>
    <n v="0"/>
    <n v="2111015.56"/>
    <n v="541015.56000000006"/>
    <n v="2111015.56"/>
    <n v="0"/>
  </r>
  <r>
    <s v="1.1-00-2301_2364004_2333910"/>
    <s v="1.1-00-23"/>
    <x v="0"/>
    <s v="RECURSOS PROPIOS"/>
    <n v="1"/>
    <x v="0"/>
    <n v="1.3"/>
    <x v="0"/>
    <s v="1.3.4"/>
    <x v="0"/>
    <s v="E"/>
    <s v="Actividades del sector público, que realiza en for"/>
    <s v="01_23"/>
    <x v="11"/>
    <n v="6"/>
    <x v="0"/>
    <n v="4"/>
    <x v="28"/>
    <s v="004_23"/>
    <x v="22"/>
    <x v="2"/>
    <x v="0"/>
    <x v="2"/>
    <m/>
    <m/>
    <m/>
    <x v="74"/>
    <x v="74"/>
    <n v="0"/>
    <s v="SIN DESCRIPCIÓN PARA DESTINOS 00"/>
    <n v="445000"/>
    <n v="445000"/>
    <n v="445000"/>
    <n v="450000"/>
    <n v="0"/>
    <n v="0"/>
    <n v="0"/>
    <n v="350400"/>
    <n v="0"/>
    <n v="0"/>
    <n v="87600"/>
    <n v="0"/>
    <n v="0"/>
    <n v="0"/>
    <n v="0"/>
    <n v="0"/>
    <n v="0"/>
    <n v="445000"/>
    <n v="450000"/>
    <n v="0"/>
    <n v="5000"/>
    <n v="450000"/>
    <s v="."/>
    <n v="0"/>
    <n v="0"/>
    <n v="0"/>
    <n v="5000"/>
    <n v="-5000"/>
    <m/>
    <n v="5000"/>
    <n v="450000"/>
    <n v="99600"/>
  </r>
  <r>
    <s v="1.1-00-2308_23741025_2333910"/>
    <s v="1.1-00-23"/>
    <x v="0"/>
    <s v="RECURSOS PROPIOS"/>
    <n v="1"/>
    <x v="0"/>
    <n v="1.7"/>
    <x v="2"/>
    <s v="1.7.1"/>
    <x v="2"/>
    <s v="R"/>
    <s v="Solamente actividades específicas, distintas a las"/>
    <s v="08_23"/>
    <x v="2"/>
    <n v="7"/>
    <x v="1"/>
    <n v="41"/>
    <x v="3"/>
    <s v="025_23"/>
    <x v="2"/>
    <x v="2"/>
    <x v="0"/>
    <x v="2"/>
    <m/>
    <m/>
    <m/>
    <x v="74"/>
    <x v="74"/>
    <n v="0"/>
    <s v="SIN DESCRIPCIÓN PARA DESTINOS 00"/>
    <n v="1900000"/>
    <n v="1900000"/>
    <n v="1900000"/>
    <n v="1900000"/>
    <n v="1900000"/>
    <n v="1900000"/>
    <n v="1900000"/>
    <n v="1900000"/>
    <n v="0"/>
    <n v="1500000"/>
    <n v="1500000"/>
    <n v="0"/>
    <n v="1500000"/>
    <n v="1500000"/>
    <n v="0"/>
    <n v="1500000"/>
    <n v="1500000"/>
    <n v="0"/>
    <n v="1900000"/>
    <n v="0"/>
    <n v="0"/>
    <n v="1900000"/>
    <s v="."/>
    <n v="0"/>
    <n v="0"/>
    <n v="0"/>
    <n v="0"/>
    <n v="0"/>
    <m/>
    <n v="0"/>
    <n v="1900000"/>
    <n v="0"/>
  </r>
  <r>
    <s v="1.1-00-2302_2317007_2333910"/>
    <s v="1.1-00-23"/>
    <x v="0"/>
    <s v="RECURSOS PROPIOS"/>
    <n v="1"/>
    <x v="0"/>
    <n v="1.3"/>
    <x v="0"/>
    <s v="1.3.4"/>
    <x v="0"/>
    <s v="O"/>
    <s v="Actividades que realizan la función pública o cont"/>
    <s v="02_23"/>
    <x v="8"/>
    <n v="1"/>
    <x v="6"/>
    <n v="7"/>
    <x v="34"/>
    <s v="007_23"/>
    <x v="26"/>
    <x v="2"/>
    <x v="0"/>
    <x v="2"/>
    <m/>
    <m/>
    <m/>
    <x v="74"/>
    <x v="74"/>
    <n v="0"/>
    <s v="SIN DESCRIPCIÓN PARA DESTINOS 00"/>
    <n v="812000"/>
    <n v="812000"/>
    <n v="812000"/>
    <n v="0"/>
    <n v="1457888"/>
    <n v="0"/>
    <n v="726508"/>
    <n v="726508"/>
    <n v="0"/>
    <n v="726508"/>
    <n v="726508"/>
    <n v="0"/>
    <n v="726508"/>
    <n v="726508"/>
    <n v="0"/>
    <n v="726508"/>
    <n v="726508"/>
    <n v="-645888"/>
    <n v="0"/>
    <n v="0"/>
    <n v="-812000"/>
    <n v="0"/>
    <s v="."/>
    <n v="0"/>
    <n v="812000"/>
    <n v="0"/>
    <n v="0"/>
    <n v="812000"/>
    <m/>
    <n v="0"/>
    <n v="812000"/>
    <n v="85492"/>
  </r>
  <r>
    <s v="1.1-00-2309_23842026_2333910"/>
    <s v="1.1-00-23"/>
    <x v="0"/>
    <s v="RECURSOS PROPIOS"/>
    <n v="3"/>
    <x v="1"/>
    <n v="3.1"/>
    <x v="6"/>
    <s v="3.1.1"/>
    <x v="6"/>
    <s v="E"/>
    <s v="Actividades del sector público, que realiza en for"/>
    <s v="09_23"/>
    <x v="5"/>
    <n v="8"/>
    <x v="4"/>
    <n v="42"/>
    <x v="7"/>
    <s v="026_23"/>
    <x v="6"/>
    <x v="2"/>
    <x v="0"/>
    <x v="2"/>
    <m/>
    <m/>
    <m/>
    <x v="74"/>
    <x v="74"/>
    <n v="0"/>
    <s v="SIN DESCRIPCIÓN PARA DESTINOS 00"/>
    <n v="0"/>
    <n v="42000"/>
    <n v="42000"/>
    <n v="0"/>
    <n v="42000"/>
    <n v="0"/>
    <n v="0"/>
    <n v="0"/>
    <n v="0"/>
    <n v="0"/>
    <n v="0"/>
    <n v="0"/>
    <n v="0"/>
    <n v="0"/>
    <n v="0"/>
    <n v="0"/>
    <n v="0"/>
    <n v="0"/>
    <n v="0"/>
    <n v="0"/>
    <n v="-42000"/>
    <n v="0"/>
    <s v="."/>
    <n v="0"/>
    <n v="42000"/>
    <n v="0"/>
    <n v="0"/>
    <n v="42000"/>
    <m/>
    <n v="0"/>
    <n v="42000"/>
    <n v="42000"/>
  </r>
  <r>
    <s v="2.6-15-2305_23621015_2333910"/>
    <s v="2.6-15-23"/>
    <x v="5"/>
    <s v="RECURSO ESTATAL"/>
    <n v="1"/>
    <x v="0"/>
    <n v="1.3"/>
    <x v="0"/>
    <s v="1.3.4"/>
    <x v="0"/>
    <s v="E"/>
    <s v="Actividades del sector público, que realiza en for"/>
    <s v="05_23"/>
    <x v="0"/>
    <n v="6"/>
    <x v="0"/>
    <n v="21"/>
    <x v="1"/>
    <s v="015_23"/>
    <x v="0"/>
    <x v="2"/>
    <x v="0"/>
    <x v="2"/>
    <m/>
    <m/>
    <m/>
    <x v="74"/>
    <x v="74"/>
    <n v="0"/>
    <s v="SIN DESCRIPCIÓN PARA DESTINOS 00"/>
    <n v="0"/>
    <n v="0"/>
    <n v="0"/>
    <n v="0"/>
    <n v="0"/>
    <n v="0"/>
    <n v="0"/>
    <n v="0"/>
    <n v="0"/>
    <n v="0"/>
    <n v="0"/>
    <n v="0"/>
    <n v="0"/>
    <n v="0"/>
    <n v="0"/>
    <n v="0"/>
    <n v="0"/>
    <n v="0"/>
    <n v="0"/>
    <n v="0"/>
    <n v="0"/>
    <n v="0"/>
    <s v="."/>
    <n v="0"/>
    <n v="0"/>
    <n v="0"/>
    <n v="0"/>
    <n v="0"/>
    <m/>
    <n v="79424"/>
    <n v="79424"/>
    <n v="79424"/>
  </r>
  <r>
    <s v="2.6-06-2305_23621015_23339158"/>
    <s v="2.6-06-23"/>
    <x v="2"/>
    <s v="RECURSO ESTATAL"/>
    <n v="1"/>
    <x v="0"/>
    <n v="1.3"/>
    <x v="0"/>
    <s v="1.3.4"/>
    <x v="0"/>
    <s v="E"/>
    <s v="Actividades del sector público, que realiza en for"/>
    <s v="05_23"/>
    <x v="0"/>
    <n v="6"/>
    <x v="0"/>
    <n v="21"/>
    <x v="1"/>
    <s v="015_23"/>
    <x v="0"/>
    <x v="2"/>
    <x v="0"/>
    <x v="2"/>
    <m/>
    <m/>
    <m/>
    <x v="74"/>
    <x v="74"/>
    <n v="58"/>
    <s v="EDUCANDO PARA LA IGUALDAD"/>
    <n v="0"/>
    <n v="0"/>
    <n v="0"/>
    <n v="0"/>
    <n v="0"/>
    <n v="0"/>
    <n v="0"/>
    <n v="0"/>
    <n v="0"/>
    <n v="0"/>
    <n v="0"/>
    <n v="0"/>
    <n v="0"/>
    <n v="0"/>
    <n v="0"/>
    <n v="0"/>
    <n v="0"/>
    <n v="0"/>
    <n v="0"/>
    <n v="0"/>
    <n v="0"/>
    <n v="0"/>
    <s v="."/>
    <n v="0"/>
    <n v="0"/>
    <n v="0"/>
    <n v="0"/>
    <n v="0"/>
    <m/>
    <n v="5000"/>
    <n v="5000"/>
    <n v="5000"/>
  </r>
  <r>
    <s v="1.1-00-2302_2317007_2334110"/>
    <s v="1.1-00-23"/>
    <x v="0"/>
    <s v="RECURSOS PROPIOS"/>
    <n v="1"/>
    <x v="0"/>
    <n v="1.3"/>
    <x v="0"/>
    <s v="1.3.4"/>
    <x v="0"/>
    <s v="O"/>
    <s v="Actividades que realizan la función pública o cont"/>
    <s v="02_23"/>
    <x v="8"/>
    <n v="1"/>
    <x v="6"/>
    <n v="7"/>
    <x v="34"/>
    <s v="007_23"/>
    <x v="26"/>
    <x v="2"/>
    <x v="0"/>
    <x v="2"/>
    <m/>
    <m/>
    <m/>
    <x v="75"/>
    <x v="75"/>
    <n v="0"/>
    <s v="SIN DESCRIPCIÓN PARA DESTINOS 00"/>
    <n v="500000"/>
    <n v="500000"/>
    <n v="500000"/>
    <n v="500000"/>
    <n v="1112609.07"/>
    <n v="0"/>
    <n v="1112609.07"/>
    <n v="1112609.07"/>
    <n v="0"/>
    <n v="1112609.07"/>
    <n v="1112609.07"/>
    <n v="0"/>
    <n v="1112609.07"/>
    <n v="1112609.07"/>
    <n v="0"/>
    <n v="1112609.07"/>
    <n v="1112609.07"/>
    <n v="-612609.07000000007"/>
    <n v="0"/>
    <n v="-500000"/>
    <n v="-500000"/>
    <n v="0"/>
    <s v="."/>
    <n v="0"/>
    <n v="500000"/>
    <n v="0"/>
    <n v="500000"/>
    <n v="0"/>
    <m/>
    <n v="1612609.07"/>
    <n v="2112609.0700000003"/>
    <n v="1000000.0000000002"/>
  </r>
  <r>
    <s v="1.1-00-2304_23618012_2334110"/>
    <s v="1.1-00-23"/>
    <x v="0"/>
    <s v="RECURSOS PROPIOS"/>
    <n v="1"/>
    <x v="0"/>
    <n v="1.3"/>
    <x v="0"/>
    <s v="1.3.4"/>
    <x v="0"/>
    <s v="M"/>
    <s v="Actividades de apoyo administrativo desarrolladas "/>
    <s v="04_23"/>
    <x v="7"/>
    <n v="6"/>
    <x v="0"/>
    <n v="18"/>
    <x v="10"/>
    <s v="012_23"/>
    <x v="9"/>
    <x v="2"/>
    <x v="0"/>
    <x v="2"/>
    <m/>
    <m/>
    <m/>
    <x v="75"/>
    <x v="75"/>
    <n v="0"/>
    <s v="SIN DESCRIPCIÓN PARA DESTINOS 00"/>
    <n v="8346689.8399999999"/>
    <n v="8346689.8399999999"/>
    <n v="8346689.8399999999"/>
    <n v="8358322.8600000003"/>
    <n v="8637434.3800000008"/>
    <n v="7424020.8499999996"/>
    <n v="8637434.3800000008"/>
    <n v="8828452.3300000001"/>
    <n v="7424020.8499999996"/>
    <n v="8637434.3800000008"/>
    <n v="8828452.3300000001"/>
    <n v="7424020.8499999996"/>
    <n v="8637434.3800000008"/>
    <n v="8828452.3300000001"/>
    <n v="7424020.8499999996"/>
    <n v="8637434.3800000008"/>
    <n v="8828452.3300000001"/>
    <n v="-290744.54000000097"/>
    <n v="8358322.8600000003"/>
    <n v="0"/>
    <n v="11633.020000000484"/>
    <n v="8358322.8600000003"/>
    <s v="."/>
    <n v="0"/>
    <n v="0"/>
    <n v="0"/>
    <n v="11633.02"/>
    <n v="-11633.02"/>
    <m/>
    <n v="5000000"/>
    <n v="13346689.84"/>
    <n v="4518237.51"/>
  </r>
  <r>
    <s v="1.1-00-2304_23618012_23341161"/>
    <s v="1.1-00-23"/>
    <x v="0"/>
    <s v="RECURSOS PROPIOS"/>
    <n v="1"/>
    <x v="0"/>
    <n v="1.3"/>
    <x v="0"/>
    <s v="1.3.4"/>
    <x v="0"/>
    <s v="M"/>
    <s v="Actividades de apoyo administrativo desarrolladas "/>
    <s v="04_23"/>
    <x v="7"/>
    <n v="6"/>
    <x v="0"/>
    <n v="18"/>
    <x v="10"/>
    <s v="012_23"/>
    <x v="9"/>
    <x v="2"/>
    <x v="0"/>
    <x v="2"/>
    <m/>
    <m/>
    <m/>
    <x v="75"/>
    <x v="75"/>
    <n v="61"/>
    <s v="CONVENIO"/>
    <n v="0"/>
    <n v="0"/>
    <n v="0"/>
    <n v="0"/>
    <n v="0"/>
    <n v="0"/>
    <n v="0"/>
    <n v="0"/>
    <n v="0"/>
    <n v="0"/>
    <n v="0"/>
    <n v="0"/>
    <n v="0"/>
    <n v="0"/>
    <n v="0"/>
    <n v="0"/>
    <n v="0"/>
    <n v="0"/>
    <n v="0"/>
    <n v="0"/>
    <n v="0"/>
    <n v="0"/>
    <s v="."/>
    <n v="0"/>
    <n v="0"/>
    <n v="0"/>
    <n v="0"/>
    <n v="0"/>
    <m/>
    <n v="0"/>
    <n v="0"/>
    <n v="0"/>
  </r>
  <r>
    <s v="1.1-00-2305_23624015_2334110"/>
    <s v="1.1-00-23"/>
    <x v="0"/>
    <s v="RECURSOS PROPIOS"/>
    <n v="1"/>
    <x v="0"/>
    <n v="1.3"/>
    <x v="0"/>
    <s v="1.3.4"/>
    <x v="0"/>
    <s v="E"/>
    <s v="Actividades del sector público, que realiza en for"/>
    <s v="05_23"/>
    <x v="0"/>
    <n v="6"/>
    <x v="0"/>
    <n v="24"/>
    <x v="0"/>
    <s v="015_23"/>
    <x v="0"/>
    <x v="2"/>
    <x v="0"/>
    <x v="2"/>
    <m/>
    <m/>
    <m/>
    <x v="75"/>
    <x v="75"/>
    <n v="0"/>
    <s v="SIN DESCRIPCIÓN PARA DESTINOS 00"/>
    <n v="0"/>
    <n v="0"/>
    <n v="0"/>
    <n v="0"/>
    <n v="0"/>
    <n v="0"/>
    <n v="0"/>
    <n v="1039568.4"/>
    <n v="0"/>
    <n v="0"/>
    <n v="1039568.4"/>
    <n v="0"/>
    <n v="0"/>
    <n v="1039568.4"/>
    <n v="0"/>
    <n v="0"/>
    <n v="1039568.4"/>
    <n v="0"/>
    <n v="0"/>
    <n v="0"/>
    <n v="0"/>
    <n v="0"/>
    <s v="."/>
    <n v="0"/>
    <n v="0"/>
    <n v="0"/>
    <n v="0"/>
    <n v="0"/>
    <m/>
    <n v="5254432.8499999996"/>
    <n v="5254432.8499999996"/>
    <n v="4214864.4499999993"/>
  </r>
  <r>
    <s v="1.1-00-2304_23618012_2334210"/>
    <s v="1.1-00-23"/>
    <x v="0"/>
    <s v="RECURSOS PROPIOS"/>
    <n v="1"/>
    <x v="0"/>
    <n v="1.3"/>
    <x v="0"/>
    <s v="1.3.4"/>
    <x v="0"/>
    <s v="M"/>
    <s v="Actividades de apoyo administrativo desarrolladas "/>
    <s v="04_23"/>
    <x v="7"/>
    <n v="6"/>
    <x v="0"/>
    <n v="18"/>
    <x v="10"/>
    <s v="012_23"/>
    <x v="9"/>
    <x v="2"/>
    <x v="0"/>
    <x v="2"/>
    <m/>
    <m/>
    <m/>
    <x v="76"/>
    <x v="76"/>
    <n v="0"/>
    <s v="SIN DESCRIPCIÓN PARA DESTINOS 00"/>
    <n v="36193120.799999997"/>
    <n v="36193120.799999997"/>
    <n v="36193120.799999997"/>
    <n v="37831073"/>
    <n v="46809142.780000001"/>
    <n v="46809142.780000001"/>
    <n v="46809142.780000001"/>
    <n v="51809142.780000001"/>
    <n v="29660886.149999999"/>
    <n v="36989565.5"/>
    <n v="40069456.57"/>
    <n v="29483390.59"/>
    <n v="35745148.130000003"/>
    <n v="40065149.609999999"/>
    <n v="28250262.280000001"/>
    <n v="35745148.130000003"/>
    <n v="40065149.609999999"/>
    <n v="-10616021.980000004"/>
    <n v="45000000"/>
    <n v="7168927"/>
    <n v="8806879.200000003"/>
    <n v="45000000"/>
    <s v="."/>
    <n v="0"/>
    <n v="0"/>
    <n v="0"/>
    <n v="1637952.2"/>
    <n v="-1637952.2"/>
    <m/>
    <n v="31390252.02"/>
    <n v="67583372.819999993"/>
    <n v="15774230.039999992"/>
  </r>
  <r>
    <s v="1.1-00-2304_23618012_2334310"/>
    <s v="1.1-00-23"/>
    <x v="0"/>
    <s v="RECURSOS PROPIOS"/>
    <n v="1"/>
    <x v="0"/>
    <n v="1.3"/>
    <x v="0"/>
    <s v="1.3.4"/>
    <x v="0"/>
    <s v="M"/>
    <s v="Actividades de apoyo administrativo desarrolladas "/>
    <s v="04_23"/>
    <x v="7"/>
    <n v="6"/>
    <x v="0"/>
    <n v="18"/>
    <x v="10"/>
    <s v="012_23"/>
    <x v="9"/>
    <x v="2"/>
    <x v="0"/>
    <x v="2"/>
    <m/>
    <m/>
    <m/>
    <x v="77"/>
    <x v="77"/>
    <n v="0"/>
    <s v="SIN DESCRIPCIÓN PARA DESTINOS 00"/>
    <n v="850000"/>
    <n v="850000"/>
    <n v="850000"/>
    <n v="850000"/>
    <n v="850000"/>
    <n v="850000"/>
    <n v="850000"/>
    <n v="850000"/>
    <n v="256242.26"/>
    <n v="256242.26"/>
    <n v="256242.26"/>
    <n v="256242.26"/>
    <n v="256242.26"/>
    <n v="256242.26"/>
    <n v="256242.26"/>
    <n v="256242.26"/>
    <n v="256242.26"/>
    <n v="0"/>
    <n v="850000"/>
    <n v="0"/>
    <n v="0"/>
    <n v="850000"/>
    <s v="."/>
    <n v="0"/>
    <n v="0"/>
    <n v="0"/>
    <n v="0"/>
    <n v="0"/>
    <m/>
    <n v="1000000"/>
    <n v="1850000"/>
    <n v="1000000"/>
  </r>
  <r>
    <s v="1.1-00-2305_23621015_2334410"/>
    <s v="1.1-00-23"/>
    <x v="0"/>
    <s v="RECURSOS PROPIOS"/>
    <n v="1"/>
    <x v="0"/>
    <n v="1.3"/>
    <x v="0"/>
    <s v="1.3.4"/>
    <x v="0"/>
    <s v="E"/>
    <s v="Actividades del sector público, que realiza en for"/>
    <s v="05_23"/>
    <x v="0"/>
    <n v="6"/>
    <x v="0"/>
    <n v="21"/>
    <x v="1"/>
    <s v="015_23"/>
    <x v="0"/>
    <x v="2"/>
    <x v="0"/>
    <x v="2"/>
    <m/>
    <m/>
    <m/>
    <x v="78"/>
    <x v="78"/>
    <n v="0"/>
    <s v="SIN DESCRIPCIÓN PARA DESTINOS 00"/>
    <n v="153000"/>
    <n v="153000"/>
    <n v="153000"/>
    <n v="160000"/>
    <n v="126403.72"/>
    <n v="126403.72"/>
    <n v="126403.72"/>
    <n v="126403.72"/>
    <n v="126403.72"/>
    <n v="126403.72"/>
    <n v="126403.72"/>
    <n v="126403.72"/>
    <n v="126403.72"/>
    <n v="126403.72"/>
    <n v="126403.72"/>
    <n v="126403.72"/>
    <n v="126403.72"/>
    <n v="26596.28"/>
    <n v="160000"/>
    <n v="0"/>
    <n v="7000"/>
    <n v="160000"/>
    <s v="."/>
    <n v="0"/>
    <n v="0"/>
    <n v="0"/>
    <n v="7000"/>
    <n v="-7000"/>
    <m/>
    <n v="7000"/>
    <n v="160000"/>
    <n v="33596.28"/>
  </r>
  <r>
    <s v="1.1-00-2305_23621015_2334510"/>
    <s v="1.1-00-23"/>
    <x v="0"/>
    <s v="RECURSOS PROPIOS"/>
    <n v="1"/>
    <x v="0"/>
    <n v="1.3"/>
    <x v="0"/>
    <s v="1.3.4"/>
    <x v="0"/>
    <s v="E"/>
    <s v="Actividades del sector público, que realiza en for"/>
    <s v="05_23"/>
    <x v="0"/>
    <n v="6"/>
    <x v="0"/>
    <n v="21"/>
    <x v="1"/>
    <s v="015_23"/>
    <x v="0"/>
    <x v="2"/>
    <x v="0"/>
    <x v="2"/>
    <m/>
    <m/>
    <m/>
    <x v="79"/>
    <x v="79"/>
    <n v="0"/>
    <s v="SIN DESCRIPCIÓN PARA DESTINOS 00"/>
    <n v="5400000"/>
    <n v="5400000"/>
    <n v="5400000"/>
    <n v="5000000"/>
    <n v="5375561.7699999996"/>
    <n v="5333746.32"/>
    <n v="5375561.7699999996"/>
    <n v="5375561.7699999996"/>
    <n v="5332766.67"/>
    <n v="5374582.1200000001"/>
    <n v="5374582.1200000001"/>
    <n v="5291811.29"/>
    <n v="5374582.1200000001"/>
    <n v="5374582.1200000001"/>
    <n v="5291811.29"/>
    <n v="5374582.1200000001"/>
    <n v="5374582.1200000001"/>
    <n v="24438.230000000447"/>
    <n v="5000000"/>
    <n v="0"/>
    <n v="-400000"/>
    <n v="5000000"/>
    <s v="."/>
    <n v="0"/>
    <n v="400000"/>
    <n v="0"/>
    <n v="0"/>
    <n v="400000"/>
    <n v="5400000"/>
    <n v="0"/>
    <n v="5400000"/>
    <n v="24438.230000000447"/>
  </r>
  <r>
    <s v="1.1-00-2311_23649031_2334710"/>
    <s v="1.1-00-23"/>
    <x v="0"/>
    <s v="RECURSOS PROPIOS"/>
    <n v="3"/>
    <x v="1"/>
    <n v="3.8"/>
    <x v="1"/>
    <s v="3.8.4"/>
    <x v="1"/>
    <s v="E"/>
    <s v="Actividades del sector público, que realiza en for"/>
    <s v="11_23"/>
    <x v="1"/>
    <n v="6"/>
    <x v="0"/>
    <n v="49"/>
    <x v="2"/>
    <s v="031_23"/>
    <x v="1"/>
    <x v="2"/>
    <x v="0"/>
    <x v="2"/>
    <m/>
    <m/>
    <m/>
    <x v="80"/>
    <x v="80"/>
    <n v="0"/>
    <s v="SIN DESCRIPCIÓN PARA DESTINOS 00"/>
    <n v="0"/>
    <n v="7192"/>
    <n v="7192"/>
    <n v="0"/>
    <n v="6960"/>
    <n v="0"/>
    <n v="6960"/>
    <n v="6960"/>
    <n v="0"/>
    <n v="6960"/>
    <n v="6960"/>
    <n v="0"/>
    <n v="0"/>
    <n v="0"/>
    <n v="0"/>
    <n v="0"/>
    <n v="0"/>
    <n v="232"/>
    <n v="0"/>
    <n v="0"/>
    <n v="-7192"/>
    <n v="0"/>
    <s v="."/>
    <n v="0"/>
    <n v="7192"/>
    <n v="0"/>
    <n v="0"/>
    <n v="7192"/>
    <m/>
    <n v="0"/>
    <n v="7192"/>
    <n v="232"/>
  </r>
  <r>
    <s v="1.1-00-2305_23621015_2334810"/>
    <s v="1.1-00-23"/>
    <x v="0"/>
    <s v="RECURSOS PROPIOS"/>
    <n v="1"/>
    <x v="0"/>
    <n v="1.3"/>
    <x v="0"/>
    <s v="1.3.4"/>
    <x v="0"/>
    <s v="E"/>
    <s v="Actividades del sector público, que realiza en for"/>
    <s v="05_23"/>
    <x v="0"/>
    <n v="6"/>
    <x v="0"/>
    <n v="21"/>
    <x v="1"/>
    <s v="015_23"/>
    <x v="0"/>
    <x v="2"/>
    <x v="0"/>
    <x v="2"/>
    <m/>
    <m/>
    <m/>
    <x v="81"/>
    <x v="81"/>
    <n v="0"/>
    <s v="SIN DESCRIPCIÓN PARA DESTINOS 00"/>
    <n v="1080000"/>
    <n v="1080000"/>
    <n v="1080000"/>
    <n v="1080000"/>
    <n v="606583.93000000005"/>
    <n v="442024.03"/>
    <n v="606583.93000000005"/>
    <n v="606583.93000000005"/>
    <n v="442024.03"/>
    <n v="606583.93000000005"/>
    <n v="606583.93000000005"/>
    <n v="442024.03"/>
    <n v="606583.93000000005"/>
    <n v="606583.93000000005"/>
    <n v="442024.03"/>
    <n v="606583.93000000005"/>
    <n v="606583.93000000005"/>
    <n v="473416.06999999995"/>
    <n v="1080000"/>
    <n v="0"/>
    <n v="0"/>
    <n v="1080000"/>
    <s v="."/>
    <n v="0"/>
    <n v="0"/>
    <n v="0"/>
    <n v="0"/>
    <n v="0"/>
    <m/>
    <n v="0"/>
    <n v="1080000"/>
    <n v="473416.06999999995"/>
  </r>
  <r>
    <s v="1.1-00-2305_23621015_2335110"/>
    <s v="1.1-00-23"/>
    <x v="0"/>
    <s v="RECURSOS PROPIOS"/>
    <n v="1"/>
    <x v="0"/>
    <n v="1.3"/>
    <x v="0"/>
    <s v="1.3.4"/>
    <x v="0"/>
    <s v="E"/>
    <s v="Actividades del sector público, que realiza en for"/>
    <s v="05_23"/>
    <x v="0"/>
    <n v="6"/>
    <x v="0"/>
    <n v="21"/>
    <x v="1"/>
    <s v="015_23"/>
    <x v="0"/>
    <x v="2"/>
    <x v="0"/>
    <x v="2"/>
    <m/>
    <m/>
    <m/>
    <x v="82"/>
    <x v="82"/>
    <n v="0"/>
    <s v="SIN DESCRIPCIÓN PARA DESTINOS 00"/>
    <n v="337592"/>
    <n v="337592"/>
    <n v="337592"/>
    <n v="800000"/>
    <n v="126578.04"/>
    <n v="126578.04"/>
    <n v="126578.04"/>
    <n v="126578.04"/>
    <n v="14227.7"/>
    <n v="73837.19"/>
    <n v="73837.19"/>
    <n v="14227.7"/>
    <n v="73837.19"/>
    <n v="73837.19"/>
    <n v="14227.7"/>
    <n v="63289.02"/>
    <n v="73837.19"/>
    <n v="211013.96000000002"/>
    <n v="800000"/>
    <n v="0"/>
    <n v="462408"/>
    <n v="800000"/>
    <s v="."/>
    <n v="0"/>
    <n v="0"/>
    <n v="0"/>
    <n v="462408"/>
    <n v="-462408"/>
    <m/>
    <n v="462408"/>
    <n v="800000"/>
    <n v="673421.96"/>
  </r>
  <r>
    <s v="1.1-00-2304_23618012_2335110"/>
    <s v="1.1-00-23"/>
    <x v="0"/>
    <s v="RECURSOS PROPIOS"/>
    <n v="1"/>
    <x v="0"/>
    <n v="1.3"/>
    <x v="0"/>
    <s v="1.3.4"/>
    <x v="0"/>
    <s v="M"/>
    <s v="Actividades de apoyo administrativo desarrolladas "/>
    <s v="04_23"/>
    <x v="7"/>
    <n v="6"/>
    <x v="0"/>
    <n v="18"/>
    <x v="10"/>
    <s v="012_23"/>
    <x v="9"/>
    <x v="2"/>
    <x v="0"/>
    <x v="2"/>
    <m/>
    <m/>
    <m/>
    <x v="82"/>
    <x v="82"/>
    <n v="0"/>
    <s v="SIN DESCRIPCIÓN PARA DESTINOS 00"/>
    <n v="15500000"/>
    <n v="15500000"/>
    <n v="15500000"/>
    <n v="36385568"/>
    <n v="8925915.3300000001"/>
    <n v="7427424.6200000001"/>
    <n v="8925915.3300000001"/>
    <n v="10421143.210000001"/>
    <n v="7427424.6200000001"/>
    <n v="8925915.3300000001"/>
    <n v="10421143.210000001"/>
    <n v="7427424.6200000001"/>
    <n v="8925915.3300000001"/>
    <n v="10421143.210000001"/>
    <n v="7427424.6200000001"/>
    <n v="8925915.3300000001"/>
    <n v="10421143.210000001"/>
    <n v="6574084.6699999999"/>
    <n v="15500000"/>
    <n v="-20885568"/>
    <n v="0"/>
    <n v="15500000"/>
    <s v="."/>
    <n v="0"/>
    <n v="0"/>
    <n v="0"/>
    <n v="20885568"/>
    <n v="-20885568"/>
    <m/>
    <n v="0"/>
    <n v="15500000"/>
    <n v="5078856.7899999991"/>
  </r>
  <r>
    <s v="1.1-00-2303_23117011_2335210"/>
    <s v="1.1-00-23"/>
    <x v="0"/>
    <s v="RECURSOS PROPIOS"/>
    <n v="1"/>
    <x v="0"/>
    <n v="1.3"/>
    <x v="0"/>
    <s v="1.3.5"/>
    <x v="12"/>
    <s v="O"/>
    <s v="Actividades que realizan la función pública o cont"/>
    <s v="03_23"/>
    <x v="10"/>
    <n v="1"/>
    <x v="6"/>
    <n v="17"/>
    <x v="16"/>
    <s v="011_23"/>
    <x v="14"/>
    <x v="2"/>
    <x v="0"/>
    <x v="2"/>
    <m/>
    <m/>
    <m/>
    <x v="83"/>
    <x v="83"/>
    <n v="0"/>
    <s v="SIN DESCRIPCIÓN PARA DESTINOS 00"/>
    <n v="0"/>
    <n v="0"/>
    <n v="8000"/>
    <n v="0"/>
    <n v="0"/>
    <n v="0"/>
    <n v="0"/>
    <n v="0"/>
    <n v="0"/>
    <n v="0"/>
    <n v="0"/>
    <n v="0"/>
    <n v="0"/>
    <n v="0"/>
    <n v="0"/>
    <n v="0"/>
    <n v="0"/>
    <n v="0"/>
    <n v="0"/>
    <n v="0"/>
    <n v="0"/>
    <n v="0"/>
    <s v="."/>
    <n v="0"/>
    <n v="0"/>
    <n v="0"/>
    <n v="0"/>
    <n v="0"/>
    <m/>
    <n v="0"/>
    <n v="0"/>
    <n v="0"/>
  </r>
  <r>
    <s v="1.1-00-2311_23649031_2335210"/>
    <s v="1.1-00-23"/>
    <x v="0"/>
    <s v="RECURSOS PROPIOS"/>
    <n v="3"/>
    <x v="1"/>
    <n v="3.8"/>
    <x v="1"/>
    <s v="3.8.4"/>
    <x v="1"/>
    <s v="E"/>
    <s v="Actividades del sector público, que realiza en for"/>
    <s v="11_23"/>
    <x v="1"/>
    <n v="6"/>
    <x v="0"/>
    <n v="49"/>
    <x v="2"/>
    <s v="031_23"/>
    <x v="1"/>
    <x v="2"/>
    <x v="0"/>
    <x v="2"/>
    <m/>
    <m/>
    <m/>
    <x v="83"/>
    <x v="83"/>
    <n v="0"/>
    <s v="SIN DESCRIPCIÓN PARA DESTINOS 00"/>
    <n v="0"/>
    <n v="5220"/>
    <n v="5220"/>
    <n v="0"/>
    <n v="5220"/>
    <n v="0"/>
    <n v="0"/>
    <n v="4988"/>
    <n v="0"/>
    <n v="0"/>
    <n v="4988"/>
    <n v="0"/>
    <n v="0"/>
    <n v="0"/>
    <n v="0"/>
    <n v="0"/>
    <n v="0"/>
    <n v="0"/>
    <n v="0"/>
    <n v="0"/>
    <n v="-5220"/>
    <n v="0"/>
    <s v="."/>
    <n v="0"/>
    <n v="5220"/>
    <n v="0"/>
    <n v="0"/>
    <n v="5220"/>
    <m/>
    <n v="0"/>
    <n v="5220"/>
    <n v="232"/>
  </r>
  <r>
    <s v="1.1-00-2305_23621015_2335210"/>
    <s v="1.1-00-23"/>
    <x v="0"/>
    <s v="RECURSOS PROPIOS"/>
    <n v="1"/>
    <x v="0"/>
    <n v="1.3"/>
    <x v="0"/>
    <s v="1.3.4"/>
    <x v="0"/>
    <s v="E"/>
    <s v="Actividades del sector público, que realiza en for"/>
    <s v="05_23"/>
    <x v="0"/>
    <n v="6"/>
    <x v="0"/>
    <n v="21"/>
    <x v="1"/>
    <s v="015_23"/>
    <x v="0"/>
    <x v="2"/>
    <x v="0"/>
    <x v="2"/>
    <m/>
    <m/>
    <m/>
    <x v="83"/>
    <x v="83"/>
    <n v="0"/>
    <s v="SIN DESCRIPCIÓN PARA DESTINOS 00"/>
    <n v="0"/>
    <n v="26000"/>
    <n v="26000"/>
    <n v="0"/>
    <n v="13316.8"/>
    <n v="0"/>
    <n v="0"/>
    <n v="0"/>
    <n v="0"/>
    <n v="0"/>
    <n v="0"/>
    <n v="0"/>
    <n v="0"/>
    <n v="0"/>
    <n v="0"/>
    <n v="0"/>
    <n v="0"/>
    <n v="12683.2"/>
    <n v="0"/>
    <n v="0"/>
    <n v="-26000"/>
    <n v="0"/>
    <s v="."/>
    <n v="0"/>
    <n v="26000"/>
    <n v="0"/>
    <n v="0"/>
    <n v="26000"/>
    <m/>
    <n v="0"/>
    <n v="26000"/>
    <n v="26000"/>
  </r>
  <r>
    <s v="1.1-00-2311_23649031_2335310"/>
    <s v="1.1-00-23"/>
    <x v="0"/>
    <s v="RECURSOS PROPIOS"/>
    <n v="3"/>
    <x v="1"/>
    <n v="3.8"/>
    <x v="1"/>
    <s v="3.8.4"/>
    <x v="1"/>
    <s v="E"/>
    <s v="Actividades del sector público, que realiza en for"/>
    <s v="11_23"/>
    <x v="1"/>
    <n v="6"/>
    <x v="0"/>
    <n v="49"/>
    <x v="2"/>
    <s v="031_23"/>
    <x v="1"/>
    <x v="2"/>
    <x v="0"/>
    <x v="2"/>
    <m/>
    <m/>
    <m/>
    <x v="84"/>
    <x v="84"/>
    <n v="0"/>
    <s v="SIN DESCRIPCIÓN PARA DESTINOS 00"/>
    <n v="275000"/>
    <n v="195433"/>
    <n v="183733"/>
    <n v="275000"/>
    <n v="2995.12"/>
    <n v="0"/>
    <n v="2995.12"/>
    <n v="2995.12"/>
    <n v="0"/>
    <n v="0"/>
    <n v="0"/>
    <n v="0"/>
    <n v="0"/>
    <n v="0"/>
    <n v="0"/>
    <n v="0"/>
    <n v="0"/>
    <n v="192437.88"/>
    <n v="275000"/>
    <n v="0"/>
    <n v="79567"/>
    <n v="275000"/>
    <s v="."/>
    <n v="0"/>
    <n v="0"/>
    <n v="0"/>
    <n v="79567"/>
    <n v="-79567"/>
    <m/>
    <n v="79567"/>
    <n v="275000"/>
    <n v="272004.88"/>
  </r>
  <r>
    <s v="1.1-00-2307_23339024_2335410"/>
    <s v="1.1-00-23"/>
    <x v="0"/>
    <s v="RECURSOS PROPIOS"/>
    <n v="2"/>
    <x v="2"/>
    <n v="2.2999999999999998"/>
    <x v="3"/>
    <s v="2.3.1"/>
    <x v="3"/>
    <s v="E"/>
    <s v="Actividades del sector público, que realiza en for"/>
    <s v="07_23"/>
    <x v="3"/>
    <n v="3"/>
    <x v="2"/>
    <n v="39"/>
    <x v="4"/>
    <s v="024_23"/>
    <x v="3"/>
    <x v="2"/>
    <x v="0"/>
    <x v="2"/>
    <m/>
    <m/>
    <m/>
    <x v="85"/>
    <x v="85"/>
    <n v="0"/>
    <s v="SIN DESCRIPCIÓN PARA DESTINOS 00"/>
    <n v="650000"/>
    <n v="630000"/>
    <n v="630000"/>
    <n v="650000"/>
    <n v="626843.77"/>
    <n v="626843.77"/>
    <n v="626843.77"/>
    <n v="626843.77"/>
    <n v="210107.92"/>
    <n v="262199.90000000002"/>
    <n v="314291.88"/>
    <n v="209237.92"/>
    <n v="261329.9"/>
    <n v="313421.88"/>
    <n v="209237.92"/>
    <n v="261329.9"/>
    <n v="313421.88"/>
    <n v="3156.2299999999814"/>
    <n v="650000"/>
    <n v="0"/>
    <n v="20000"/>
    <n v="650000"/>
    <s v="Servicio contratado para la administracion 2021-2024, con costo mensual ya establecido"/>
    <n v="0"/>
    <n v="0"/>
    <n v="0"/>
    <n v="20000"/>
    <n v="-20000"/>
    <m/>
    <n v="20000"/>
    <n v="650000"/>
    <n v="23156.229999999981"/>
  </r>
  <r>
    <s v="1.1-00-2305_23621015_2335510"/>
    <s v="1.1-00-23"/>
    <x v="0"/>
    <s v="RECURSOS PROPIOS"/>
    <n v="1"/>
    <x v="0"/>
    <n v="1.3"/>
    <x v="0"/>
    <s v="1.3.4"/>
    <x v="0"/>
    <s v="E"/>
    <s v="Actividades del sector público, que realiza en for"/>
    <s v="05_23"/>
    <x v="0"/>
    <n v="6"/>
    <x v="0"/>
    <n v="21"/>
    <x v="1"/>
    <s v="015_23"/>
    <x v="0"/>
    <x v="2"/>
    <x v="0"/>
    <x v="2"/>
    <m/>
    <m/>
    <m/>
    <x v="86"/>
    <x v="86"/>
    <n v="0"/>
    <s v="SIN DESCRIPCIÓN PARA DESTINOS 00"/>
    <n v="7000000"/>
    <n v="7000000"/>
    <n v="7000000"/>
    <n v="7000000"/>
    <n v="7788759.4699999997"/>
    <n v="7788759.4699999997"/>
    <n v="7788759.4699999997"/>
    <n v="7788759.4699999997"/>
    <n v="6350573.8200000003"/>
    <n v="7788759.4900000002"/>
    <n v="7144055.96"/>
    <n v="4899240.8899999997"/>
    <n v="7059933.5499999998"/>
    <n v="7059933.5499999998"/>
    <n v="4769514.0199999996"/>
    <n v="6930206.6799999997"/>
    <n v="6930206.6799999997"/>
    <n v="-788759.46999999974"/>
    <n v="10000000"/>
    <n v="3000000"/>
    <n v="3000000"/>
    <n v="10000000"/>
    <s v="."/>
    <n v="0"/>
    <n v="0"/>
    <n v="0"/>
    <n v="0"/>
    <n v="0"/>
    <m/>
    <n v="9000000"/>
    <n v="16000000"/>
    <n v="8211240.5300000003"/>
  </r>
  <r>
    <s v="1.1-00-2307_23339024_2335610"/>
    <s v="1.1-00-23"/>
    <x v="0"/>
    <s v="RECURSOS PROPIOS"/>
    <n v="2"/>
    <x v="2"/>
    <n v="2.2999999999999998"/>
    <x v="3"/>
    <s v="2.3.1"/>
    <x v="3"/>
    <s v="E"/>
    <s v="Actividades del sector público, que realiza en for"/>
    <s v="07_23"/>
    <x v="3"/>
    <n v="3"/>
    <x v="2"/>
    <n v="39"/>
    <x v="4"/>
    <s v="024_23"/>
    <x v="3"/>
    <x v="2"/>
    <x v="0"/>
    <x v="2"/>
    <m/>
    <m/>
    <m/>
    <x v="87"/>
    <x v="87"/>
    <n v="0"/>
    <s v="SIN DESCRIPCIÓN PARA DESTINOS 00"/>
    <n v="10000"/>
    <n v="30000"/>
    <n v="30000"/>
    <n v="10000"/>
    <n v="13058.12"/>
    <n v="0"/>
    <n v="13058.12"/>
    <n v="13058.12"/>
    <n v="0"/>
    <n v="0"/>
    <n v="13058.12"/>
    <n v="0"/>
    <n v="0"/>
    <n v="0"/>
    <n v="0"/>
    <n v="0"/>
    <n v="0"/>
    <n v="16941.879999999997"/>
    <n v="10000"/>
    <n v="0"/>
    <n v="-20000"/>
    <n v="10000"/>
    <s v="programa preventivo de recarga de extintores NOM-002-SPTS-2010"/>
    <n v="0"/>
    <n v="20000"/>
    <n v="0"/>
    <n v="0"/>
    <n v="20000"/>
    <n v="30000"/>
    <n v="0"/>
    <n v="30000"/>
    <n v="16941.879999999997"/>
  </r>
  <r>
    <s v="1.1-00-2307_23236022_2335710"/>
    <s v="1.1-00-23"/>
    <x v="0"/>
    <s v="RECURSOS PROPIOS"/>
    <n v="2"/>
    <x v="2"/>
    <n v="2.2000000000000002"/>
    <x v="5"/>
    <s v="2.2.7"/>
    <x v="8"/>
    <s v="E"/>
    <s v="Actividades del sector público, que realiza en for"/>
    <s v="07_23"/>
    <x v="3"/>
    <n v="2"/>
    <x v="7"/>
    <n v="36"/>
    <x v="20"/>
    <s v="022_23"/>
    <x v="17"/>
    <x v="2"/>
    <x v="0"/>
    <x v="2"/>
    <m/>
    <m/>
    <m/>
    <x v="88"/>
    <x v="88"/>
    <n v="0"/>
    <s v="SIN DESCRIPCIÓN PARA DESTINOS 00"/>
    <n v="43006351"/>
    <n v="43006351"/>
    <n v="43006351"/>
    <n v="43006351"/>
    <n v="122893608.09999999"/>
    <n v="93885966.810000002"/>
    <n v="122893608.09999999"/>
    <n v="127595665.16"/>
    <n v="86329509.75"/>
    <n v="112928754.54000001"/>
    <n v="118622561"/>
    <n v="73510033.349999994"/>
    <n v="112721693.38"/>
    <n v="115014213.04000001"/>
    <n v="73510033.349999994"/>
    <n v="109304925.22"/>
    <n v="113554646.87"/>
    <n v="-79887257.099999994"/>
    <n v="193664000"/>
    <n v="150657649"/>
    <n v="150657649"/>
    <n v="193664000"/>
    <s v="."/>
    <n v="0"/>
    <n v="0"/>
    <n v="0"/>
    <n v="0"/>
    <n v="0"/>
    <m/>
    <n v="155657649"/>
    <n v="198664000"/>
    <n v="71068334.840000004"/>
  </r>
  <r>
    <s v="1.1-00-2305_23621015_2335710"/>
    <s v="1.1-00-23"/>
    <x v="0"/>
    <s v="RECURSOS PROPIOS"/>
    <n v="1"/>
    <x v="0"/>
    <n v="1.3"/>
    <x v="0"/>
    <s v="1.3.4"/>
    <x v="0"/>
    <s v="E"/>
    <s v="Actividades del sector público, que realiza en for"/>
    <s v="05_23"/>
    <x v="0"/>
    <n v="6"/>
    <x v="0"/>
    <n v="21"/>
    <x v="1"/>
    <s v="015_23"/>
    <x v="0"/>
    <x v="2"/>
    <x v="0"/>
    <x v="2"/>
    <m/>
    <m/>
    <m/>
    <x v="88"/>
    <x v="88"/>
    <n v="0"/>
    <s v="SIN DESCRIPCIÓN PARA DESTINOS 00"/>
    <n v="13000000"/>
    <n v="12974000"/>
    <n v="12974000"/>
    <n v="13000000"/>
    <n v="12973647.4"/>
    <n v="10488479.76"/>
    <n v="12853625.68"/>
    <n v="12973647.4"/>
    <n v="8818008.5700000003"/>
    <n v="12592355.09"/>
    <n v="12706506.050000001"/>
    <n v="5683442.8600000003"/>
    <n v="10505139.25"/>
    <n v="11959688.77"/>
    <n v="5683442.8600000003"/>
    <n v="9079929.6099999994"/>
    <n v="11702736.01"/>
    <n v="352.59999999962747"/>
    <n v="17150000"/>
    <n v="4150000"/>
    <n v="4176000"/>
    <n v="17150000"/>
    <s v="."/>
    <n v="0"/>
    <n v="0"/>
    <n v="0"/>
    <n v="26000"/>
    <n v="-26000"/>
    <m/>
    <n v="4176000"/>
    <n v="17150000"/>
    <n v="4176352.5999999996"/>
  </r>
  <r>
    <s v="1.1-00-2311_23650031_2335710"/>
    <s v="1.1-00-23"/>
    <x v="0"/>
    <s v="RECURSOS PROPIOS"/>
    <n v="3"/>
    <x v="1"/>
    <n v="3.8"/>
    <x v="1"/>
    <s v="3.8.4"/>
    <x v="1"/>
    <s v="E"/>
    <s v="Actividades del sector público, que realiza en for"/>
    <s v="11_23"/>
    <x v="1"/>
    <n v="6"/>
    <x v="0"/>
    <n v="50"/>
    <x v="12"/>
    <s v="031_23"/>
    <x v="1"/>
    <x v="2"/>
    <x v="0"/>
    <x v="2"/>
    <m/>
    <m/>
    <s v="concentrada"/>
    <x v="88"/>
    <x v="88"/>
    <n v="0"/>
    <s v="SIN DESCRIPCIÓN PARA DESTINOS 00"/>
    <n v="0"/>
    <n v="0"/>
    <n v="0"/>
    <n v="0"/>
    <n v="0"/>
    <n v="0"/>
    <n v="0"/>
    <n v="0"/>
    <n v="0"/>
    <n v="0"/>
    <n v="0"/>
    <n v="0"/>
    <n v="0"/>
    <n v="0"/>
    <n v="0"/>
    <n v="0"/>
    <n v="0"/>
    <n v="0"/>
    <n v="130000"/>
    <n v="130000"/>
    <n v="130000"/>
    <n v="130000"/>
    <s v="Mantenimiento preventivo-correctivo Vehículo Polaris. _x000a_Mantenimiento vehículo nuevo C4 "/>
    <n v="0"/>
    <n v="0"/>
    <n v="0"/>
    <n v="0"/>
    <n v="0"/>
    <m/>
    <n v="0"/>
    <n v="0"/>
    <n v="0"/>
  </r>
  <r>
    <s v="1.1-00-2302_23311009_2335710"/>
    <s v="1.1-00-23"/>
    <x v="0"/>
    <s v="RECURSOS PROPIOS"/>
    <n v="1"/>
    <x v="0"/>
    <n v="1.7"/>
    <x v="2"/>
    <s v="1.7.2"/>
    <x v="9"/>
    <s v="E"/>
    <s v="Actividades del sector público, que realiza en for"/>
    <s v="02_23"/>
    <x v="8"/>
    <n v="3"/>
    <x v="2"/>
    <n v="11"/>
    <x v="19"/>
    <s v="009_23"/>
    <x v="11"/>
    <x v="2"/>
    <x v="0"/>
    <x v="2"/>
    <m/>
    <m/>
    <m/>
    <x v="88"/>
    <x v="88"/>
    <n v="0"/>
    <s v="SIN DESCRIPCIÓN PARA DESTINOS 00"/>
    <n v="50000"/>
    <n v="50000"/>
    <n v="50000"/>
    <n v="50000"/>
    <n v="20000"/>
    <n v="20000"/>
    <n v="20000"/>
    <n v="20000"/>
    <n v="0"/>
    <n v="0"/>
    <n v="0"/>
    <n v="0"/>
    <n v="0"/>
    <n v="0"/>
    <n v="0"/>
    <n v="0"/>
    <n v="0"/>
    <n v="30000"/>
    <n v="80000"/>
    <n v="30000"/>
    <n v="30000"/>
    <n v="80000"/>
    <s v="."/>
    <n v="0"/>
    <n v="0"/>
    <n v="0"/>
    <n v="0"/>
    <n v="0"/>
    <m/>
    <n v="30000"/>
    <n v="80000"/>
    <n v="60000"/>
  </r>
  <r>
    <s v="1.1-00-2307_23339024_2335710"/>
    <s v="1.1-00-23"/>
    <x v="0"/>
    <s v="RECURSOS PROPIOS"/>
    <n v="2"/>
    <x v="2"/>
    <n v="2.2999999999999998"/>
    <x v="3"/>
    <s v="2.3.1"/>
    <x v="3"/>
    <s v="E"/>
    <s v="Actividades del sector público, que realiza en for"/>
    <s v="07_23"/>
    <x v="3"/>
    <n v="3"/>
    <x v="2"/>
    <n v="39"/>
    <x v="4"/>
    <s v="024_23"/>
    <x v="3"/>
    <x v="2"/>
    <x v="0"/>
    <x v="2"/>
    <m/>
    <m/>
    <s v="concentrada"/>
    <x v="88"/>
    <x v="88"/>
    <n v="0"/>
    <s v="SIN DESCRIPCIÓN PARA DESTINOS 00"/>
    <n v="0"/>
    <n v="0"/>
    <n v="0"/>
    <n v="0"/>
    <n v="0"/>
    <n v="0"/>
    <n v="0"/>
    <n v="0"/>
    <n v="0"/>
    <n v="0"/>
    <n v="0"/>
    <n v="0"/>
    <n v="0"/>
    <n v="0"/>
    <n v="0"/>
    <n v="0"/>
    <n v="0"/>
    <n v="0"/>
    <n v="24119"/>
    <n v="24119"/>
    <n v="24119"/>
    <n v="24119"/>
    <s v="Recarga de extintores de las unidades de servicios medicos NOM-002-SPTS-2010, Programa de mantenimiento preventivo y correctivo de las plantas de luz de las Unidades Médicas de SMM"/>
    <n v="0"/>
    <n v="0"/>
    <n v="0"/>
    <n v="0"/>
    <n v="0"/>
    <m/>
    <n v="24119"/>
    <n v="24119"/>
    <n v="24119"/>
  </r>
  <r>
    <s v="1.1-00-2309_23343027_2335710"/>
    <s v="1.1-00-23"/>
    <x v="0"/>
    <s v="RECURSOS PROPIOS"/>
    <n v="1"/>
    <x v="0"/>
    <n v="1.3"/>
    <x v="0"/>
    <s v="1.3.4"/>
    <x v="0"/>
    <s v="E"/>
    <s v="Actividades del sector público, que realiza en for"/>
    <s v="09_23"/>
    <x v="5"/>
    <n v="3"/>
    <x v="2"/>
    <n v="43"/>
    <x v="17"/>
    <s v="027_23"/>
    <x v="15"/>
    <x v="2"/>
    <x v="0"/>
    <x v="2"/>
    <m/>
    <m/>
    <m/>
    <x v="88"/>
    <x v="88"/>
    <n v="0"/>
    <s v="SIN DESCRIPCIÓN PARA DESTINOS 00"/>
    <n v="250000"/>
    <n v="250000"/>
    <n v="250000"/>
    <n v="200000"/>
    <n v="199520"/>
    <n v="0"/>
    <n v="0"/>
    <n v="197664"/>
    <n v="0"/>
    <n v="0"/>
    <n v="0"/>
    <n v="0"/>
    <n v="0"/>
    <n v="0"/>
    <n v="0"/>
    <n v="0"/>
    <n v="0"/>
    <n v="50480"/>
    <n v="200000"/>
    <n v="0"/>
    <n v="-50000"/>
    <n v="200000"/>
    <s v="Para el servicio preventimo y correctivo trimestral de la caldera, sierras, polipastos, insencibilizador."/>
    <n v="0"/>
    <n v="50000"/>
    <n v="0"/>
    <n v="0"/>
    <n v="50000"/>
    <n v="250000"/>
    <n v="0"/>
    <n v="250000"/>
    <n v="52336"/>
  </r>
  <r>
    <s v="1.1-00-2307_23335021_2335810"/>
    <s v="1.1-00-23"/>
    <x v="0"/>
    <s v="RECURSOS PROPIOS"/>
    <n v="2"/>
    <x v="2"/>
    <n v="2.1"/>
    <x v="7"/>
    <s v="2.1.1"/>
    <x v="10"/>
    <s v="E"/>
    <s v="Actividades del sector público, que realiza en for"/>
    <s v="07_23"/>
    <x v="3"/>
    <n v="3"/>
    <x v="2"/>
    <n v="35"/>
    <x v="14"/>
    <s v="021_23"/>
    <x v="12"/>
    <x v="2"/>
    <x v="0"/>
    <x v="2"/>
    <m/>
    <m/>
    <m/>
    <x v="89"/>
    <x v="89"/>
    <n v="0"/>
    <s v="SIN DESCRIPCIÓN PARA DESTINOS 00"/>
    <n v="0"/>
    <n v="0"/>
    <n v="0"/>
    <n v="0"/>
    <n v="0"/>
    <n v="0"/>
    <n v="0"/>
    <n v="0"/>
    <n v="0"/>
    <n v="0"/>
    <n v="0"/>
    <n v="0"/>
    <n v="0"/>
    <n v="0"/>
    <n v="0"/>
    <n v="0"/>
    <n v="0"/>
    <n v="0"/>
    <n v="0"/>
    <n v="0"/>
    <n v="0"/>
    <n v="53810762"/>
    <s v="."/>
    <n v="0"/>
    <n v="0"/>
    <n v="0"/>
    <n v="0"/>
    <n v="0"/>
    <m/>
    <n v="56810762"/>
    <n v="56810762"/>
    <n v="56810762"/>
  </r>
  <r>
    <s v="2.5-02-2307_23335021_2335810"/>
    <s v="2.5-02-23"/>
    <x v="7"/>
    <s v="FORTAMUN 2023"/>
    <n v="2"/>
    <x v="2"/>
    <n v="2.1"/>
    <x v="7"/>
    <s v="2.1.1"/>
    <x v="10"/>
    <s v="E"/>
    <s v="Actividades del sector público, que realiza en for"/>
    <s v="07_23"/>
    <x v="3"/>
    <n v="3"/>
    <x v="2"/>
    <n v="35"/>
    <x v="14"/>
    <s v="021_23"/>
    <x v="12"/>
    <x v="2"/>
    <x v="0"/>
    <x v="2"/>
    <m/>
    <m/>
    <m/>
    <x v="89"/>
    <x v="89"/>
    <n v="0"/>
    <s v="SIN DESCRIPCIÓN PARA DESTINOS 00"/>
    <n v="100000000"/>
    <n v="100000000"/>
    <n v="100000000"/>
    <n v="100000000"/>
    <n v="105187376.76000001"/>
    <n v="74077018.209999993"/>
    <n v="105187376.76000001"/>
    <n v="113661481.65000001"/>
    <n v="74077018.200000003"/>
    <n v="105187376.75"/>
    <n v="113661481.64"/>
    <n v="74077018.200000003"/>
    <n v="97224313.030000001"/>
    <n v="105187376.75"/>
    <n v="74077018.200000003"/>
    <n v="97224313.030000001"/>
    <n v="105187376.75"/>
    <n v="-5187376.7600000054"/>
    <n v="127189238"/>
    <n v="27189238"/>
    <n v="27189238"/>
    <n v="126189238"/>
    <s v="."/>
    <n v="0"/>
    <n v="0"/>
    <n v="0"/>
    <n v="0"/>
    <n v="0"/>
    <m/>
    <n v="23189238"/>
    <n v="123189238"/>
    <n v="9527756.349999994"/>
  </r>
  <r>
    <s v="1.1-00-2307_23339024_2335810"/>
    <s v="1.1-00-23"/>
    <x v="0"/>
    <s v="RECURSOS PROPIOS"/>
    <n v="2"/>
    <x v="2"/>
    <n v="2.2999999999999998"/>
    <x v="3"/>
    <s v="2.3.1"/>
    <x v="3"/>
    <s v="E"/>
    <s v="Actividades del sector público, que realiza en for"/>
    <s v="07_23"/>
    <x v="3"/>
    <n v="3"/>
    <x v="2"/>
    <n v="39"/>
    <x v="4"/>
    <s v="024_23"/>
    <x v="3"/>
    <x v="2"/>
    <x v="0"/>
    <x v="2"/>
    <m/>
    <m/>
    <m/>
    <x v="89"/>
    <x v="89"/>
    <n v="0"/>
    <s v="SIN DESCRIPCIÓN PARA DESTINOS 00"/>
    <n v="1000000"/>
    <n v="1000000"/>
    <n v="1000000"/>
    <n v="1000000"/>
    <n v="994604.12"/>
    <n v="994604.12"/>
    <n v="994604.12"/>
    <n v="994604.12"/>
    <n v="299794.53000000003"/>
    <n v="418046.03"/>
    <n v="418046.03"/>
    <n v="285741.63"/>
    <n v="418046.03"/>
    <n v="418046.03"/>
    <n v="285741.63"/>
    <n v="361659.2"/>
    <n v="418046.03"/>
    <n v="5395.8800000000047"/>
    <n v="1000000"/>
    <n v="0"/>
    <n v="0"/>
    <n v="1000000"/>
    <s v="Servicio contratado para la administracion 2021-2024, con costo mensual ya establecido"/>
    <n v="0"/>
    <n v="0"/>
    <n v="0"/>
    <n v="0"/>
    <n v="0"/>
    <m/>
    <n v="0"/>
    <n v="1000000"/>
    <n v="5395.8800000000047"/>
  </r>
  <r>
    <s v="1.1-00-2301_2352002_2335810"/>
    <s v="1.1-00-23"/>
    <x v="0"/>
    <s v="RECURSOS PROPIOS"/>
    <n v="1"/>
    <x v="0"/>
    <n v="1.3"/>
    <x v="0"/>
    <s v="1.3.4"/>
    <x v="0"/>
    <s v="E"/>
    <s v="Actividades del sector público, que realiza en for"/>
    <s v="01_23"/>
    <x v="11"/>
    <n v="5"/>
    <x v="3"/>
    <n v="2"/>
    <x v="18"/>
    <s v="002_23"/>
    <x v="16"/>
    <x v="2"/>
    <x v="0"/>
    <x v="2"/>
    <m/>
    <m/>
    <m/>
    <x v="89"/>
    <x v="89"/>
    <n v="0"/>
    <s v="SIN DESCRIPCIÓN PARA DESTINOS 00"/>
    <n v="5000"/>
    <n v="5000"/>
    <n v="5000"/>
    <n v="5000"/>
    <n v="1851.79"/>
    <n v="0"/>
    <n v="1851.79"/>
    <n v="1851.79"/>
    <n v="0"/>
    <n v="1851.79"/>
    <n v="1851.79"/>
    <n v="0"/>
    <n v="1178.76"/>
    <n v="1642.99"/>
    <n v="0"/>
    <n v="1178.76"/>
    <n v="1642.99"/>
    <n v="3148.21"/>
    <n v="0"/>
    <n v="-5000"/>
    <n v="-5000"/>
    <n v="0"/>
    <s v="."/>
    <n v="0"/>
    <n v="0"/>
    <n v="0"/>
    <n v="0"/>
    <n v="0"/>
    <m/>
    <n v="0"/>
    <n v="5000"/>
    <n v="3148.21"/>
  </r>
  <r>
    <s v="1.1-00-2301_2364004_2336117"/>
    <s v="1.1-00-23"/>
    <x v="0"/>
    <s v="RECURSOS PROPIOS"/>
    <n v="1"/>
    <x v="0"/>
    <n v="1.3"/>
    <x v="0"/>
    <s v="1.3.4"/>
    <x v="0"/>
    <s v="E"/>
    <s v="Actividades del sector público, que realiza en for"/>
    <s v="01_23"/>
    <x v="11"/>
    <n v="6"/>
    <x v="0"/>
    <n v="4"/>
    <x v="28"/>
    <s v="004_23"/>
    <x v="22"/>
    <x v="2"/>
    <x v="0"/>
    <x v="2"/>
    <m/>
    <m/>
    <m/>
    <x v="90"/>
    <x v="90"/>
    <n v="7"/>
    <s v="TRAILER CONCERT"/>
    <n v="1500000"/>
    <n v="1500000"/>
    <n v="1500000"/>
    <n v="1500000"/>
    <n v="0"/>
    <n v="0"/>
    <n v="0"/>
    <n v="0"/>
    <n v="0"/>
    <n v="0"/>
    <n v="0"/>
    <n v="0"/>
    <n v="0"/>
    <n v="0"/>
    <n v="0"/>
    <n v="0"/>
    <n v="0"/>
    <n v="1500000"/>
    <n v="1500000"/>
    <n v="0"/>
    <n v="0"/>
    <n v="1500000"/>
    <s v="."/>
    <n v="0"/>
    <n v="0"/>
    <n v="0"/>
    <n v="0"/>
    <n v="0"/>
    <m/>
    <n v="0"/>
    <n v="1500000"/>
    <n v="1500000"/>
  </r>
  <r>
    <s v="1.1-00-2301_2364004_2336110"/>
    <s v="1.1-00-23"/>
    <x v="0"/>
    <s v="RECURSOS PROPIOS"/>
    <n v="1"/>
    <x v="0"/>
    <n v="1.3"/>
    <x v="0"/>
    <s v="1.3.4"/>
    <x v="0"/>
    <s v="E"/>
    <s v="Actividades del sector público, que realiza en for"/>
    <s v="01_23"/>
    <x v="11"/>
    <n v="6"/>
    <x v="0"/>
    <n v="4"/>
    <x v="28"/>
    <s v="004_23"/>
    <x v="22"/>
    <x v="2"/>
    <x v="0"/>
    <x v="2"/>
    <m/>
    <m/>
    <m/>
    <x v="90"/>
    <x v="90"/>
    <n v="0"/>
    <s v="SIN DESCRIPCIÓN PARA DESTINOS 00"/>
    <n v="30500000"/>
    <n v="30500000"/>
    <n v="30500000"/>
    <n v="30500000"/>
    <n v="12077510.66"/>
    <n v="0"/>
    <n v="12077510.66"/>
    <n v="12268822.66"/>
    <n v="0"/>
    <n v="9633164.9199999999"/>
    <n v="11305142.66"/>
    <n v="0"/>
    <n v="3042451.74"/>
    <n v="5803932.6500000004"/>
    <n v="0"/>
    <n v="3042451.74"/>
    <n v="4043152.14"/>
    <n v="18422489.34"/>
    <n v="30500000"/>
    <n v="0"/>
    <n v="0"/>
    <n v="30500000"/>
    <s v="."/>
    <n v="0"/>
    <n v="0"/>
    <n v="0"/>
    <n v="0"/>
    <n v="0"/>
    <m/>
    <n v="2000000"/>
    <n v="32500000"/>
    <n v="20231177.34"/>
  </r>
  <r>
    <s v="2.6-05-2301_2364004_2336110"/>
    <s v="2.6-05-23"/>
    <x v="6"/>
    <s v="RECURSO ESTATAL"/>
    <n v="1"/>
    <x v="0"/>
    <n v="1.3"/>
    <x v="0"/>
    <s v="1.3.4"/>
    <x v="0"/>
    <s v="E"/>
    <s v="Actividades del sector público, que realiza en for"/>
    <s v="01_23"/>
    <x v="11"/>
    <n v="6"/>
    <x v="0"/>
    <n v="4"/>
    <x v="28"/>
    <s v="004_23"/>
    <x v="22"/>
    <x v="2"/>
    <x v="0"/>
    <x v="2"/>
    <m/>
    <m/>
    <m/>
    <x v="90"/>
    <x v="90"/>
    <n v="0"/>
    <s v="SIN DESCRIPCIÓN PARA DESTINOS 00"/>
    <n v="0"/>
    <n v="0"/>
    <n v="0"/>
    <n v="0"/>
    <n v="0"/>
    <n v="0"/>
    <n v="0"/>
    <n v="0"/>
    <n v="0"/>
    <n v="0"/>
    <n v="0"/>
    <n v="0"/>
    <n v="0"/>
    <n v="0"/>
    <n v="0"/>
    <n v="0"/>
    <n v="0"/>
    <n v="0"/>
    <n v="0"/>
    <n v="0"/>
    <n v="0"/>
    <n v="0"/>
    <s v="."/>
    <n v="0"/>
    <n v="0"/>
    <n v="0"/>
    <n v="0"/>
    <n v="0"/>
    <m/>
    <n v="27500"/>
    <n v="27500"/>
    <n v="27500"/>
  </r>
  <r>
    <s v="1.1-00-2305_23621015_2336310"/>
    <s v="1.1-00-23"/>
    <x v="0"/>
    <s v="RECURSOS PROPIOS"/>
    <n v="1"/>
    <x v="0"/>
    <n v="1.3"/>
    <x v="0"/>
    <s v="1.3.4"/>
    <x v="0"/>
    <s v="E"/>
    <s v="Actividades del sector público, que realiza en for"/>
    <s v="05_23"/>
    <x v="0"/>
    <n v="6"/>
    <x v="0"/>
    <n v="21"/>
    <x v="1"/>
    <s v="015_23"/>
    <x v="0"/>
    <x v="2"/>
    <x v="0"/>
    <x v="2"/>
    <m/>
    <m/>
    <m/>
    <x v="91"/>
    <x v="91"/>
    <n v="0"/>
    <s v="SIN DESCRIPCIÓN PARA DESTINOS 00"/>
    <n v="4866666.55"/>
    <n v="4866666.55"/>
    <n v="4866666.55"/>
    <n v="4000000"/>
    <n v="4866666.55"/>
    <n v="4866666.55"/>
    <n v="4866666.55"/>
    <n v="4866666.55"/>
    <n v="1622222.2"/>
    <n v="2433333.2999999998"/>
    <n v="2433333.2999999998"/>
    <n v="1622222.2"/>
    <n v="2433333.2999999998"/>
    <n v="2433333.2999999998"/>
    <n v="1622222.2"/>
    <n v="2433333.2999999998"/>
    <n v="2433333.2999999998"/>
    <n v="0"/>
    <n v="4866666"/>
    <n v="866666"/>
    <n v="-0.54999999981373549"/>
    <n v="4866666"/>
    <s v="."/>
    <n v="0"/>
    <n v="866666.55"/>
    <n v="0"/>
    <n v="0"/>
    <n v="866666.55"/>
    <n v="4866666.55"/>
    <n v="0"/>
    <n v="4866666.55"/>
    <n v="0"/>
  </r>
  <r>
    <s v="1.1-00-2301_2364004_2336510"/>
    <s v="1.1-00-23"/>
    <x v="0"/>
    <s v="RECURSOS PROPIOS"/>
    <n v="1"/>
    <x v="0"/>
    <n v="1.3"/>
    <x v="0"/>
    <s v="1.3.4"/>
    <x v="0"/>
    <s v="E"/>
    <s v="Actividades del sector público, que realiza en for"/>
    <s v="01_23"/>
    <x v="11"/>
    <n v="6"/>
    <x v="0"/>
    <n v="4"/>
    <x v="28"/>
    <s v="004_23"/>
    <x v="22"/>
    <x v="2"/>
    <x v="0"/>
    <x v="2"/>
    <m/>
    <m/>
    <m/>
    <x v="92"/>
    <x v="92"/>
    <n v="0"/>
    <s v="SIN DESCRIPCIÓN PARA DESTINOS 00"/>
    <n v="3228216"/>
    <n v="3228216"/>
    <n v="3228216"/>
    <n v="3228216"/>
    <n v="3115199.95"/>
    <n v="0"/>
    <n v="3115199.95"/>
    <n v="3115199.95"/>
    <n v="0"/>
    <n v="1557600"/>
    <n v="1557600"/>
    <n v="0"/>
    <n v="1298000"/>
    <n v="1298000"/>
    <n v="0"/>
    <n v="1298000"/>
    <n v="1298000"/>
    <n v="113016.04999999981"/>
    <n v="3228216"/>
    <n v="0"/>
    <n v="0"/>
    <n v="3228216"/>
    <s v="."/>
    <n v="0"/>
    <n v="0"/>
    <n v="0"/>
    <n v="0"/>
    <n v="0"/>
    <m/>
    <n v="1500000"/>
    <n v="4728216"/>
    <n v="1613016.0499999998"/>
  </r>
  <r>
    <s v="1.1-00-2301_2364004_2336610"/>
    <s v="1.1-00-23"/>
    <x v="0"/>
    <s v="RECURSOS PROPIOS"/>
    <n v="1"/>
    <x v="0"/>
    <n v="1.3"/>
    <x v="0"/>
    <s v="1.3.4"/>
    <x v="0"/>
    <s v="E"/>
    <s v="Actividades del sector público, que realiza en for"/>
    <s v="01_23"/>
    <x v="11"/>
    <n v="6"/>
    <x v="0"/>
    <n v="4"/>
    <x v="28"/>
    <s v="004_23"/>
    <x v="22"/>
    <x v="2"/>
    <x v="0"/>
    <x v="2"/>
    <m/>
    <m/>
    <m/>
    <x v="93"/>
    <x v="93"/>
    <n v="0"/>
    <s v="SIN DESCRIPCIÓN PARA DESTINOS 00"/>
    <n v="7515784"/>
    <n v="7515784"/>
    <n v="7515784"/>
    <n v="7515784"/>
    <n v="3228221.3"/>
    <n v="0"/>
    <n v="3228221.3"/>
    <n v="3228221.3"/>
    <n v="0"/>
    <n v="1614110.64"/>
    <n v="1614110.64"/>
    <n v="0"/>
    <n v="1614110.64"/>
    <n v="1614110.64"/>
    <n v="0"/>
    <n v="1345092.2"/>
    <n v="1614110.64"/>
    <n v="4287562.7"/>
    <n v="5451784"/>
    <n v="-2064000"/>
    <n v="-2064000"/>
    <n v="5451784"/>
    <s v="."/>
    <n v="0"/>
    <n v="0"/>
    <n v="0"/>
    <n v="0"/>
    <n v="0"/>
    <n v="9015784"/>
    <n v="1500000"/>
    <n v="9015784"/>
    <n v="5787562.7000000002"/>
  </r>
  <r>
    <s v="1.1-00-2302_23311009_2337110"/>
    <s v="1.1-00-23"/>
    <x v="0"/>
    <s v="RECURSOS PROPIOS"/>
    <n v="1"/>
    <x v="0"/>
    <n v="1.7"/>
    <x v="2"/>
    <s v="1.7.2"/>
    <x v="9"/>
    <s v="E"/>
    <s v="Actividades del sector público, que realiza en for"/>
    <s v="02_23"/>
    <x v="8"/>
    <n v="3"/>
    <x v="2"/>
    <n v="11"/>
    <x v="19"/>
    <s v="009_23"/>
    <x v="11"/>
    <x v="2"/>
    <x v="0"/>
    <x v="2"/>
    <m/>
    <m/>
    <m/>
    <x v="94"/>
    <x v="94"/>
    <n v="0"/>
    <s v="SIN DESCRIPCIÓN PARA DESTINOS 00"/>
    <n v="0"/>
    <n v="0"/>
    <n v="0"/>
    <n v="0"/>
    <n v="0"/>
    <n v="0"/>
    <n v="0"/>
    <n v="0"/>
    <n v="0"/>
    <n v="0"/>
    <n v="0"/>
    <n v="0"/>
    <n v="0"/>
    <n v="0"/>
    <n v="0"/>
    <n v="0"/>
    <n v="0"/>
    <n v="0"/>
    <n v="30000"/>
    <n v="30000"/>
    <n v="30000"/>
    <n v="30000"/>
    <s v="."/>
    <n v="0"/>
    <n v="0"/>
    <n v="0"/>
    <n v="0"/>
    <n v="0"/>
    <m/>
    <n v="0"/>
    <n v="0"/>
    <n v="0"/>
  </r>
  <r>
    <s v="1.1-00-2308_23740025_2337110"/>
    <s v="1.1-00-23"/>
    <x v="0"/>
    <s v="RECURSOS PROPIOS"/>
    <n v="1"/>
    <x v="0"/>
    <n v="1.7"/>
    <x v="2"/>
    <s v="1.7.1"/>
    <x v="2"/>
    <s v="R"/>
    <s v="Solamente actividades específicas, distintas a las"/>
    <s v="08_23"/>
    <x v="2"/>
    <n v="7"/>
    <x v="1"/>
    <n v="40"/>
    <x v="27"/>
    <s v="025_23"/>
    <x v="2"/>
    <x v="2"/>
    <x v="0"/>
    <x v="2"/>
    <m/>
    <m/>
    <m/>
    <x v="94"/>
    <x v="94"/>
    <n v="0"/>
    <s v="SIN DESCRIPCIÓN PARA DESTINOS 00"/>
    <n v="0"/>
    <n v="0"/>
    <n v="0"/>
    <n v="0"/>
    <n v="0"/>
    <n v="0"/>
    <n v="0"/>
    <n v="0"/>
    <n v="0"/>
    <n v="0"/>
    <n v="0"/>
    <n v="0"/>
    <n v="0"/>
    <n v="0"/>
    <n v="0"/>
    <n v="0"/>
    <n v="0"/>
    <n v="0"/>
    <n v="15000"/>
    <n v="15000"/>
    <n v="15000"/>
    <n v="15000"/>
    <s v="."/>
    <n v="0"/>
    <n v="0"/>
    <n v="0"/>
    <n v="0"/>
    <n v="0"/>
    <m/>
    <n v="0"/>
    <n v="0"/>
    <n v="0"/>
  </r>
  <r>
    <s v="1.1-00-2304_23618012_2337110"/>
    <s v="1.1-00-23"/>
    <x v="0"/>
    <s v="RECURSOS PROPIOS"/>
    <n v="1"/>
    <x v="0"/>
    <n v="1.3"/>
    <x v="0"/>
    <s v="1.3.4"/>
    <x v="0"/>
    <s v="M"/>
    <s v="Actividades de apoyo administrativo desarrolladas "/>
    <s v="04_23"/>
    <x v="7"/>
    <n v="6"/>
    <x v="0"/>
    <n v="18"/>
    <x v="10"/>
    <s v="012_23"/>
    <x v="9"/>
    <x v="2"/>
    <x v="0"/>
    <x v="2"/>
    <m/>
    <m/>
    <m/>
    <x v="94"/>
    <x v="94"/>
    <n v="0"/>
    <s v="SIN DESCRIPCIÓN PARA DESTINOS 00"/>
    <n v="8960"/>
    <n v="8960"/>
    <n v="8960"/>
    <n v="0"/>
    <n v="8960"/>
    <n v="8960"/>
    <n v="8960"/>
    <n v="8960"/>
    <n v="8960"/>
    <n v="8960"/>
    <n v="8960"/>
    <n v="8960"/>
    <n v="8960"/>
    <n v="8960"/>
    <n v="8960"/>
    <n v="8960"/>
    <n v="8960"/>
    <n v="0"/>
    <n v="5000"/>
    <n v="5000"/>
    <n v="-3960"/>
    <n v="5000"/>
    <s v="."/>
    <n v="0"/>
    <n v="8960"/>
    <n v="0"/>
    <n v="0"/>
    <n v="8960"/>
    <n v="8960"/>
    <n v="0"/>
    <n v="8960"/>
    <n v="0"/>
  </r>
  <r>
    <s v="1.1-00-2301_2363003_2337110"/>
    <s v="1.1-00-23"/>
    <x v="0"/>
    <s v="RECURSOS PROPIOS"/>
    <n v="1"/>
    <x v="0"/>
    <n v="1.3"/>
    <x v="0"/>
    <s v="1.3.4"/>
    <x v="0"/>
    <s v="E"/>
    <s v="Actividades del sector público, que realiza en for"/>
    <s v="01_23"/>
    <x v="11"/>
    <n v="6"/>
    <x v="0"/>
    <n v="3"/>
    <x v="26"/>
    <s v="003_23"/>
    <x v="21"/>
    <x v="2"/>
    <x v="0"/>
    <x v="2"/>
    <m/>
    <m/>
    <m/>
    <x v="94"/>
    <x v="94"/>
    <n v="0"/>
    <s v="SIN DESCRIPCIÓN PARA DESTINOS 00"/>
    <n v="7055.12"/>
    <n v="6430.12"/>
    <n v="6430.12"/>
    <n v="0"/>
    <n v="3729.56"/>
    <n v="0"/>
    <n v="3729.56"/>
    <n v="6382.12"/>
    <n v="0"/>
    <n v="3729.56"/>
    <n v="6382.12"/>
    <n v="0"/>
    <n v="3729.56"/>
    <n v="6382.12"/>
    <n v="0"/>
    <n v="3729.56"/>
    <n v="6382.12"/>
    <n v="2700.56"/>
    <n v="0"/>
    <n v="0"/>
    <n v="-6430.12"/>
    <n v="0"/>
    <s v="."/>
    <n v="0"/>
    <n v="7055.12"/>
    <n v="0"/>
    <n v="625"/>
    <n v="6430.12"/>
    <m/>
    <n v="0"/>
    <n v="6430.12"/>
    <n v="48"/>
  </r>
  <r>
    <s v="1.1-00-2302_23115010_2337110"/>
    <s v="1.1-00-23"/>
    <x v="0"/>
    <s v="RECURSOS PROPIOS"/>
    <n v="1"/>
    <x v="0"/>
    <n v="1.3"/>
    <x v="0"/>
    <s v="1.3.4"/>
    <x v="0"/>
    <s v="F"/>
    <s v="Actividades destinadas a la promoción y fomento de"/>
    <s v="02_23"/>
    <x v="8"/>
    <n v="1"/>
    <x v="6"/>
    <n v="15"/>
    <x v="32"/>
    <s v="010_23"/>
    <x v="10"/>
    <x v="2"/>
    <x v="0"/>
    <x v="2"/>
    <m/>
    <m/>
    <m/>
    <x v="94"/>
    <x v="94"/>
    <n v="0"/>
    <s v="SIN DESCRIPCIÓN PARA DESTINOS 00"/>
    <n v="8710"/>
    <n v="8710"/>
    <n v="8710"/>
    <n v="0"/>
    <n v="8710"/>
    <n v="8710"/>
    <n v="8710"/>
    <n v="8710"/>
    <n v="8710"/>
    <n v="8710"/>
    <n v="8710"/>
    <n v="8710"/>
    <n v="8710"/>
    <n v="8710"/>
    <n v="8710"/>
    <n v="8710"/>
    <n v="8710"/>
    <n v="0"/>
    <n v="0"/>
    <n v="0"/>
    <n v="-8710"/>
    <n v="0"/>
    <s v="."/>
    <n v="0"/>
    <n v="8710"/>
    <n v="0"/>
    <n v="0"/>
    <n v="8710"/>
    <m/>
    <n v="0"/>
    <n v="8710"/>
    <n v="0"/>
  </r>
  <r>
    <s v="1.1-00-2302_23311009_2337210"/>
    <s v="1.1-00-23"/>
    <x v="0"/>
    <s v="RECURSOS PROPIOS"/>
    <n v="1"/>
    <x v="0"/>
    <n v="1.7"/>
    <x v="2"/>
    <s v="1.7.2"/>
    <x v="9"/>
    <s v="E"/>
    <s v="Actividades del sector público, que realiza en for"/>
    <s v="02_23"/>
    <x v="8"/>
    <n v="3"/>
    <x v="2"/>
    <n v="11"/>
    <x v="19"/>
    <s v="009_23"/>
    <x v="11"/>
    <x v="2"/>
    <x v="0"/>
    <x v="2"/>
    <m/>
    <m/>
    <m/>
    <x v="95"/>
    <x v="95"/>
    <n v="0"/>
    <s v="SIN DESCRIPCIÓN PARA DESTINOS 00"/>
    <n v="0"/>
    <n v="0"/>
    <n v="0"/>
    <n v="0"/>
    <n v="0"/>
    <n v="0"/>
    <n v="0"/>
    <n v="0"/>
    <n v="0"/>
    <n v="0"/>
    <n v="0"/>
    <n v="0"/>
    <n v="0"/>
    <n v="0"/>
    <n v="0"/>
    <n v="0"/>
    <n v="0"/>
    <n v="0"/>
    <n v="30000"/>
    <n v="30000"/>
    <n v="30000"/>
    <n v="30000"/>
    <s v="."/>
    <n v="0"/>
    <n v="0"/>
    <n v="0"/>
    <n v="0"/>
    <n v="0"/>
    <m/>
    <n v="0"/>
    <n v="0"/>
    <n v="0"/>
  </r>
  <r>
    <s v="1.1-00-2304_23618012_2337210"/>
    <s v="1.1-00-23"/>
    <x v="0"/>
    <s v="RECURSOS PROPIOS"/>
    <n v="1"/>
    <x v="0"/>
    <n v="1.3"/>
    <x v="0"/>
    <s v="1.3.4"/>
    <x v="0"/>
    <s v="M"/>
    <s v="Actividades de apoyo administrativo desarrolladas "/>
    <s v="04_23"/>
    <x v="7"/>
    <n v="6"/>
    <x v="0"/>
    <n v="18"/>
    <x v="10"/>
    <s v="012_23"/>
    <x v="9"/>
    <x v="2"/>
    <x v="0"/>
    <x v="2"/>
    <m/>
    <m/>
    <m/>
    <x v="95"/>
    <x v="95"/>
    <n v="0"/>
    <s v="SIN DESCRIPCIÓN PARA DESTINOS 00"/>
    <n v="0"/>
    <n v="0"/>
    <n v="0"/>
    <n v="0"/>
    <n v="0"/>
    <n v="0"/>
    <n v="0"/>
    <n v="0"/>
    <n v="0"/>
    <n v="0"/>
    <n v="0"/>
    <n v="0"/>
    <n v="0"/>
    <n v="0"/>
    <n v="0"/>
    <n v="0"/>
    <n v="0"/>
    <n v="0"/>
    <n v="0"/>
    <n v="0"/>
    <n v="0"/>
    <n v="0"/>
    <s v="."/>
    <n v="0"/>
    <n v="0"/>
    <n v="0"/>
    <n v="0"/>
    <n v="0"/>
    <m/>
    <n v="0"/>
    <n v="0"/>
    <n v="0"/>
  </r>
  <r>
    <s v="1.1-00-2302_23311009_2337510"/>
    <s v="1.1-00-23"/>
    <x v="0"/>
    <s v="RECURSOS PROPIOS"/>
    <n v="1"/>
    <x v="0"/>
    <n v="1.7"/>
    <x v="2"/>
    <s v="1.7.2"/>
    <x v="9"/>
    <s v="E"/>
    <s v="Actividades del sector público, que realiza en for"/>
    <s v="02_23"/>
    <x v="8"/>
    <n v="3"/>
    <x v="2"/>
    <n v="11"/>
    <x v="19"/>
    <s v="009_23"/>
    <x v="11"/>
    <x v="2"/>
    <x v="0"/>
    <x v="2"/>
    <m/>
    <m/>
    <m/>
    <x v="96"/>
    <x v="96"/>
    <n v="0"/>
    <s v="SIN DESCRIPCIÓN PARA DESTINOS 00"/>
    <n v="0"/>
    <n v="0"/>
    <n v="0"/>
    <n v="0"/>
    <n v="0"/>
    <n v="0"/>
    <n v="0"/>
    <n v="0"/>
    <n v="0"/>
    <n v="0"/>
    <n v="0"/>
    <n v="0"/>
    <n v="0"/>
    <n v="0"/>
    <n v="0"/>
    <n v="0"/>
    <n v="0"/>
    <n v="0"/>
    <n v="30000"/>
    <n v="30000"/>
    <n v="30000"/>
    <n v="30000"/>
    <s v="."/>
    <n v="0"/>
    <n v="0"/>
    <n v="0"/>
    <n v="0"/>
    <n v="0"/>
    <m/>
    <n v="0"/>
    <n v="0"/>
    <n v="0"/>
  </r>
  <r>
    <s v="1.1-00-2308_23740025_2337510"/>
    <s v="1.1-00-23"/>
    <x v="0"/>
    <s v="RECURSOS PROPIOS"/>
    <n v="1"/>
    <x v="0"/>
    <n v="1.7"/>
    <x v="2"/>
    <s v="1.7.1"/>
    <x v="2"/>
    <s v="R"/>
    <s v="Solamente actividades específicas, distintas a las"/>
    <s v="08_23"/>
    <x v="2"/>
    <n v="7"/>
    <x v="1"/>
    <n v="40"/>
    <x v="27"/>
    <s v="025_23"/>
    <x v="2"/>
    <x v="2"/>
    <x v="0"/>
    <x v="2"/>
    <m/>
    <m/>
    <m/>
    <x v="96"/>
    <x v="96"/>
    <n v="0"/>
    <s v="SIN DESCRIPCIÓN PARA DESTINOS 00"/>
    <n v="0"/>
    <n v="0"/>
    <n v="0"/>
    <n v="0"/>
    <n v="0"/>
    <n v="0"/>
    <n v="0"/>
    <n v="0"/>
    <n v="0"/>
    <n v="0"/>
    <n v="0"/>
    <n v="0"/>
    <n v="0"/>
    <n v="0"/>
    <n v="0"/>
    <n v="0"/>
    <n v="0"/>
    <n v="0"/>
    <n v="15000"/>
    <n v="15000"/>
    <n v="15000"/>
    <n v="15000"/>
    <s v="."/>
    <n v="0"/>
    <n v="0"/>
    <n v="0"/>
    <n v="0"/>
    <n v="0"/>
    <m/>
    <n v="0"/>
    <n v="0"/>
    <n v="0"/>
  </r>
  <r>
    <s v="1.1-00-2304_23618012_2337510"/>
    <s v="1.1-00-23"/>
    <x v="0"/>
    <s v="RECURSOS PROPIOS"/>
    <n v="1"/>
    <x v="0"/>
    <n v="1.3"/>
    <x v="0"/>
    <s v="1.3.4"/>
    <x v="0"/>
    <s v="M"/>
    <s v="Actividades de apoyo administrativo desarrolladas "/>
    <s v="04_23"/>
    <x v="7"/>
    <n v="6"/>
    <x v="0"/>
    <n v="18"/>
    <x v="10"/>
    <s v="012_23"/>
    <x v="9"/>
    <x v="2"/>
    <x v="0"/>
    <x v="2"/>
    <m/>
    <m/>
    <m/>
    <x v="96"/>
    <x v="96"/>
    <n v="0"/>
    <s v="SIN DESCRIPCIÓN PARA DESTINOS 00"/>
    <n v="2480"/>
    <n v="2480"/>
    <n v="2480"/>
    <n v="0"/>
    <n v="1213"/>
    <n v="1213"/>
    <n v="1213"/>
    <n v="1213"/>
    <n v="1213"/>
    <n v="1213"/>
    <n v="1213"/>
    <n v="1213"/>
    <n v="1213"/>
    <n v="1213"/>
    <n v="1213"/>
    <n v="1213"/>
    <n v="1213"/>
    <n v="1267"/>
    <n v="0"/>
    <n v="0"/>
    <n v="-2480"/>
    <n v="0"/>
    <s v="."/>
    <n v="0"/>
    <n v="2480"/>
    <n v="0"/>
    <n v="0"/>
    <n v="2480"/>
    <m/>
    <n v="0"/>
    <n v="2480"/>
    <n v="1267"/>
  </r>
  <r>
    <s v="1.1-00-2301_2363003_2337510"/>
    <s v="1.1-00-23"/>
    <x v="0"/>
    <s v="RECURSOS PROPIOS"/>
    <n v="1"/>
    <x v="0"/>
    <n v="1.3"/>
    <x v="0"/>
    <s v="1.3.4"/>
    <x v="0"/>
    <s v="E"/>
    <s v="Actividades del sector público, que realiza en for"/>
    <s v="01_23"/>
    <x v="11"/>
    <n v="6"/>
    <x v="0"/>
    <n v="3"/>
    <x v="26"/>
    <s v="003_23"/>
    <x v="21"/>
    <x v="2"/>
    <x v="0"/>
    <x v="2"/>
    <m/>
    <m/>
    <m/>
    <x v="96"/>
    <x v="96"/>
    <n v="0"/>
    <s v="SIN DESCRIPCIÓN PARA DESTINOS 00"/>
    <n v="2693.43"/>
    <n v="5588.43"/>
    <n v="5588.43"/>
    <n v="0"/>
    <n v="1287.55"/>
    <n v="0"/>
    <n v="1287.55"/>
    <n v="4992.07"/>
    <n v="0"/>
    <n v="1287.55"/>
    <n v="4992.07"/>
    <n v="0"/>
    <n v="1287.55"/>
    <n v="4992.07"/>
    <n v="0"/>
    <n v="1287.55"/>
    <n v="4992.07"/>
    <n v="4300.88"/>
    <n v="0"/>
    <n v="0"/>
    <n v="-5588.43"/>
    <n v="0"/>
    <s v="."/>
    <n v="0"/>
    <n v="5588.43"/>
    <n v="0"/>
    <n v="0"/>
    <n v="5588.43"/>
    <m/>
    <n v="0"/>
    <n v="5588.43"/>
    <n v="596.36000000000058"/>
  </r>
  <r>
    <s v="1.1-00-2302_23115010_2337510"/>
    <s v="1.1-00-23"/>
    <x v="0"/>
    <s v="RECURSOS PROPIOS"/>
    <n v="1"/>
    <x v="0"/>
    <n v="1.3"/>
    <x v="0"/>
    <s v="1.3.4"/>
    <x v="0"/>
    <s v="F"/>
    <s v="Actividades destinadas a la promoción y fomento de"/>
    <s v="02_23"/>
    <x v="8"/>
    <n v="1"/>
    <x v="6"/>
    <n v="15"/>
    <x v="32"/>
    <s v="010_23"/>
    <x v="10"/>
    <x v="2"/>
    <x v="0"/>
    <x v="2"/>
    <m/>
    <m/>
    <m/>
    <x v="96"/>
    <x v="96"/>
    <n v="0"/>
    <s v="SIN DESCRIPCIÓN PARA DESTINOS 00"/>
    <n v="1357.98"/>
    <n v="1357.98"/>
    <n v="1357.98"/>
    <n v="0"/>
    <n v="1357.98"/>
    <n v="1357.98"/>
    <n v="1357.98"/>
    <n v="1357.98"/>
    <n v="1357.98"/>
    <n v="1357.98"/>
    <n v="1357.98"/>
    <n v="1357.98"/>
    <n v="1357.98"/>
    <n v="1357.98"/>
    <n v="1357.98"/>
    <n v="1357.98"/>
    <n v="1357.98"/>
    <n v="0"/>
    <n v="0"/>
    <n v="0"/>
    <n v="-1357.98"/>
    <n v="0"/>
    <s v="."/>
    <n v="0"/>
    <n v="1357.98"/>
    <n v="0"/>
    <n v="0"/>
    <n v="1357.98"/>
    <m/>
    <n v="0"/>
    <n v="1357.98"/>
    <n v="0"/>
  </r>
  <r>
    <s v="1.1-00-2306_23529017_2337910"/>
    <s v="1.1-00-23"/>
    <x v="0"/>
    <s v="RECURSOS PROPIOS"/>
    <n v="2"/>
    <x v="2"/>
    <n v="2.4"/>
    <x v="4"/>
    <s v="2.4.2"/>
    <x v="4"/>
    <s v="F"/>
    <s v="Actividades destinadas a la promoción y fomento de"/>
    <s v="06_23"/>
    <x v="4"/>
    <n v="5"/>
    <x v="3"/>
    <n v="29"/>
    <x v="5"/>
    <s v="017_23"/>
    <x v="4"/>
    <x v="2"/>
    <x v="0"/>
    <x v="2"/>
    <m/>
    <m/>
    <m/>
    <x v="97"/>
    <x v="97"/>
    <n v="0"/>
    <s v="SIN DESCRIPCIÓN PARA DESTINOS 00"/>
    <n v="0"/>
    <n v="0"/>
    <n v="0"/>
    <n v="0"/>
    <n v="0"/>
    <n v="0"/>
    <n v="0"/>
    <n v="0"/>
    <n v="0"/>
    <n v="0"/>
    <n v="0"/>
    <n v="0"/>
    <n v="0"/>
    <n v="0"/>
    <n v="0"/>
    <n v="0"/>
    <n v="0"/>
    <n v="0"/>
    <n v="10000"/>
    <n v="10000"/>
    <n v="10000"/>
    <n v="10000"/>
    <s v="HOSPEDAJES Y TRASLADOS DE CONFERENCISTAS, ARTISTAS O/Y OTRAS PERSONAS DEDICADAS A LAS ÁREAS DE LA DOCENCIA, LAS ARTES Y LA CULTURA"/>
    <n v="0"/>
    <n v="0"/>
    <n v="0"/>
    <n v="0"/>
    <n v="0"/>
    <m/>
    <n v="10000"/>
    <n v="10000"/>
    <n v="10000"/>
  </r>
  <r>
    <s v="1.1-00-2304_23618012_2337910"/>
    <s v="1.1-00-23"/>
    <x v="0"/>
    <s v="RECURSOS PROPIOS"/>
    <n v="1"/>
    <x v="0"/>
    <n v="1.3"/>
    <x v="0"/>
    <s v="1.3.4"/>
    <x v="0"/>
    <s v="M"/>
    <s v="Actividades de apoyo administrativo desarrolladas "/>
    <s v="04_23"/>
    <x v="7"/>
    <n v="6"/>
    <x v="0"/>
    <n v="18"/>
    <x v="10"/>
    <s v="012_23"/>
    <x v="9"/>
    <x v="2"/>
    <x v="0"/>
    <x v="2"/>
    <m/>
    <m/>
    <m/>
    <x v="97"/>
    <x v="97"/>
    <n v="0"/>
    <s v="SIN DESCRIPCIÓN PARA DESTINOS 00"/>
    <n v="1500"/>
    <n v="1500"/>
    <n v="1500"/>
    <n v="0"/>
    <n v="538"/>
    <n v="538"/>
    <n v="538"/>
    <n v="538"/>
    <n v="538"/>
    <n v="538"/>
    <n v="538"/>
    <n v="538"/>
    <n v="538"/>
    <n v="538"/>
    <n v="538"/>
    <n v="538"/>
    <n v="538"/>
    <n v="962"/>
    <n v="1000"/>
    <n v="1000"/>
    <n v="-500"/>
    <n v="1000"/>
    <s v="."/>
    <n v="0"/>
    <n v="1500"/>
    <n v="0"/>
    <n v="0"/>
    <n v="1500"/>
    <n v="1500"/>
    <n v="0"/>
    <n v="1500"/>
    <n v="962"/>
  </r>
  <r>
    <s v="1.1-00-2302_23115010_2337910"/>
    <s v="1.1-00-23"/>
    <x v="0"/>
    <s v="RECURSOS PROPIOS"/>
    <n v="1"/>
    <x v="0"/>
    <n v="1.3"/>
    <x v="0"/>
    <s v="1.3.4"/>
    <x v="0"/>
    <s v="F"/>
    <s v="Actividades destinadas a la promoción y fomento de"/>
    <s v="02_23"/>
    <x v="8"/>
    <n v="1"/>
    <x v="6"/>
    <n v="15"/>
    <x v="32"/>
    <s v="010_23"/>
    <x v="10"/>
    <x v="2"/>
    <x v="0"/>
    <x v="2"/>
    <m/>
    <m/>
    <m/>
    <x v="97"/>
    <x v="97"/>
    <n v="0"/>
    <s v="SIN DESCRIPCIÓN PARA DESTINOS 00"/>
    <n v="9324.6"/>
    <n v="9324.6"/>
    <n v="9324.6"/>
    <n v="0"/>
    <n v="9324.6"/>
    <n v="9324.6"/>
    <n v="9324.6"/>
    <n v="9324.6"/>
    <n v="9324.6"/>
    <n v="9324.6"/>
    <n v="9324.6"/>
    <n v="9324.6"/>
    <n v="9324.6"/>
    <n v="9324.6"/>
    <n v="9324.6"/>
    <n v="9324.6"/>
    <n v="9324.6"/>
    <n v="0"/>
    <n v="0"/>
    <n v="0"/>
    <n v="-9324.6"/>
    <n v="0"/>
    <s v="."/>
    <n v="0"/>
    <n v="9324.6"/>
    <n v="0"/>
    <n v="0"/>
    <n v="9324.6"/>
    <m/>
    <n v="0"/>
    <n v="9324.6"/>
    <n v="0"/>
  </r>
  <r>
    <s v="1.1-00-2302_2317007_2338210"/>
    <s v="1.1-00-23"/>
    <x v="0"/>
    <s v="RECURSOS PROPIOS"/>
    <n v="1"/>
    <x v="0"/>
    <n v="1.3"/>
    <x v="0"/>
    <s v="1.3.4"/>
    <x v="0"/>
    <s v="O"/>
    <s v="Actividades que realizan la función pública o cont"/>
    <s v="02_23"/>
    <x v="8"/>
    <n v="1"/>
    <x v="6"/>
    <n v="7"/>
    <x v="34"/>
    <s v="007_23"/>
    <x v="26"/>
    <x v="2"/>
    <x v="0"/>
    <x v="2"/>
    <m/>
    <m/>
    <m/>
    <x v="98"/>
    <x v="98"/>
    <n v="0"/>
    <s v="SIN DESCRIPCIÓN PARA DESTINOS 00"/>
    <n v="0"/>
    <n v="0"/>
    <n v="0"/>
    <n v="0"/>
    <n v="0"/>
    <n v="0"/>
    <n v="0"/>
    <n v="0"/>
    <n v="0"/>
    <n v="0"/>
    <n v="0"/>
    <n v="0"/>
    <n v="0"/>
    <n v="0"/>
    <n v="0"/>
    <n v="0"/>
    <n v="0"/>
    <n v="0"/>
    <n v="0"/>
    <n v="0"/>
    <n v="0"/>
    <n v="0"/>
    <s v="."/>
    <n v="0"/>
    <n v="0"/>
    <n v="0"/>
    <n v="0"/>
    <n v="0"/>
    <m/>
    <n v="160000"/>
    <n v="160000"/>
    <n v="160000"/>
  </r>
  <r>
    <s v="1.1-00-2305_23621015_2338210"/>
    <s v="1.1-00-23"/>
    <x v="0"/>
    <s v="RECURSOS PROPIOS"/>
    <n v="1"/>
    <x v="0"/>
    <n v="1.3"/>
    <x v="0"/>
    <s v="1.3.4"/>
    <x v="0"/>
    <s v="E"/>
    <s v="Actividades del sector público, que realiza en for"/>
    <s v="05_23"/>
    <x v="0"/>
    <n v="6"/>
    <x v="0"/>
    <n v="21"/>
    <x v="1"/>
    <s v="015_23"/>
    <x v="0"/>
    <x v="2"/>
    <x v="0"/>
    <x v="2"/>
    <m/>
    <m/>
    <m/>
    <x v="98"/>
    <x v="98"/>
    <n v="0"/>
    <s v="SIN DESCRIPCIÓN PARA DESTINOS 00"/>
    <n v="0"/>
    <n v="0"/>
    <n v="0"/>
    <n v="0"/>
    <n v="525307.19999999995"/>
    <n v="525307.19999999995"/>
    <n v="525307.19999999995"/>
    <n v="525307.19999999995"/>
    <n v="0"/>
    <n v="0"/>
    <n v="0"/>
    <n v="0"/>
    <n v="0"/>
    <n v="0"/>
    <n v="0"/>
    <n v="0"/>
    <n v="0"/>
    <n v="-525307.19999999995"/>
    <n v="0"/>
    <n v="0"/>
    <n v="0"/>
    <n v="0"/>
    <s v="."/>
    <n v="0"/>
    <n v="0"/>
    <n v="0"/>
    <n v="0"/>
    <n v="0"/>
    <m/>
    <n v="525307.19999999995"/>
    <n v="525307.19999999995"/>
    <n v="0"/>
  </r>
  <r>
    <s v="1.1-00-2301_2352002_2338210"/>
    <s v="1.1-00-23"/>
    <x v="0"/>
    <s v="RECURSOS PROPIOS"/>
    <n v="1"/>
    <x v="0"/>
    <n v="1.3"/>
    <x v="0"/>
    <s v="1.3.4"/>
    <x v="0"/>
    <s v="E"/>
    <s v="Actividades del sector público, que realiza en for"/>
    <s v="01_23"/>
    <x v="11"/>
    <n v="5"/>
    <x v="3"/>
    <n v="2"/>
    <x v="18"/>
    <s v="002_23"/>
    <x v="16"/>
    <x v="2"/>
    <x v="0"/>
    <x v="2"/>
    <m/>
    <m/>
    <m/>
    <x v="98"/>
    <x v="98"/>
    <n v="0"/>
    <s v="SIN DESCRIPCIÓN PARA DESTINOS 00"/>
    <n v="492000"/>
    <n v="492000"/>
    <n v="492000"/>
    <n v="492000"/>
    <n v="850588.4"/>
    <n v="0"/>
    <n v="850588.4"/>
    <n v="850588.4"/>
    <n v="0"/>
    <n v="804988.4"/>
    <n v="804988.4"/>
    <n v="0"/>
    <n v="559184.4"/>
    <n v="559184.4"/>
    <n v="0"/>
    <n v="559184.4"/>
    <n v="559184.4"/>
    <n v="-358588.4"/>
    <n v="492000"/>
    <n v="0"/>
    <n v="0"/>
    <n v="492000"/>
    <s v="Dicho recurso se requiere para cubrir diferentes sesiones solemnes, así como ordinarias que ya se encuantran calendarizadas."/>
    <n v="0"/>
    <n v="0"/>
    <n v="0"/>
    <n v="0"/>
    <n v="0"/>
    <m/>
    <n v="358588.4"/>
    <n v="850588.4"/>
    <n v="0"/>
  </r>
  <r>
    <s v="1.1-00-2306_23529017_2338210"/>
    <s v="1.1-00-23"/>
    <x v="0"/>
    <s v="RECURSOS PROPIOS"/>
    <n v="2"/>
    <x v="2"/>
    <n v="2.4"/>
    <x v="4"/>
    <s v="2.4.2"/>
    <x v="4"/>
    <s v="F"/>
    <s v="Actividades destinadas a la promoción y fomento de"/>
    <s v="06_23"/>
    <x v="4"/>
    <n v="5"/>
    <x v="3"/>
    <n v="29"/>
    <x v="5"/>
    <s v="017_23"/>
    <x v="4"/>
    <x v="2"/>
    <x v="0"/>
    <x v="2"/>
    <m/>
    <m/>
    <m/>
    <x v="98"/>
    <x v="98"/>
    <n v="0"/>
    <s v="SIN DESCRIPCIÓN PARA DESTINOS 00"/>
    <n v="363359.84"/>
    <n v="353359.84"/>
    <n v="353359.84"/>
    <n v="429793.08"/>
    <n v="376600"/>
    <n v="0"/>
    <n v="376600"/>
    <n v="376600"/>
    <n v="0"/>
    <n v="0"/>
    <n v="0"/>
    <n v="0"/>
    <n v="0"/>
    <n v="0"/>
    <n v="0"/>
    <n v="0"/>
    <n v="0"/>
    <n v="-23240.159999999974"/>
    <n v="429800"/>
    <n v="6.9199999999837019"/>
    <n v="76440.159999999974"/>
    <n v="429800"/>
    <s v=" ACTIVIDADES PÚBLICAS DE MÚSICA, TEATRO,TALLERES, CUENTACUENTOS,TÍTERES,EXPOSICIONES PLÁSTICAS. FESTIVALES, CONFERENCIAS, PRESENTACIONES DE LIBROS, ETC.CON EL FIN DE FACILITAR EL ACCESO UNIVERSAL A LA CULTURA A LA CIUDADANIA DEL MUNICIPIO."/>
    <n v="0"/>
    <n v="6.92"/>
    <n v="0"/>
    <n v="76440.160000000003"/>
    <n v="-76433.240000000005"/>
    <m/>
    <n v="301600"/>
    <n v="654959.84000000008"/>
    <n v="278359.84000000008"/>
  </r>
  <r>
    <s v="1.1-00-2306_23529017_23382116"/>
    <s v="1.1-00-23"/>
    <x v="0"/>
    <s v="RECURSOS PROPIOS"/>
    <n v="2"/>
    <x v="2"/>
    <n v="2.4"/>
    <x v="4"/>
    <s v="2.4.2"/>
    <x v="4"/>
    <s v="F"/>
    <s v="Actividades destinadas a la promoción y fomento de"/>
    <s v="06_23"/>
    <x v="4"/>
    <n v="5"/>
    <x v="3"/>
    <n v="29"/>
    <x v="5"/>
    <s v="017_23"/>
    <x v="4"/>
    <x v="2"/>
    <x v="0"/>
    <x v="2"/>
    <m/>
    <m/>
    <m/>
    <x v="98"/>
    <x v="98"/>
    <n v="16"/>
    <s v="FESTIVAL MAROMETA"/>
    <n v="1500000"/>
    <n v="1500000"/>
    <n v="1500000"/>
    <n v="1500000"/>
    <n v="1996400"/>
    <n v="1996400"/>
    <n v="1996400"/>
    <n v="1996400"/>
    <n v="1496400"/>
    <n v="1496400"/>
    <n v="1496400"/>
    <n v="1496400"/>
    <n v="1496400"/>
    <n v="1496400"/>
    <n v="1496400"/>
    <n v="1496400"/>
    <n v="1496400"/>
    <n v="-496400"/>
    <n v="1500000"/>
    <n v="0"/>
    <n v="0"/>
    <n v="1500000"/>
    <s v="REALIZACION DEL FESTIVAL MAROMETA"/>
    <n v="0"/>
    <n v="0"/>
    <n v="0"/>
    <n v="0"/>
    <n v="0"/>
    <m/>
    <n v="496400"/>
    <n v="1996400"/>
    <n v="0"/>
  </r>
  <r>
    <s v="1.1-00-2306_23526016_2338210"/>
    <s v="1.1-00-23"/>
    <x v="0"/>
    <s v="RECURSOS PROPIOS"/>
    <n v="2"/>
    <x v="2"/>
    <n v="2.7"/>
    <x v="8"/>
    <s v="2.7.1"/>
    <x v="11"/>
    <s v="S"/>
    <s v="Definidos en el Presupuesto de Egresos y los que s"/>
    <s v="06_23"/>
    <x v="4"/>
    <n v="5"/>
    <x v="3"/>
    <n v="26"/>
    <x v="35"/>
    <s v="016_23"/>
    <x v="18"/>
    <x v="2"/>
    <x v="0"/>
    <x v="2"/>
    <m/>
    <m/>
    <m/>
    <x v="98"/>
    <x v="98"/>
    <n v="0"/>
    <s v="SIN DESCRIPCIÓN PARA DESTINOS 00"/>
    <n v="4000000"/>
    <n v="4000000"/>
    <n v="4000000"/>
    <n v="4000000"/>
    <n v="0"/>
    <n v="0"/>
    <n v="0"/>
    <n v="0"/>
    <n v="0"/>
    <n v="0"/>
    <n v="0"/>
    <n v="0"/>
    <n v="0"/>
    <n v="0"/>
    <n v="0"/>
    <n v="0"/>
    <n v="0"/>
    <n v="4000000"/>
    <n v="4000000"/>
    <n v="0"/>
    <n v="0"/>
    <n v="4000000"/>
    <s v="fiestas patrias"/>
    <n v="0"/>
    <n v="0"/>
    <n v="0"/>
    <n v="0"/>
    <n v="0"/>
    <m/>
    <n v="0"/>
    <n v="4000000"/>
    <n v="4000000"/>
  </r>
  <r>
    <s v="1.1-00-2310_23448030_2338210"/>
    <s v="1.1-00-23"/>
    <x v="0"/>
    <s v="RECURSOS PROPIOS"/>
    <n v="2"/>
    <x v="2"/>
    <n v="2.7"/>
    <x v="8"/>
    <s v="2.7.1"/>
    <x v="11"/>
    <s v="E"/>
    <s v="Actividades del sector público, que realiza en for"/>
    <s v="10_23"/>
    <x v="9"/>
    <n v="4"/>
    <x v="5"/>
    <n v="48"/>
    <x v="15"/>
    <s v="030_23"/>
    <x v="13"/>
    <x v="2"/>
    <x v="0"/>
    <x v="2"/>
    <m/>
    <m/>
    <m/>
    <x v="98"/>
    <x v="98"/>
    <n v="0"/>
    <s v="SIN DESCRIPCIÓN PARA DESTINOS 00"/>
    <n v="600000"/>
    <n v="600000"/>
    <n v="600000"/>
    <n v="500000"/>
    <n v="599981"/>
    <n v="599981"/>
    <n v="599981"/>
    <n v="599981"/>
    <n v="599981"/>
    <n v="599981"/>
    <n v="599981"/>
    <n v="599981"/>
    <n v="599981"/>
    <n v="599981"/>
    <n v="599981"/>
    <n v="599981"/>
    <n v="599981"/>
    <n v="19"/>
    <n v="500000"/>
    <n v="0"/>
    <n v="-100000"/>
    <n v="500000"/>
    <s v="Para la compra de alimentos para el personal municipal, estatal y federal que brindan su apoyo durante las fiestas patronales de Cajititlán, dicha partida se encuentra en la plantilla POLITICA DE ECOLOGIA Y PROTECCIÓN AMBIENTAL"/>
    <n v="0"/>
    <n v="100000"/>
    <n v="0"/>
    <n v="0"/>
    <n v="100000"/>
    <n v="619981"/>
    <n v="19981"/>
    <n v="619981"/>
    <n v="20000"/>
  </r>
  <r>
    <s v="1.1-00-2304_23618012_2338210"/>
    <s v="1.1-00-23"/>
    <x v="0"/>
    <s v="RECURSOS PROPIOS"/>
    <n v="1"/>
    <x v="0"/>
    <n v="1.3"/>
    <x v="0"/>
    <s v="1.3.4"/>
    <x v="0"/>
    <s v="M"/>
    <s v="Actividades de apoyo administrativo desarrolladas "/>
    <s v="04_23"/>
    <x v="7"/>
    <n v="6"/>
    <x v="0"/>
    <n v="18"/>
    <x v="10"/>
    <s v="012_23"/>
    <x v="9"/>
    <x v="2"/>
    <x v="0"/>
    <x v="2"/>
    <m/>
    <m/>
    <m/>
    <x v="98"/>
    <x v="98"/>
    <n v="0"/>
    <s v="SIN DESCRIPCIÓN PARA DESTINOS 00"/>
    <n v="1000000"/>
    <n v="1000000"/>
    <n v="1000000"/>
    <n v="1000000"/>
    <n v="0"/>
    <n v="0"/>
    <n v="0"/>
    <n v="0"/>
    <n v="0"/>
    <n v="0"/>
    <n v="0"/>
    <n v="0"/>
    <n v="0"/>
    <n v="0"/>
    <n v="0"/>
    <n v="0"/>
    <n v="0"/>
    <n v="1000000"/>
    <n v="1000000"/>
    <n v="0"/>
    <n v="0"/>
    <n v="1000000"/>
    <s v="."/>
    <n v="0"/>
    <n v="0"/>
    <n v="0"/>
    <n v="0"/>
    <n v="0"/>
    <m/>
    <n v="0"/>
    <n v="1000000"/>
    <n v="1000000"/>
  </r>
  <r>
    <s v="1.1-00-2302_23114010_2338210"/>
    <s v="1.1-00-23"/>
    <x v="0"/>
    <s v="RECURSOS PROPIOS"/>
    <n v="1"/>
    <x v="0"/>
    <n v="1.3"/>
    <x v="0"/>
    <s v="1.3.4"/>
    <x v="0"/>
    <s v="S"/>
    <s v="Definidos en el Presupuesto de Egresos y los que s"/>
    <s v="02_23"/>
    <x v="8"/>
    <n v="1"/>
    <x v="6"/>
    <n v="14"/>
    <x v="36"/>
    <s v="010_23"/>
    <x v="10"/>
    <x v="2"/>
    <x v="0"/>
    <x v="2"/>
    <m/>
    <m/>
    <m/>
    <x v="98"/>
    <x v="98"/>
    <n v="0"/>
    <s v="SIN DESCRIPCIÓN PARA DESTINOS 00"/>
    <n v="2823470"/>
    <n v="2823470"/>
    <n v="2823470"/>
    <n v="2823470"/>
    <n v="0"/>
    <n v="0"/>
    <n v="0"/>
    <n v="0"/>
    <n v="0"/>
    <n v="0"/>
    <n v="0"/>
    <n v="0"/>
    <n v="0"/>
    <n v="0"/>
    <n v="0"/>
    <n v="0"/>
    <n v="0"/>
    <n v="2823470"/>
    <n v="2823470"/>
    <n v="0"/>
    <n v="0"/>
    <n v="2823470"/>
    <s v="."/>
    <n v="0"/>
    <n v="0"/>
    <n v="0"/>
    <n v="0"/>
    <n v="0"/>
    <m/>
    <n v="0"/>
    <n v="2823470"/>
    <n v="2823470"/>
  </r>
  <r>
    <s v="1.1-00-2301_2355005_2338210"/>
    <s v="1.1-00-23"/>
    <x v="0"/>
    <s v="RECURSOS PROPIOS"/>
    <n v="1"/>
    <x v="0"/>
    <n v="1.3"/>
    <x v="0"/>
    <s v="1.3.4"/>
    <x v="0"/>
    <s v="E"/>
    <s v="Actividades del sector público, que realiza en for"/>
    <s v="01_23"/>
    <x v="11"/>
    <n v="5"/>
    <x v="3"/>
    <n v="5"/>
    <x v="37"/>
    <s v="005_23"/>
    <x v="27"/>
    <x v="2"/>
    <x v="0"/>
    <x v="2"/>
    <m/>
    <m/>
    <m/>
    <x v="98"/>
    <x v="98"/>
    <n v="0"/>
    <s v="SIN DESCRIPCIÓN PARA DESTINOS 00"/>
    <n v="500000"/>
    <n v="500000"/>
    <n v="500000"/>
    <n v="500000"/>
    <n v="0"/>
    <n v="0"/>
    <n v="0"/>
    <n v="0"/>
    <n v="0"/>
    <n v="0"/>
    <n v="0"/>
    <n v="0"/>
    <n v="0"/>
    <n v="0"/>
    <n v="0"/>
    <n v="0"/>
    <n v="0"/>
    <n v="500000"/>
    <n v="500000"/>
    <n v="0"/>
    <n v="0"/>
    <n v="500000"/>
    <s v="icho prsupuesto sera utilizado para evento de Informe de Gobierno de Tlajomulco de 2023"/>
    <n v="0"/>
    <n v="0"/>
    <n v="0"/>
    <n v="0"/>
    <n v="0"/>
    <m/>
    <n v="0"/>
    <n v="500000"/>
    <n v="500000"/>
  </r>
  <r>
    <s v="1.1-00-2302_23115010_2338210"/>
    <s v="1.1-00-23"/>
    <x v="0"/>
    <s v="RECURSOS PROPIOS"/>
    <n v="1"/>
    <x v="0"/>
    <n v="1.3"/>
    <x v="0"/>
    <s v="1.3.4"/>
    <x v="0"/>
    <s v="F"/>
    <s v="Actividades destinadas a la promoción y fomento de"/>
    <s v="02_23"/>
    <x v="8"/>
    <n v="1"/>
    <x v="6"/>
    <n v="15"/>
    <x v="32"/>
    <s v="010_23"/>
    <x v="10"/>
    <x v="2"/>
    <x v="0"/>
    <x v="2"/>
    <m/>
    <m/>
    <m/>
    <x v="98"/>
    <x v="98"/>
    <n v="0"/>
    <s v="SIN DESCRIPCIÓN PARA DESTINOS 00"/>
    <n v="1480607.42"/>
    <n v="2480607.42"/>
    <n v="2480607.42"/>
    <n v="1500000"/>
    <n v="874216"/>
    <n v="874216"/>
    <n v="874216"/>
    <n v="3255127"/>
    <n v="699296"/>
    <n v="829216"/>
    <n v="829216"/>
    <n v="359648"/>
    <n v="699296"/>
    <n v="699296"/>
    <n v="359648"/>
    <n v="699296"/>
    <n v="699296"/>
    <n v="1606391.42"/>
    <n v="200000"/>
    <n v="-1300000"/>
    <n v="-2280607.42"/>
    <n v="200000"/>
    <s v="."/>
    <n v="0"/>
    <n v="1000000"/>
    <n v="0"/>
    <n v="19392.580000000002"/>
    <n v="980607.42"/>
    <n v="3480607.42"/>
    <n v="1000000"/>
    <n v="3480607.42"/>
    <n v="225480.41999999993"/>
  </r>
  <r>
    <s v="1.1-00-2309_23842026_2338210"/>
    <s v="1.1-00-23"/>
    <x v="0"/>
    <s v="RECURSOS PROPIOS"/>
    <n v="3"/>
    <x v="1"/>
    <n v="3.1"/>
    <x v="6"/>
    <s v="3.1.1"/>
    <x v="6"/>
    <s v="E"/>
    <s v="Actividades del sector público, que realiza en for"/>
    <s v="09_23"/>
    <x v="5"/>
    <n v="8"/>
    <x v="4"/>
    <n v="42"/>
    <x v="7"/>
    <s v="026_23"/>
    <x v="6"/>
    <x v="2"/>
    <x v="0"/>
    <x v="2"/>
    <m/>
    <m/>
    <m/>
    <x v="98"/>
    <x v="98"/>
    <n v="0"/>
    <s v="SIN DESCRIPCIÓN PARA DESTINOS 00"/>
    <n v="200000"/>
    <n v="608000"/>
    <n v="815620"/>
    <n v="100006.84"/>
    <n v="417600"/>
    <n v="116000"/>
    <n v="116000"/>
    <n v="412960"/>
    <n v="63800"/>
    <n v="63800"/>
    <n v="200680"/>
    <n v="63800"/>
    <n v="63800"/>
    <n v="63800"/>
    <n v="63800"/>
    <n v="63800"/>
    <n v="63800"/>
    <n v="190400"/>
    <n v="100000"/>
    <n v="-6.8399999999965075"/>
    <n v="-508000"/>
    <n v="100000"/>
    <s v="."/>
    <n v="0"/>
    <n v="550000"/>
    <n v="0"/>
    <n v="42006.84"/>
    <n v="507993.16"/>
    <n v="608000"/>
    <n v="0"/>
    <n v="608000"/>
    <n v="195040"/>
  </r>
  <r>
    <s v="1.1-00-2309_23842026_23382119"/>
    <s v="1.1-00-23"/>
    <x v="0"/>
    <s v="RECURSOS PROPIOS"/>
    <n v="3"/>
    <x v="1"/>
    <n v="3.1"/>
    <x v="6"/>
    <s v="3.1.1"/>
    <x v="6"/>
    <s v="E"/>
    <s v="Actividades del sector público, que realiza en for"/>
    <s v="09_23"/>
    <x v="5"/>
    <n v="8"/>
    <x v="4"/>
    <n v="42"/>
    <x v="7"/>
    <s v="026_23"/>
    <x v="6"/>
    <x v="2"/>
    <x v="0"/>
    <x v="2"/>
    <m/>
    <m/>
    <m/>
    <x v="98"/>
    <x v="98"/>
    <n v="19"/>
    <s v="CABALGATA"/>
    <n v="450000"/>
    <n v="450000"/>
    <n v="445000"/>
    <n v="400006.84"/>
    <n v="445000"/>
    <n v="445000"/>
    <n v="445000"/>
    <n v="445000"/>
    <n v="445000"/>
    <n v="445000"/>
    <n v="445000"/>
    <n v="445000"/>
    <n v="445000"/>
    <n v="445000"/>
    <n v="445000"/>
    <n v="445000"/>
    <n v="445000"/>
    <n v="5000"/>
    <n v="450000"/>
    <n v="49993.159999999974"/>
    <n v="0"/>
    <n v="450000"/>
    <s v="."/>
    <n v="0"/>
    <n v="50000"/>
    <n v="0"/>
    <n v="6.84"/>
    <n v="49993.16"/>
    <m/>
    <n v="0"/>
    <n v="450000"/>
    <n v="5000"/>
  </r>
  <r>
    <s v="1.1-00-2309_23842026_23382120"/>
    <s v="1.1-00-23"/>
    <x v="0"/>
    <s v="RECURSOS PROPIOS"/>
    <n v="3"/>
    <x v="1"/>
    <n v="3.1"/>
    <x v="6"/>
    <s v="3.1.1"/>
    <x v="6"/>
    <s v="E"/>
    <s v="Actividades del sector público, que realiza en for"/>
    <s v="09_23"/>
    <x v="5"/>
    <n v="8"/>
    <x v="4"/>
    <n v="42"/>
    <x v="7"/>
    <s v="026_23"/>
    <x v="6"/>
    <x v="2"/>
    <x v="0"/>
    <x v="2"/>
    <m/>
    <m/>
    <m/>
    <x v="98"/>
    <x v="98"/>
    <n v="20"/>
    <s v="EXPO AGROPECUARIA"/>
    <n v="450000"/>
    <n v="450000"/>
    <n v="448000"/>
    <n v="400006.84"/>
    <n v="448000"/>
    <n v="448000"/>
    <n v="448000"/>
    <n v="448000"/>
    <n v="448000"/>
    <n v="448000"/>
    <n v="448000"/>
    <n v="448000"/>
    <n v="448000"/>
    <n v="448000"/>
    <n v="448000"/>
    <n v="448000"/>
    <n v="448000"/>
    <n v="2000"/>
    <n v="450000"/>
    <n v="49993.159999999974"/>
    <n v="0"/>
    <n v="450000"/>
    <s v="."/>
    <n v="0"/>
    <n v="50000"/>
    <n v="0"/>
    <n v="6.84"/>
    <n v="49993.16"/>
    <m/>
    <n v="0"/>
    <n v="450000"/>
    <n v="2000"/>
  </r>
  <r>
    <s v="1.1-00-2309_23842026_23382121"/>
    <s v="1.1-00-23"/>
    <x v="0"/>
    <s v="RECURSOS PROPIOS"/>
    <n v="3"/>
    <x v="1"/>
    <n v="3.1"/>
    <x v="6"/>
    <s v="3.1.1"/>
    <x v="6"/>
    <s v="E"/>
    <s v="Actividades del sector público, que realiza en for"/>
    <s v="09_23"/>
    <x v="5"/>
    <n v="8"/>
    <x v="4"/>
    <n v="42"/>
    <x v="7"/>
    <s v="026_23"/>
    <x v="6"/>
    <x v="2"/>
    <x v="0"/>
    <x v="2"/>
    <m/>
    <m/>
    <m/>
    <x v="98"/>
    <x v="98"/>
    <n v="21"/>
    <s v="CHARRERIA"/>
    <n v="500000"/>
    <n v="500000"/>
    <n v="499380"/>
    <n v="499993.16"/>
    <n v="498800"/>
    <n v="0"/>
    <n v="0"/>
    <n v="497495"/>
    <n v="0"/>
    <n v="0"/>
    <n v="0"/>
    <n v="0"/>
    <n v="0"/>
    <n v="0"/>
    <n v="0"/>
    <n v="0"/>
    <n v="0"/>
    <n v="1200"/>
    <n v="500000"/>
    <n v="6.8400000000256114"/>
    <n v="0"/>
    <n v="500000"/>
    <s v="."/>
    <n v="0"/>
    <n v="6.84"/>
    <n v="0"/>
    <n v="0"/>
    <n v="6.84"/>
    <m/>
    <n v="0"/>
    <n v="500000"/>
    <n v="2505"/>
  </r>
  <r>
    <s v="1.1-00-2309_23842026_23382122"/>
    <s v="1.1-00-23"/>
    <x v="0"/>
    <s v="RECURSOS PROPIOS"/>
    <n v="3"/>
    <x v="1"/>
    <n v="3.1"/>
    <x v="6"/>
    <s v="3.1.1"/>
    <x v="6"/>
    <s v="E"/>
    <s v="Actividades del sector público, que realiza en for"/>
    <s v="09_23"/>
    <x v="5"/>
    <n v="8"/>
    <x v="4"/>
    <n v="42"/>
    <x v="7"/>
    <s v="026_23"/>
    <x v="6"/>
    <x v="2"/>
    <x v="0"/>
    <x v="2"/>
    <m/>
    <m/>
    <m/>
    <x v="98"/>
    <x v="98"/>
    <n v="22"/>
    <s v="MICTLAN"/>
    <n v="500000"/>
    <n v="500000"/>
    <n v="500000"/>
    <n v="499993.16"/>
    <n v="0"/>
    <n v="0"/>
    <n v="0"/>
    <n v="0"/>
    <n v="0"/>
    <n v="0"/>
    <n v="0"/>
    <n v="0"/>
    <n v="0"/>
    <n v="0"/>
    <n v="0"/>
    <n v="0"/>
    <n v="0"/>
    <n v="500000"/>
    <n v="500000"/>
    <n v="6.8400000000256114"/>
    <n v="0"/>
    <n v="500000"/>
    <s v="."/>
    <n v="0"/>
    <n v="6.84"/>
    <n v="0"/>
    <n v="0"/>
    <n v="6.84"/>
    <m/>
    <n v="0"/>
    <n v="500000"/>
    <n v="500000"/>
  </r>
  <r>
    <s v="1.1-00-2309_23842026_23382123"/>
    <s v="1.1-00-23"/>
    <x v="0"/>
    <s v="RECURSOS PROPIOS"/>
    <n v="3"/>
    <x v="1"/>
    <n v="3.1"/>
    <x v="6"/>
    <s v="3.1.1"/>
    <x v="6"/>
    <s v="E"/>
    <s v="Actividades del sector público, que realiza en for"/>
    <s v="09_23"/>
    <x v="5"/>
    <n v="8"/>
    <x v="4"/>
    <n v="42"/>
    <x v="7"/>
    <s v="026_23"/>
    <x v="6"/>
    <x v="2"/>
    <x v="0"/>
    <x v="2"/>
    <m/>
    <m/>
    <m/>
    <x v="98"/>
    <x v="98"/>
    <n v="23"/>
    <s v="ARBOL NAVIDEÑO"/>
    <n v="350000"/>
    <n v="350000"/>
    <n v="350000"/>
    <n v="349993.16"/>
    <n v="0"/>
    <n v="0"/>
    <n v="0"/>
    <n v="0"/>
    <n v="0"/>
    <n v="0"/>
    <n v="0"/>
    <n v="0"/>
    <n v="0"/>
    <n v="0"/>
    <n v="0"/>
    <n v="0"/>
    <n v="0"/>
    <n v="350000"/>
    <n v="350000"/>
    <n v="6.8400000000256114"/>
    <n v="0"/>
    <n v="350000"/>
    <s v="."/>
    <n v="0"/>
    <n v="6.84"/>
    <n v="0"/>
    <n v="0"/>
    <n v="6.84"/>
    <m/>
    <n v="0"/>
    <n v="350000"/>
    <n v="350000"/>
  </r>
  <r>
    <s v="1.1-00-2309_23842026_23382124"/>
    <s v="1.1-00-23"/>
    <x v="0"/>
    <s v="RECURSOS PROPIOS"/>
    <n v="3"/>
    <x v="1"/>
    <n v="3.1"/>
    <x v="6"/>
    <s v="3.1.1"/>
    <x v="6"/>
    <s v="E"/>
    <s v="Actividades del sector público, que realiza en for"/>
    <s v="09_23"/>
    <x v="5"/>
    <n v="8"/>
    <x v="4"/>
    <n v="42"/>
    <x v="7"/>
    <s v="026_23"/>
    <x v="6"/>
    <x v="2"/>
    <x v="0"/>
    <x v="2"/>
    <m/>
    <m/>
    <m/>
    <x v="98"/>
    <x v="98"/>
    <n v="24"/>
    <s v="ACTIBAZAREZ"/>
    <n v="0"/>
    <n v="0"/>
    <n v="0"/>
    <n v="100006.84"/>
    <n v="0"/>
    <n v="0"/>
    <n v="0"/>
    <n v="0"/>
    <n v="0"/>
    <n v="0"/>
    <n v="0"/>
    <n v="0"/>
    <n v="0"/>
    <n v="0"/>
    <n v="0"/>
    <n v="0"/>
    <n v="0"/>
    <n v="0"/>
    <n v="0"/>
    <n v="-100006.84"/>
    <n v="0"/>
    <n v="0"/>
    <s v="."/>
    <n v="0"/>
    <n v="0"/>
    <n v="0"/>
    <n v="100006.84"/>
    <n v="-100006.84"/>
    <m/>
    <n v="0"/>
    <n v="0"/>
    <n v="0"/>
  </r>
  <r>
    <s v="1.1-00-2309_23842026_23382125"/>
    <s v="1.1-00-23"/>
    <x v="0"/>
    <s v="RECURSOS PROPIOS"/>
    <n v="3"/>
    <x v="1"/>
    <n v="3.1"/>
    <x v="6"/>
    <s v="3.1.1"/>
    <x v="6"/>
    <s v="E"/>
    <s v="Actividades del sector público, que realiza en for"/>
    <s v="09_23"/>
    <x v="5"/>
    <n v="8"/>
    <x v="4"/>
    <n v="42"/>
    <x v="7"/>
    <s v="026_23"/>
    <x v="6"/>
    <x v="2"/>
    <x v="0"/>
    <x v="2"/>
    <m/>
    <m/>
    <m/>
    <x v="98"/>
    <x v="98"/>
    <n v="25"/>
    <s v="SECTOR EMPRESARIAL"/>
    <n v="200000"/>
    <n v="200000"/>
    <n v="0"/>
    <n v="199993.16"/>
    <n v="0"/>
    <n v="0"/>
    <n v="0"/>
    <n v="0"/>
    <n v="0"/>
    <n v="0"/>
    <n v="0"/>
    <n v="0"/>
    <n v="0"/>
    <n v="0"/>
    <n v="0"/>
    <n v="0"/>
    <n v="0"/>
    <n v="200000"/>
    <n v="200000"/>
    <n v="6.8399999999965075"/>
    <n v="0"/>
    <n v="200000"/>
    <s v="."/>
    <n v="0"/>
    <n v="6.84"/>
    <n v="0"/>
    <n v="0"/>
    <n v="6.84"/>
    <m/>
    <n v="0"/>
    <n v="200000"/>
    <n v="200000"/>
  </r>
  <r>
    <s v="1.1-00-2309_23847029_23382126"/>
    <s v="1.1-00-23"/>
    <x v="0"/>
    <s v="RECURSOS PROPIOS"/>
    <n v="3"/>
    <x v="1"/>
    <n v="3.7"/>
    <x v="10"/>
    <s v="3.7.1"/>
    <x v="14"/>
    <s v="E"/>
    <s v="Actividades del sector público, que realiza en for"/>
    <s v="09_23"/>
    <x v="5"/>
    <n v="8"/>
    <x v="4"/>
    <n v="47"/>
    <x v="38"/>
    <s v="029_23"/>
    <x v="28"/>
    <x v="2"/>
    <x v="0"/>
    <x v="2"/>
    <m/>
    <m/>
    <m/>
    <x v="98"/>
    <x v="98"/>
    <n v="26"/>
    <s v="ESCUELA DE CHARRERIA"/>
    <n v="600000"/>
    <n v="600000"/>
    <n v="600000"/>
    <n v="700000"/>
    <n v="591600"/>
    <n v="591600"/>
    <n v="591600"/>
    <n v="591600"/>
    <n v="240000"/>
    <n v="591600"/>
    <n v="591600"/>
    <n v="0"/>
    <n v="0"/>
    <n v="591600"/>
    <n v="0"/>
    <n v="0"/>
    <n v="591600"/>
    <n v="8400"/>
    <n v="700000"/>
    <n v="0"/>
    <n v="100000"/>
    <n v="700000"/>
    <s v="500,000 para los eventos de Charreria (participacion de los alumnos de la escuela de charreria en los principales torneos charros durante el primer semestre del año 2023) y 200,000 para la tradiconal mega rosca de reyes tlajomulco  "/>
    <n v="0"/>
    <n v="0"/>
    <n v="0"/>
    <n v="100000"/>
    <n v="-100000"/>
    <m/>
    <n v="100000"/>
    <n v="700000"/>
    <n v="108400"/>
  </r>
  <r>
    <s v="1.1-00-2309_23842026_23382129"/>
    <s v="1.1-00-23"/>
    <x v="0"/>
    <s v="RECURSOS PROPIOS"/>
    <n v="3"/>
    <x v="1"/>
    <n v="3.1"/>
    <x v="6"/>
    <s v="3.1.1"/>
    <x v="6"/>
    <s v="E"/>
    <s v="Actividades del sector público, que realiza en for"/>
    <s v="09_23"/>
    <x v="5"/>
    <n v="8"/>
    <x v="4"/>
    <n v="42"/>
    <x v="7"/>
    <s v="026_23"/>
    <x v="6"/>
    <x v="2"/>
    <x v="0"/>
    <x v="2"/>
    <m/>
    <m/>
    <m/>
    <x v="98"/>
    <x v="98"/>
    <n v="29"/>
    <s v="ROSCA DE REYES"/>
    <n v="200000"/>
    <n v="200000"/>
    <n v="200000"/>
    <n v="200000"/>
    <n v="200000"/>
    <n v="200000"/>
    <n v="200000"/>
    <n v="200000"/>
    <n v="200000"/>
    <n v="200000"/>
    <n v="200000"/>
    <n v="200000"/>
    <n v="200000"/>
    <n v="200000"/>
    <n v="200000"/>
    <n v="200000"/>
    <n v="200000"/>
    <n v="0"/>
    <n v="200000"/>
    <n v="0"/>
    <n v="0"/>
    <n v="200000"/>
    <s v="."/>
    <n v="0"/>
    <n v="0"/>
    <n v="0"/>
    <n v="0"/>
    <n v="0"/>
    <m/>
    <n v="0"/>
    <n v="200000"/>
    <n v="0"/>
  </r>
  <r>
    <s v="1.1-00-2306_23529017_23382130"/>
    <s v="1.1-00-23"/>
    <x v="0"/>
    <s v="RECURSOS PROPIOS"/>
    <n v="2"/>
    <x v="2"/>
    <n v="2.4"/>
    <x v="4"/>
    <s v="2.4.2"/>
    <x v="4"/>
    <s v="F"/>
    <s v="Actividades destinadas a la promoción y fomento de"/>
    <s v="06_23"/>
    <x v="4"/>
    <n v="5"/>
    <x v="3"/>
    <n v="29"/>
    <x v="5"/>
    <s v="017_23"/>
    <x v="4"/>
    <x v="2"/>
    <x v="0"/>
    <x v="2"/>
    <m/>
    <m/>
    <m/>
    <x v="98"/>
    <x v="98"/>
    <n v="30"/>
    <s v="DIA DEL MAESTRO"/>
    <n v="666440.16"/>
    <n v="666440.16"/>
    <n v="666440.16"/>
    <n v="600006.92000000004"/>
    <n v="665928.16"/>
    <n v="665928.16"/>
    <n v="665928.16"/>
    <n v="665928.16"/>
    <n v="66440.160000000003"/>
    <n v="665928.16"/>
    <n v="665928.16"/>
    <n v="0"/>
    <n v="665928.16"/>
    <n v="665928.16"/>
    <n v="0"/>
    <n v="665928.16"/>
    <n v="665928.16"/>
    <n v="512"/>
    <n v="600000"/>
    <n v="-6.9200000000419095"/>
    <n v="-66440.160000000033"/>
    <n v="600000"/>
    <s v="FESTEJO DEL DIA DEL MAESTRO"/>
    <n v="0"/>
    <n v="66440.160000000003"/>
    <n v="0"/>
    <n v="6.92"/>
    <n v="66433.240000000005"/>
    <n v="666440.16"/>
    <n v="0"/>
    <n v="666440.16"/>
    <n v="512"/>
  </r>
  <r>
    <s v="2.6-15-2306_23525016_2338210"/>
    <s v="2.6-15-23"/>
    <x v="5"/>
    <s v="RECURSO ESTATAL"/>
    <n v="2"/>
    <x v="2"/>
    <n v="2.5"/>
    <x v="9"/>
    <s v="2.5.6"/>
    <x v="11"/>
    <s v="S"/>
    <s v="Definidos en el Presupuesto de Egresos y los que s"/>
    <s v="06_23"/>
    <x v="4"/>
    <n v="5"/>
    <x v="3"/>
    <n v="25"/>
    <x v="21"/>
    <s v="016_23"/>
    <x v="18"/>
    <x v="2"/>
    <x v="0"/>
    <x v="2"/>
    <m/>
    <m/>
    <m/>
    <x v="98"/>
    <x v="98"/>
    <n v="0"/>
    <s v="SIN DESCRIPCIÓN PARA DESTINOS 00"/>
    <n v="0"/>
    <n v="0"/>
    <n v="0"/>
    <n v="0"/>
    <n v="0"/>
    <n v="0"/>
    <n v="0"/>
    <n v="0"/>
    <n v="0"/>
    <n v="0"/>
    <n v="0"/>
    <n v="0"/>
    <n v="0"/>
    <n v="0"/>
    <n v="0"/>
    <n v="0"/>
    <n v="0"/>
    <n v="0"/>
    <n v="0"/>
    <n v="0"/>
    <n v="0"/>
    <n v="0"/>
    <s v="."/>
    <n v="0"/>
    <n v="0"/>
    <n v="0"/>
    <n v="0"/>
    <n v="0"/>
    <m/>
    <n v="243000"/>
    <n v="243000"/>
    <n v="243000"/>
  </r>
  <r>
    <s v="1.1-00-2306_23530018_2338210"/>
    <s v="1.1-00-23"/>
    <x v="0"/>
    <s v="RECURSOS PROPIOS"/>
    <n v="2"/>
    <x v="2"/>
    <n v="2.7"/>
    <x v="8"/>
    <s v="2.7.1"/>
    <x v="11"/>
    <s v="S"/>
    <s v="Definidos en el Presupuesto de Egresos y los que s"/>
    <s v="06_23"/>
    <x v="4"/>
    <n v="5"/>
    <x v="3"/>
    <n v="30"/>
    <x v="30"/>
    <s v="018_23"/>
    <x v="23"/>
    <x v="2"/>
    <x v="0"/>
    <x v="2"/>
    <m/>
    <m/>
    <m/>
    <x v="98"/>
    <x v="98"/>
    <n v="0"/>
    <s v="SIN DESCRIPCIÓN PARA DESTINOS 00"/>
    <n v="0"/>
    <n v="0"/>
    <n v="0"/>
    <n v="0"/>
    <n v="0"/>
    <n v="0"/>
    <n v="0"/>
    <n v="0"/>
    <n v="0"/>
    <n v="0"/>
    <n v="0"/>
    <n v="0"/>
    <n v="0"/>
    <n v="0"/>
    <n v="0"/>
    <n v="0"/>
    <n v="0"/>
    <n v="0"/>
    <n v="0"/>
    <n v="0"/>
    <n v="0"/>
    <n v="0"/>
    <s v="."/>
    <n v="0"/>
    <n v="0"/>
    <n v="0"/>
    <n v="0"/>
    <n v="0"/>
    <m/>
    <n v="75000"/>
    <n v="75000"/>
    <n v="75000"/>
  </r>
  <r>
    <s v="1.1-00-2306_23529017_2338410"/>
    <s v="1.1-00-23"/>
    <x v="0"/>
    <s v="RECURSOS PROPIOS"/>
    <n v="2"/>
    <x v="2"/>
    <n v="2.4"/>
    <x v="4"/>
    <s v="2.4.2"/>
    <x v="4"/>
    <s v="F"/>
    <s v="Actividades destinadas a la promoción y fomento de"/>
    <s v="06_23"/>
    <x v="4"/>
    <n v="5"/>
    <x v="3"/>
    <n v="29"/>
    <x v="5"/>
    <s v="017_23"/>
    <x v="4"/>
    <x v="2"/>
    <x v="0"/>
    <x v="2"/>
    <m/>
    <m/>
    <m/>
    <x v="99"/>
    <x v="99"/>
    <n v="0"/>
    <s v="SIN DESCRIPCIÓN PARA DESTINOS 00"/>
    <n v="0"/>
    <n v="0"/>
    <n v="0"/>
    <n v="0"/>
    <n v="570000"/>
    <n v="570000"/>
    <n v="570000"/>
    <n v="570000"/>
    <n v="0"/>
    <n v="0"/>
    <n v="570000"/>
    <n v="0"/>
    <n v="0"/>
    <n v="0"/>
    <n v="0"/>
    <n v="0"/>
    <n v="0"/>
    <n v="-570000"/>
    <n v="0"/>
    <n v="0"/>
    <n v="0"/>
    <n v="0"/>
    <s v="."/>
    <n v="0"/>
    <n v="0"/>
    <n v="0"/>
    <n v="0"/>
    <n v="0"/>
    <m/>
    <n v="570000"/>
    <n v="570000"/>
    <n v="0"/>
  </r>
  <r>
    <s v="1.1-00-2305_23621015_2339110"/>
    <s v="1.1-00-23"/>
    <x v="0"/>
    <s v="RECURSOS PROPIOS"/>
    <n v="1"/>
    <x v="0"/>
    <n v="1.3"/>
    <x v="0"/>
    <s v="1.3.4"/>
    <x v="0"/>
    <s v="E"/>
    <s v="Actividades del sector público, que realiza en for"/>
    <s v="05_23"/>
    <x v="0"/>
    <n v="6"/>
    <x v="0"/>
    <n v="21"/>
    <x v="1"/>
    <s v="015_23"/>
    <x v="0"/>
    <x v="2"/>
    <x v="0"/>
    <x v="2"/>
    <m/>
    <m/>
    <m/>
    <x v="100"/>
    <x v="100"/>
    <n v="0"/>
    <s v="SIN DESCRIPCIÓN PARA DESTINOS 00"/>
    <n v="100000"/>
    <n v="300000"/>
    <n v="300000"/>
    <n v="0"/>
    <n v="237037.66"/>
    <n v="111194.32"/>
    <n v="237037.66"/>
    <n v="311109.38"/>
    <n v="111194.32"/>
    <n v="237037.66"/>
    <n v="311109.38"/>
    <n v="111194.32"/>
    <n v="237037.66"/>
    <n v="311109.38"/>
    <n v="111194.32"/>
    <n v="199277.66"/>
    <n v="311109.38"/>
    <n v="62962.34"/>
    <n v="0"/>
    <n v="0"/>
    <n v="-300000"/>
    <n v="0"/>
    <s v="."/>
    <n v="0"/>
    <n v="300000"/>
    <n v="0"/>
    <n v="0"/>
    <n v="300000"/>
    <m/>
    <n v="400000"/>
    <n v="700000"/>
    <n v="388890.62"/>
  </r>
  <r>
    <s v="2.5-02-2204_23619013_2339210"/>
    <s v="2.5-02-22"/>
    <x v="9"/>
    <s v="REINTEGROS 2022"/>
    <n v="1"/>
    <x v="0"/>
    <n v="1.3"/>
    <x v="0"/>
    <s v="1.3.4"/>
    <x v="0"/>
    <s v="M"/>
    <s v="Actividades de apoyo administrativo desarrolladas "/>
    <s v="04_23"/>
    <x v="7"/>
    <n v="6"/>
    <x v="0"/>
    <n v="19"/>
    <x v="39"/>
    <s v="013_23"/>
    <x v="29"/>
    <x v="2"/>
    <x v="0"/>
    <x v="2"/>
    <m/>
    <m/>
    <m/>
    <x v="101"/>
    <x v="101"/>
    <n v="0"/>
    <s v="SIN DESCRIPCIÓN PARA DESTINOS 00"/>
    <n v="408441.63"/>
    <n v="408441.63"/>
    <n v="408441.63"/>
    <n v="0"/>
    <n v="1487966.99"/>
    <n v="1487966.99"/>
    <n v="1487966.99"/>
    <n v="1487966.99"/>
    <n v="1487966.99"/>
    <n v="1487966.99"/>
    <n v="1487966.99"/>
    <n v="1487966.99"/>
    <n v="1487966.99"/>
    <n v="1487966.99"/>
    <n v="1487966.99"/>
    <n v="1487966.99"/>
    <n v="1487966.99"/>
    <n v="-1079525.3599999999"/>
    <n v="0"/>
    <n v="0"/>
    <n v="-408441.63"/>
    <n v="0"/>
    <s v="."/>
    <n v="408441.63"/>
    <n v="0"/>
    <n v="0"/>
    <n v="0"/>
    <n v="408441.63"/>
    <m/>
    <n v="1079525.3599999999"/>
    <n v="1487966.9899999998"/>
    <n v="0"/>
  </r>
  <r>
    <s v="2.5-01-2204_23619013_2339210"/>
    <s v="2.5-01-22"/>
    <x v="10"/>
    <s v="REINTEGROS 2022"/>
    <n v="1"/>
    <x v="0"/>
    <n v="1.3"/>
    <x v="0"/>
    <s v="1.3.4"/>
    <x v="0"/>
    <s v="M"/>
    <s v="Actividades de apoyo administrativo desarrolladas "/>
    <s v="04_23"/>
    <x v="7"/>
    <n v="6"/>
    <x v="0"/>
    <n v="19"/>
    <x v="39"/>
    <s v="013_23"/>
    <x v="29"/>
    <x v="2"/>
    <x v="0"/>
    <x v="2"/>
    <m/>
    <m/>
    <m/>
    <x v="101"/>
    <x v="101"/>
    <n v="0"/>
    <s v="SIN DESCRIPCIÓN PARA DESTINOS 00"/>
    <n v="373697.39"/>
    <n v="373697.39"/>
    <n v="373697.39"/>
    <n v="0"/>
    <n v="1144594.82"/>
    <n v="1144594.82"/>
    <n v="1144594.82"/>
    <n v="1144594.82"/>
    <n v="1144594.82"/>
    <n v="1144594.82"/>
    <n v="1144594.82"/>
    <n v="1144594.82"/>
    <n v="1144594.82"/>
    <n v="1144594.82"/>
    <n v="1144594.82"/>
    <n v="1144594.82"/>
    <n v="1144594.82"/>
    <n v="-770897.43"/>
    <n v="0"/>
    <n v="0"/>
    <n v="-373697.39"/>
    <n v="0"/>
    <s v="."/>
    <n v="373697.39"/>
    <n v="0"/>
    <n v="0"/>
    <n v="0"/>
    <n v="373697.39"/>
    <m/>
    <n v="770897.43"/>
    <n v="1144594.82"/>
    <n v="0"/>
  </r>
  <r>
    <s v="2.6-10-2204_23619013_2339210"/>
    <s v="2.6-10-22"/>
    <x v="11"/>
    <s v="REINTEGROS 2022"/>
    <n v="1"/>
    <x v="0"/>
    <n v="1.3"/>
    <x v="0"/>
    <s v="1.3.4"/>
    <x v="0"/>
    <s v="M"/>
    <s v="Actividades de apoyo administrativo desarrolladas "/>
    <s v="04_23"/>
    <x v="7"/>
    <n v="6"/>
    <x v="0"/>
    <n v="19"/>
    <x v="39"/>
    <s v="013_23"/>
    <x v="29"/>
    <x v="2"/>
    <x v="0"/>
    <x v="2"/>
    <m/>
    <m/>
    <m/>
    <x v="101"/>
    <x v="101"/>
    <n v="0"/>
    <s v="SIN DESCRIPCIÓN PARA DESTINOS 00"/>
    <n v="0"/>
    <n v="0"/>
    <n v="0"/>
    <n v="0"/>
    <n v="88245.29"/>
    <n v="88245.29"/>
    <n v="88245.29"/>
    <n v="88245.29"/>
    <n v="88245.29"/>
    <n v="88245.29"/>
    <n v="88245.29"/>
    <n v="88245.29"/>
    <n v="88245.29"/>
    <n v="88245.29"/>
    <n v="88245.29"/>
    <n v="88245.29"/>
    <n v="88245.29"/>
    <n v="-88245.29"/>
    <n v="0"/>
    <n v="0"/>
    <n v="0"/>
    <n v="0"/>
    <s v="."/>
    <n v="0"/>
    <n v="0"/>
    <n v="0"/>
    <n v="0"/>
    <n v="0"/>
    <m/>
    <n v="88245.29"/>
    <n v="88245.29"/>
    <n v="0"/>
  </r>
  <r>
    <s v="2.6-11-2204_23619013_2339210"/>
    <s v="2.6-11-22"/>
    <x v="12"/>
    <s v="REINTEGROS 2022"/>
    <n v="1"/>
    <x v="0"/>
    <n v="1.3"/>
    <x v="0"/>
    <s v="1.3.4"/>
    <x v="0"/>
    <s v="M"/>
    <s v="Actividades de apoyo administrativo desarrolladas "/>
    <s v="04_23"/>
    <x v="7"/>
    <n v="6"/>
    <x v="0"/>
    <n v="19"/>
    <x v="39"/>
    <s v="013_23"/>
    <x v="29"/>
    <x v="2"/>
    <x v="0"/>
    <x v="2"/>
    <m/>
    <m/>
    <m/>
    <x v="101"/>
    <x v="101"/>
    <n v="0"/>
    <s v="SIN DESCRIPCIÓN PARA DESTINOS 00"/>
    <n v="31567.41"/>
    <n v="31567.41"/>
    <n v="31567.41"/>
    <n v="0"/>
    <n v="35741.68"/>
    <n v="35741.68"/>
    <n v="35741.68"/>
    <n v="35741.68"/>
    <n v="35741.68"/>
    <n v="35741.68"/>
    <n v="35741.68"/>
    <n v="35741.68"/>
    <n v="35741.68"/>
    <n v="35741.68"/>
    <n v="35741.68"/>
    <n v="35741.68"/>
    <n v="35741.68"/>
    <n v="-4174.2700000000004"/>
    <n v="0"/>
    <n v="0"/>
    <n v="-31567.41"/>
    <n v="0"/>
    <s v="."/>
    <n v="31567.41"/>
    <n v="0"/>
    <n v="0"/>
    <n v="0"/>
    <n v="31567.41"/>
    <m/>
    <n v="4174.2700000000004"/>
    <n v="35741.68"/>
    <n v="0"/>
  </r>
  <r>
    <s v="2.5-03-2204_23619013_2339210"/>
    <s v="2.5-03-22"/>
    <x v="13"/>
    <s v="REINTEGROS 2022"/>
    <n v="1"/>
    <x v="0"/>
    <n v="1.3"/>
    <x v="0"/>
    <s v="1.3.4"/>
    <x v="0"/>
    <s v="M"/>
    <s v="Actividades de apoyo administrativo desarrolladas "/>
    <s v="04_23"/>
    <x v="7"/>
    <n v="6"/>
    <x v="0"/>
    <n v="19"/>
    <x v="39"/>
    <s v="013_23"/>
    <x v="29"/>
    <x v="2"/>
    <x v="0"/>
    <x v="2"/>
    <m/>
    <m/>
    <m/>
    <x v="101"/>
    <x v="101"/>
    <n v="0"/>
    <s v="SIN DESCRIPCIÓN PARA DESTINOS 00"/>
    <n v="55862.45"/>
    <n v="55862.45"/>
    <n v="55862.45"/>
    <n v="0"/>
    <n v="56476.45"/>
    <n v="56476.45"/>
    <n v="56476.45"/>
    <n v="56476.45"/>
    <n v="56476.45"/>
    <n v="56476.45"/>
    <n v="56476.45"/>
    <n v="56476.45"/>
    <n v="56476.45"/>
    <n v="56476.45"/>
    <n v="56476.45"/>
    <n v="56476.45"/>
    <n v="56476.45"/>
    <n v="-614"/>
    <n v="0"/>
    <n v="0"/>
    <n v="-55862.45"/>
    <n v="0"/>
    <s v="."/>
    <n v="55862.45"/>
    <n v="0"/>
    <n v="0"/>
    <n v="0"/>
    <n v="55862.45"/>
    <m/>
    <n v="614"/>
    <n v="56476.45"/>
    <n v="0"/>
  </r>
  <r>
    <s v="2.6-02-2204_23619013_2339210"/>
    <s v="2.6-02-22"/>
    <x v="14"/>
    <s v="REINTEGROS 2022"/>
    <n v="1"/>
    <x v="0"/>
    <n v="1.3"/>
    <x v="0"/>
    <s v="1.3.4"/>
    <x v="0"/>
    <s v="M"/>
    <s v="Actividades de apoyo administrativo desarrolladas "/>
    <s v="04_23"/>
    <x v="7"/>
    <n v="6"/>
    <x v="0"/>
    <n v="19"/>
    <x v="39"/>
    <s v="013_23"/>
    <x v="29"/>
    <x v="2"/>
    <x v="0"/>
    <x v="2"/>
    <m/>
    <m/>
    <m/>
    <x v="101"/>
    <x v="101"/>
    <n v="0"/>
    <s v="SIN DESCRIPCIÓN PARA DESTINOS 00"/>
    <n v="1307.25"/>
    <n v="1307.25"/>
    <n v="1307.25"/>
    <n v="0"/>
    <n v="1307.25"/>
    <n v="1307.25"/>
    <n v="1307.25"/>
    <n v="1307.25"/>
    <n v="1307.25"/>
    <n v="1307.25"/>
    <n v="1307.25"/>
    <n v="1307.25"/>
    <n v="1307.25"/>
    <n v="1307.25"/>
    <n v="1307.25"/>
    <n v="1307.25"/>
    <n v="1307.25"/>
    <n v="0"/>
    <n v="0"/>
    <n v="0"/>
    <n v="-1307.25"/>
    <n v="0"/>
    <s v="."/>
    <n v="1307.25"/>
    <n v="0"/>
    <n v="0"/>
    <n v="0"/>
    <n v="1307.25"/>
    <m/>
    <n v="0"/>
    <n v="1307.25"/>
    <n v="0"/>
  </r>
  <r>
    <s v="1.1-14-2302_2317007_2339210"/>
    <s v="1.1-14-23"/>
    <x v="15"/>
    <s v="RECURSOS PROPIOS ETIQUETADOS"/>
    <n v="1"/>
    <x v="0"/>
    <n v="1.3"/>
    <x v="0"/>
    <s v="1.3.4"/>
    <x v="0"/>
    <s v="O"/>
    <s v="Actividades que realizan la función pública o cont"/>
    <s v="02_23"/>
    <x v="8"/>
    <n v="1"/>
    <x v="6"/>
    <n v="7"/>
    <x v="34"/>
    <s v="007_23"/>
    <x v="26"/>
    <x v="2"/>
    <x v="0"/>
    <x v="2"/>
    <m/>
    <m/>
    <m/>
    <x v="101"/>
    <x v="101"/>
    <n v="0"/>
    <s v="SIN DESCRIPCIÓN PARA DESTINOS 00"/>
    <n v="0"/>
    <n v="0"/>
    <n v="0"/>
    <n v="0"/>
    <n v="0"/>
    <n v="0"/>
    <n v="0"/>
    <n v="0"/>
    <n v="0"/>
    <n v="0"/>
    <n v="0"/>
    <n v="0"/>
    <n v="0"/>
    <n v="0"/>
    <n v="0"/>
    <n v="0"/>
    <n v="0"/>
    <n v="0"/>
    <n v="0"/>
    <n v="0"/>
    <n v="0"/>
    <n v="0"/>
    <s v="."/>
    <n v="0"/>
    <n v="0"/>
    <n v="0"/>
    <n v="0"/>
    <n v="0"/>
    <m/>
    <n v="0"/>
    <n v="0"/>
    <n v="0"/>
  </r>
  <r>
    <s v="2.6-05-2104_23619013_2339210"/>
    <s v="2.6-05-21"/>
    <x v="16"/>
    <s v="RECURSO ESTATAL"/>
    <n v="1"/>
    <x v="0"/>
    <n v="1.3"/>
    <x v="0"/>
    <s v="1.3.4"/>
    <x v="0"/>
    <s v="M"/>
    <s v="Actividades de apoyo administrativo desarrolladas "/>
    <s v="04_23"/>
    <x v="7"/>
    <n v="6"/>
    <x v="0"/>
    <n v="19"/>
    <x v="39"/>
    <s v="013_23"/>
    <x v="29"/>
    <x v="2"/>
    <x v="0"/>
    <x v="2"/>
    <m/>
    <m/>
    <m/>
    <x v="101"/>
    <x v="101"/>
    <n v="0"/>
    <s v="SIN DESCRIPCIÓN PARA DESTINOS 00"/>
    <n v="0"/>
    <n v="0"/>
    <n v="0"/>
    <n v="0"/>
    <n v="0"/>
    <n v="0"/>
    <n v="0"/>
    <n v="0"/>
    <n v="0"/>
    <n v="0"/>
    <n v="0"/>
    <n v="0"/>
    <n v="0"/>
    <n v="0"/>
    <n v="0"/>
    <n v="0"/>
    <n v="0"/>
    <n v="0"/>
    <n v="0"/>
    <n v="0"/>
    <n v="0"/>
    <n v="0"/>
    <s v="."/>
    <n v="0"/>
    <n v="0"/>
    <n v="0"/>
    <n v="0"/>
    <n v="0"/>
    <m/>
    <n v="0"/>
    <n v="0"/>
    <n v="0"/>
  </r>
  <r>
    <s v="2.6-01-2204_23619013_2339210"/>
    <s v="2.6-01-22"/>
    <x v="17"/>
    <s v="REINTEGROS 2022"/>
    <n v="1"/>
    <x v="0"/>
    <n v="1.3"/>
    <x v="0"/>
    <s v="1.3.4"/>
    <x v="0"/>
    <s v="M"/>
    <s v="Actividades de apoyo administrativo desarrolladas "/>
    <s v="04_23"/>
    <x v="7"/>
    <n v="6"/>
    <x v="0"/>
    <n v="19"/>
    <x v="39"/>
    <s v="013_23"/>
    <x v="29"/>
    <x v="2"/>
    <x v="0"/>
    <x v="2"/>
    <m/>
    <m/>
    <m/>
    <x v="101"/>
    <x v="101"/>
    <n v="0"/>
    <s v="SIN DESCRIPCIÓN PARA DESTINOS 00"/>
    <n v="688354.49"/>
    <n v="688354.49"/>
    <n v="688354.49"/>
    <n v="0"/>
    <n v="688354.49"/>
    <n v="688354.49"/>
    <n v="688354.49"/>
    <n v="688354.49"/>
    <n v="688354.49"/>
    <n v="688354.49"/>
    <n v="688354.49"/>
    <n v="688354.49"/>
    <n v="688354.49"/>
    <n v="688354.49"/>
    <n v="688354.49"/>
    <n v="688354.49"/>
    <n v="688354.49"/>
    <n v="0"/>
    <n v="0"/>
    <n v="0"/>
    <n v="-688354.49"/>
    <n v="0"/>
    <s v="."/>
    <n v="688354.49"/>
    <n v="0"/>
    <n v="0"/>
    <n v="0"/>
    <n v="688354.49"/>
    <m/>
    <n v="0"/>
    <n v="688354.49"/>
    <n v="0"/>
  </r>
  <r>
    <s v="2.6-05-2204_23619013_2339210"/>
    <s v="2.6-05-22"/>
    <x v="18"/>
    <s v="REINTEGROS 2022"/>
    <n v="1"/>
    <x v="0"/>
    <n v="1.3"/>
    <x v="0"/>
    <s v="1.3.4"/>
    <x v="0"/>
    <s v="M"/>
    <s v="Actividades de apoyo administrativo desarrolladas "/>
    <s v="04_23"/>
    <x v="7"/>
    <n v="6"/>
    <x v="0"/>
    <n v="19"/>
    <x v="39"/>
    <s v="013_23"/>
    <x v="29"/>
    <x v="2"/>
    <x v="0"/>
    <x v="2"/>
    <m/>
    <m/>
    <m/>
    <x v="101"/>
    <x v="101"/>
    <n v="0"/>
    <s v="SIN DESCRIPCIÓN PARA DESTINOS 00"/>
    <n v="8782.65"/>
    <n v="8782.65"/>
    <n v="8782.65"/>
    <n v="0"/>
    <n v="8782.65"/>
    <n v="8782.65"/>
    <n v="8782.65"/>
    <n v="8782.65"/>
    <n v="8782.65"/>
    <n v="8782.65"/>
    <n v="8782.65"/>
    <n v="8782.65"/>
    <n v="8782.65"/>
    <n v="8782.65"/>
    <n v="8782.65"/>
    <n v="8782.65"/>
    <n v="8782.65"/>
    <n v="0"/>
    <n v="0"/>
    <n v="0"/>
    <n v="-8782.65"/>
    <n v="0"/>
    <s v="."/>
    <n v="8782.65"/>
    <n v="0"/>
    <n v="0"/>
    <n v="0"/>
    <n v="8782.65"/>
    <m/>
    <n v="0"/>
    <n v="8782.65"/>
    <n v="0"/>
  </r>
  <r>
    <s v="1.1-14-2302_2317007_2339220"/>
    <s v="1.1-14-23"/>
    <x v="15"/>
    <s v="RECURSOS PROPIOS ETIQUETADOS"/>
    <n v="1"/>
    <x v="0"/>
    <n v="1.3"/>
    <x v="0"/>
    <s v="1.3.4"/>
    <x v="0"/>
    <s v="O"/>
    <s v="Actividades que realizan la función pública o cont"/>
    <s v="02_23"/>
    <x v="8"/>
    <n v="1"/>
    <x v="6"/>
    <n v="7"/>
    <x v="34"/>
    <s v="007_23"/>
    <x v="26"/>
    <x v="2"/>
    <x v="0"/>
    <x v="2"/>
    <m/>
    <m/>
    <m/>
    <x v="102"/>
    <x v="102"/>
    <n v="0"/>
    <s v="SIN DESCRIPCIÓN PARA DESTINOS 00"/>
    <n v="812000"/>
    <n v="812000"/>
    <n v="812000"/>
    <n v="0"/>
    <n v="493589.01"/>
    <n v="0"/>
    <n v="493589.01"/>
    <n v="493589.01"/>
    <n v="0"/>
    <n v="0"/>
    <n v="0"/>
    <n v="0"/>
    <n v="0"/>
    <n v="0"/>
    <n v="0"/>
    <n v="0"/>
    <n v="0"/>
    <n v="318410.99"/>
    <n v="0"/>
    <n v="0"/>
    <n v="-812000"/>
    <n v="0"/>
    <s v="."/>
    <n v="812000"/>
    <n v="0"/>
    <n v="0"/>
    <n v="0"/>
    <n v="812000"/>
    <m/>
    <n v="0"/>
    <n v="812000"/>
    <n v="318410.99"/>
  </r>
  <r>
    <s v="1.1-00-2307_23236022_2339220"/>
    <s v="1.1-00-23"/>
    <x v="0"/>
    <s v="RECURSOS PROPIOS"/>
    <n v="2"/>
    <x v="2"/>
    <n v="2.2000000000000002"/>
    <x v="5"/>
    <s v="2.2.7"/>
    <x v="8"/>
    <s v="E"/>
    <s v="Actividades del sector público, que realiza en for"/>
    <s v="07_23"/>
    <x v="3"/>
    <n v="2"/>
    <x v="7"/>
    <n v="36"/>
    <x v="20"/>
    <s v="022_23"/>
    <x v="17"/>
    <x v="2"/>
    <x v="0"/>
    <x v="2"/>
    <m/>
    <m/>
    <m/>
    <x v="102"/>
    <x v="102"/>
    <n v="0"/>
    <s v="SIN DESCRIPCIÓN PARA DESTINOS 00"/>
    <n v="9000000"/>
    <n v="9000000"/>
    <n v="9000000"/>
    <n v="9000000"/>
    <n v="6830319"/>
    <n v="4422304"/>
    <n v="6830319"/>
    <n v="6879250"/>
    <n v="4422304"/>
    <n v="6830319"/>
    <n v="6879250"/>
    <n v="4422304"/>
    <n v="4422304"/>
    <n v="6879250"/>
    <n v="4422304"/>
    <n v="4422304"/>
    <n v="6879250"/>
    <n v="2169681"/>
    <n v="9000000"/>
    <n v="0"/>
    <n v="0"/>
    <n v="9000000"/>
    <s v="."/>
    <n v="0"/>
    <n v="0"/>
    <n v="0"/>
    <n v="0"/>
    <n v="0"/>
    <m/>
    <n v="0"/>
    <n v="9000000"/>
    <n v="2120750"/>
  </r>
  <r>
    <s v="1.1-00-2302_2317007_2339220"/>
    <s v="1.1-00-23"/>
    <x v="0"/>
    <s v="RECURSOS PROPIOS"/>
    <n v="1"/>
    <x v="0"/>
    <n v="1.3"/>
    <x v="0"/>
    <s v="1.3.4"/>
    <x v="0"/>
    <s v="O"/>
    <s v="Actividades que realizan la función pública o cont"/>
    <s v="02_23"/>
    <x v="8"/>
    <n v="1"/>
    <x v="6"/>
    <n v="7"/>
    <x v="34"/>
    <s v="007_23"/>
    <x v="26"/>
    <x v="2"/>
    <x v="0"/>
    <x v="2"/>
    <m/>
    <m/>
    <m/>
    <x v="102"/>
    <x v="102"/>
    <n v="0"/>
    <s v="SIN DESCRIPCIÓN PARA DESTINOS 00"/>
    <n v="0"/>
    <n v="0"/>
    <n v="0"/>
    <n v="0"/>
    <n v="0"/>
    <n v="0"/>
    <n v="0"/>
    <n v="0"/>
    <n v="0"/>
    <n v="0"/>
    <n v="0"/>
    <n v="0"/>
    <n v="0"/>
    <n v="0"/>
    <n v="0"/>
    <n v="0"/>
    <n v="0"/>
    <n v="0"/>
    <n v="0"/>
    <n v="0"/>
    <n v="0"/>
    <n v="0"/>
    <s v="."/>
    <n v="0"/>
    <n v="500000"/>
    <n v="0"/>
    <n v="500000"/>
    <n v="0"/>
    <m/>
    <n v="1500000"/>
    <n v="1500000"/>
    <n v="1500000"/>
  </r>
  <r>
    <s v="1.1-00-2305_23621015_2339220"/>
    <s v="1.1-00-23"/>
    <x v="0"/>
    <s v="RECURSOS PROPIOS"/>
    <n v="1"/>
    <x v="0"/>
    <n v="1.3"/>
    <x v="0"/>
    <s v="1.3.4"/>
    <x v="0"/>
    <s v="E"/>
    <s v="Actividades del sector público, que realiza en for"/>
    <s v="05_23"/>
    <x v="0"/>
    <n v="6"/>
    <x v="0"/>
    <n v="21"/>
    <x v="1"/>
    <s v="015_23"/>
    <x v="0"/>
    <x v="2"/>
    <x v="0"/>
    <x v="2"/>
    <m/>
    <m/>
    <m/>
    <x v="102"/>
    <x v="102"/>
    <n v="0"/>
    <s v="SIN DESCRIPCIÓN PARA DESTINOS 00"/>
    <n v="1000000"/>
    <n v="1000000"/>
    <n v="1000000"/>
    <n v="1000000"/>
    <n v="751264"/>
    <n v="702377"/>
    <n v="751264"/>
    <n v="764694.38"/>
    <n v="88677"/>
    <n v="137564"/>
    <n v="150994.38"/>
    <n v="88677"/>
    <n v="137564"/>
    <n v="150994.38"/>
    <n v="88677"/>
    <n v="137564"/>
    <n v="150994.38"/>
    <n v="248736"/>
    <n v="1000000"/>
    <n v="0"/>
    <n v="0"/>
    <n v="1000000"/>
    <s v="."/>
    <n v="0"/>
    <n v="0"/>
    <n v="0"/>
    <n v="0"/>
    <n v="0"/>
    <m/>
    <n v="0"/>
    <n v="1000000"/>
    <n v="235305.62"/>
  </r>
  <r>
    <s v="1.1-00-2305_23621015_2339410"/>
    <s v="1.1-00-23"/>
    <x v="0"/>
    <s v="RECURSOS PROPIOS"/>
    <n v="1"/>
    <x v="0"/>
    <n v="1.3"/>
    <x v="0"/>
    <s v="1.3.4"/>
    <x v="0"/>
    <s v="E"/>
    <s v="Actividades del sector público, que realiza en for"/>
    <s v="05_23"/>
    <x v="0"/>
    <n v="6"/>
    <x v="0"/>
    <n v="21"/>
    <x v="1"/>
    <s v="015_23"/>
    <x v="0"/>
    <x v="2"/>
    <x v="0"/>
    <x v="2"/>
    <m/>
    <m/>
    <m/>
    <x v="103"/>
    <x v="103"/>
    <n v="0"/>
    <s v="SIN DESCRIPCIÓN PARA DESTINOS 00"/>
    <n v="10000000"/>
    <n v="9800000"/>
    <n v="9800000"/>
    <n v="10000000"/>
    <n v="2987521.28"/>
    <n v="2313968.2000000002"/>
    <n v="2987521.28"/>
    <n v="3125547.84"/>
    <n v="2313968.2000000002"/>
    <n v="2987521.28"/>
    <n v="3125547.84"/>
    <n v="2313968.2000000002"/>
    <n v="2892203.47"/>
    <n v="3030230.03"/>
    <n v="2313968.2000000002"/>
    <n v="2892203.47"/>
    <n v="3030230.03"/>
    <n v="6812478.7200000007"/>
    <n v="12000000"/>
    <n v="2000000"/>
    <n v="2200000"/>
    <n v="12000000"/>
    <s v="."/>
    <n v="0"/>
    <n v="0"/>
    <n v="0"/>
    <n v="200000"/>
    <n v="-200000"/>
    <m/>
    <n v="2200000"/>
    <n v="12000000"/>
    <n v="8874452.1600000001"/>
  </r>
  <r>
    <s v="1.1-00-2308_23740025_2339410"/>
    <s v="1.1-00-23"/>
    <x v="0"/>
    <s v="RECURSOS PROPIOS"/>
    <n v="1"/>
    <x v="0"/>
    <n v="1.7"/>
    <x v="2"/>
    <s v="1.7.1"/>
    <x v="2"/>
    <s v="R"/>
    <s v="Solamente actividades específicas, distintas a las"/>
    <s v="08_23"/>
    <x v="2"/>
    <n v="7"/>
    <x v="1"/>
    <n v="40"/>
    <x v="27"/>
    <s v="025_23"/>
    <x v="2"/>
    <x v="2"/>
    <x v="0"/>
    <x v="2"/>
    <m/>
    <m/>
    <m/>
    <x v="103"/>
    <x v="103"/>
    <n v="0"/>
    <s v="SIN DESCRIPCIÓN PARA DESTINOS 00"/>
    <n v="35000"/>
    <n v="35000"/>
    <n v="35000"/>
    <n v="35000"/>
    <n v="22298"/>
    <n v="22298"/>
    <n v="22298"/>
    <n v="22298"/>
    <n v="0"/>
    <n v="0"/>
    <n v="0"/>
    <n v="0"/>
    <n v="0"/>
    <n v="0"/>
    <n v="0"/>
    <n v="0"/>
    <n v="0"/>
    <n v="12702"/>
    <n v="35000"/>
    <n v="0"/>
    <n v="0"/>
    <n v="35000"/>
    <s v="."/>
    <n v="0"/>
    <n v="0"/>
    <n v="0"/>
    <n v="0"/>
    <n v="0"/>
    <m/>
    <n v="0"/>
    <n v="35000"/>
    <n v="12702"/>
  </r>
  <r>
    <s v="1.1-00-2304_23619013_2339410"/>
    <s v="1.1-00-23"/>
    <x v="0"/>
    <s v="RECURSOS PROPIOS"/>
    <n v="1"/>
    <x v="0"/>
    <n v="1.3"/>
    <x v="0"/>
    <s v="1.3.4"/>
    <x v="0"/>
    <s v="M"/>
    <s v="Actividades de apoyo administrativo desarrolladas "/>
    <s v="04_23"/>
    <x v="7"/>
    <n v="6"/>
    <x v="0"/>
    <n v="19"/>
    <x v="39"/>
    <s v="013_23"/>
    <x v="29"/>
    <x v="2"/>
    <x v="0"/>
    <x v="2"/>
    <m/>
    <m/>
    <m/>
    <x v="103"/>
    <x v="103"/>
    <n v="0"/>
    <s v="SIN DESCRIPCIÓN PARA DESTINOS 00"/>
    <n v="150000"/>
    <n v="150000"/>
    <n v="150000"/>
    <n v="150000"/>
    <n v="134984.82"/>
    <n v="124099.82"/>
    <n v="134984.82"/>
    <n v="1661937.89"/>
    <n v="124099.82"/>
    <n v="134984.82"/>
    <n v="1661937.89"/>
    <n v="124099.82"/>
    <n v="134984.82"/>
    <n v="1661937.89"/>
    <n v="124099.82"/>
    <n v="134984.82"/>
    <n v="1661937.89"/>
    <n v="15015.179999999993"/>
    <n v="150000"/>
    <n v="0"/>
    <n v="0"/>
    <n v="150000"/>
    <s v="."/>
    <n v="0"/>
    <n v="0"/>
    <n v="0"/>
    <n v="0"/>
    <n v="0"/>
    <m/>
    <n v="1511937.89"/>
    <n v="1661937.89"/>
    <n v="0"/>
  </r>
  <r>
    <s v="1.1-00-2304_23620014_2339420"/>
    <s v="1.1-00-23"/>
    <x v="0"/>
    <s v="RECURSOS PROPIOS"/>
    <n v="1"/>
    <x v="0"/>
    <n v="1.3"/>
    <x v="0"/>
    <s v="1.3.4"/>
    <x v="0"/>
    <s v="M"/>
    <s v="Actividades de apoyo administrativo desarrolladas "/>
    <s v="04_23"/>
    <x v="7"/>
    <n v="6"/>
    <x v="0"/>
    <n v="20"/>
    <x v="25"/>
    <s v="014_23"/>
    <x v="20"/>
    <x v="2"/>
    <x v="0"/>
    <x v="2"/>
    <m/>
    <m/>
    <m/>
    <x v="104"/>
    <x v="104"/>
    <n v="0"/>
    <s v="SIN DESCRIPCIÓN PARA DESTINOS 00"/>
    <n v="450000"/>
    <n v="450000"/>
    <n v="450000"/>
    <n v="450000"/>
    <n v="594687.49"/>
    <n v="579831.56000000006"/>
    <n v="594687.49"/>
    <n v="595440.34"/>
    <n v="579831.56000000006"/>
    <n v="594687.49"/>
    <n v="595440.34"/>
    <n v="579831.56000000006"/>
    <n v="594678.65"/>
    <n v="595380.37"/>
    <n v="579831.56000000006"/>
    <n v="594678.65"/>
    <n v="594687.49"/>
    <n v="-144687.49"/>
    <n v="450000"/>
    <n v="0"/>
    <n v="0"/>
    <n v="450000"/>
    <s v="."/>
    <n v="0"/>
    <n v="0"/>
    <n v="0"/>
    <n v="0"/>
    <n v="0"/>
    <m/>
    <n v="300000"/>
    <n v="750000"/>
    <n v="154559.66000000003"/>
  </r>
  <r>
    <s v="1.1-00-2304_23620014_2339510"/>
    <s v="1.1-00-23"/>
    <x v="0"/>
    <s v="RECURSOS PROPIOS"/>
    <n v="1"/>
    <x v="0"/>
    <n v="1.3"/>
    <x v="0"/>
    <s v="1.3.4"/>
    <x v="0"/>
    <s v="M"/>
    <s v="Actividades de apoyo administrativo desarrolladas "/>
    <s v="04_23"/>
    <x v="7"/>
    <n v="6"/>
    <x v="0"/>
    <n v="20"/>
    <x v="25"/>
    <s v="014_23"/>
    <x v="20"/>
    <x v="2"/>
    <x v="0"/>
    <x v="2"/>
    <m/>
    <m/>
    <m/>
    <x v="105"/>
    <x v="105"/>
    <n v="0"/>
    <s v="SIN DESCRIPCIÓN PARA DESTINOS 00"/>
    <n v="0"/>
    <n v="0"/>
    <n v="0"/>
    <n v="0"/>
    <n v="0"/>
    <n v="0"/>
    <n v="0"/>
    <n v="0"/>
    <n v="0"/>
    <n v="0"/>
    <n v="0"/>
    <n v="0"/>
    <n v="0"/>
    <n v="0"/>
    <n v="0"/>
    <n v="0"/>
    <n v="0"/>
    <n v="0"/>
    <n v="300000"/>
    <n v="300000"/>
    <n v="300000"/>
    <n v="300000"/>
    <s v="."/>
    <n v="0"/>
    <n v="0"/>
    <n v="0"/>
    <n v="0"/>
    <n v="0"/>
    <m/>
    <n v="300000"/>
    <n v="300000"/>
    <n v="300000"/>
  </r>
  <r>
    <s v="1.1-00-2307_23236022_2339510"/>
    <s v="1.1-00-23"/>
    <x v="0"/>
    <s v="RECURSOS PROPIOS"/>
    <n v="2"/>
    <x v="2"/>
    <n v="2.2000000000000002"/>
    <x v="5"/>
    <s v="2.2.7"/>
    <x v="8"/>
    <s v="E"/>
    <s v="Actividades del sector público, que realiza en for"/>
    <s v="07_23"/>
    <x v="3"/>
    <n v="2"/>
    <x v="7"/>
    <n v="36"/>
    <x v="20"/>
    <s v="022_23"/>
    <x v="17"/>
    <x v="2"/>
    <x v="0"/>
    <x v="2"/>
    <m/>
    <m/>
    <m/>
    <x v="105"/>
    <x v="105"/>
    <n v="0"/>
    <s v="SIN DESCRIPCIÓN PARA DESTINOS 00"/>
    <n v="9775246"/>
    <n v="9775246"/>
    <n v="9775246"/>
    <n v="9775246"/>
    <n v="0"/>
    <n v="0"/>
    <n v="0"/>
    <n v="0"/>
    <n v="0"/>
    <n v="0"/>
    <n v="0"/>
    <n v="0"/>
    <n v="0"/>
    <n v="0"/>
    <n v="0"/>
    <n v="0"/>
    <n v="0"/>
    <n v="9775246"/>
    <n v="9775246"/>
    <n v="0"/>
    <n v="0"/>
    <n v="9775246"/>
    <s v="."/>
    <n v="0"/>
    <n v="0"/>
    <n v="0"/>
    <n v="0"/>
    <n v="0"/>
    <m/>
    <n v="0"/>
    <n v="9775246"/>
    <n v="9775246"/>
  </r>
  <r>
    <s v="1.1-00-2304_23618012_2339610"/>
    <s v="1.1-00-23"/>
    <x v="0"/>
    <s v="RECURSOS PROPIOS"/>
    <n v="1"/>
    <x v="0"/>
    <n v="1.3"/>
    <x v="0"/>
    <s v="1.3.4"/>
    <x v="0"/>
    <s v="M"/>
    <s v="Actividades de apoyo administrativo desarrolladas "/>
    <s v="04_23"/>
    <x v="7"/>
    <n v="6"/>
    <x v="0"/>
    <n v="18"/>
    <x v="10"/>
    <s v="012_23"/>
    <x v="9"/>
    <x v="2"/>
    <x v="0"/>
    <x v="2"/>
    <m/>
    <m/>
    <m/>
    <x v="106"/>
    <x v="106"/>
    <n v="0"/>
    <s v="SIN DESCRIPCIÓN PARA DESTINOS 00"/>
    <n v="20000"/>
    <n v="20000"/>
    <n v="20000"/>
    <n v="0"/>
    <n v="5690"/>
    <n v="5690"/>
    <n v="5690"/>
    <n v="5690"/>
    <n v="5690"/>
    <n v="5690"/>
    <n v="5690"/>
    <n v="5690"/>
    <n v="5690"/>
    <n v="5690"/>
    <n v="5690"/>
    <n v="5690"/>
    <n v="5690"/>
    <n v="14310"/>
    <n v="0"/>
    <n v="0"/>
    <n v="-20000"/>
    <n v="0"/>
    <s v="."/>
    <n v="0"/>
    <n v="20000"/>
    <n v="0"/>
    <n v="0"/>
    <n v="20000"/>
    <m/>
    <n v="0"/>
    <n v="20000"/>
    <n v="14310"/>
  </r>
  <r>
    <s v="1.1-00-2308_23741025_2339620"/>
    <s v="1.1-00-23"/>
    <x v="0"/>
    <s v="RECURSOS PROPIOS"/>
    <n v="1"/>
    <x v="0"/>
    <n v="1.7"/>
    <x v="2"/>
    <s v="1.7.1"/>
    <x v="2"/>
    <s v="R"/>
    <s v="Solamente actividades específicas, distintas a las"/>
    <s v="08_23"/>
    <x v="2"/>
    <n v="7"/>
    <x v="1"/>
    <n v="41"/>
    <x v="3"/>
    <s v="025_23"/>
    <x v="2"/>
    <x v="2"/>
    <x v="0"/>
    <x v="2"/>
    <m/>
    <m/>
    <m/>
    <x v="107"/>
    <x v="107"/>
    <n v="0"/>
    <s v="SIN DESCRIPCIÓN PARA DESTINOS 00"/>
    <n v="82416"/>
    <n v="82416"/>
    <n v="82416"/>
    <n v="120000"/>
    <n v="67473"/>
    <n v="0"/>
    <n v="67473"/>
    <n v="67473"/>
    <n v="0"/>
    <n v="0"/>
    <n v="0"/>
    <n v="0"/>
    <n v="0"/>
    <n v="0"/>
    <n v="0"/>
    <n v="0"/>
    <n v="0"/>
    <n v="14943"/>
    <n v="120000"/>
    <n v="0"/>
    <n v="37584"/>
    <n v="120000"/>
    <s v="."/>
    <n v="0"/>
    <n v="0"/>
    <n v="0"/>
    <n v="37584"/>
    <n v="-37584"/>
    <m/>
    <n v="37584"/>
    <n v="120000"/>
    <n v="52527"/>
  </r>
  <r>
    <s v="1.1-00-2305_23621015_2339620"/>
    <s v="1.1-00-23"/>
    <x v="0"/>
    <s v="RECURSOS PROPIOS"/>
    <n v="1"/>
    <x v="0"/>
    <n v="1.3"/>
    <x v="0"/>
    <s v="1.3.4"/>
    <x v="0"/>
    <s v="E"/>
    <s v="Actividades del sector público, que realiza en for"/>
    <s v="05_23"/>
    <x v="0"/>
    <n v="6"/>
    <x v="0"/>
    <n v="21"/>
    <x v="1"/>
    <s v="015_23"/>
    <x v="0"/>
    <x v="2"/>
    <x v="0"/>
    <x v="2"/>
    <m/>
    <m/>
    <m/>
    <x v="107"/>
    <x v="107"/>
    <n v="0"/>
    <s v="SIN DESCRIPCIÓN PARA DESTINOS 00"/>
    <n v="75000"/>
    <n v="75000"/>
    <n v="75000"/>
    <n v="75000"/>
    <n v="8571"/>
    <n v="8571"/>
    <n v="8571"/>
    <n v="8571"/>
    <n v="5256"/>
    <n v="5256"/>
    <n v="5256"/>
    <n v="5256"/>
    <n v="5256"/>
    <n v="5256"/>
    <n v="5256"/>
    <n v="5256"/>
    <n v="5256"/>
    <n v="66429"/>
    <n v="75000"/>
    <n v="0"/>
    <n v="0"/>
    <n v="75000"/>
    <s v="."/>
    <n v="0"/>
    <n v="0"/>
    <n v="0"/>
    <n v="0"/>
    <n v="0"/>
    <m/>
    <n v="0"/>
    <n v="75000"/>
    <n v="66429"/>
  </r>
  <r>
    <s v="1.1-00-2302_23114010_2343110"/>
    <s v="1.1-00-23"/>
    <x v="0"/>
    <s v="RECURSOS PROPIOS"/>
    <n v="1"/>
    <x v="0"/>
    <n v="1.3"/>
    <x v="0"/>
    <s v="1.3.4"/>
    <x v="0"/>
    <s v="S"/>
    <s v="Definidos en el Presupuesto de Egresos y los que s"/>
    <s v="02_23"/>
    <x v="8"/>
    <n v="1"/>
    <x v="6"/>
    <n v="14"/>
    <x v="36"/>
    <s v="010_23"/>
    <x v="10"/>
    <x v="3"/>
    <x v="0"/>
    <x v="3"/>
    <m/>
    <m/>
    <m/>
    <x v="108"/>
    <x v="108"/>
    <n v="0"/>
    <s v="SIN DESCRIPCIÓN PARA DESTINOS 00"/>
    <n v="2000000"/>
    <n v="2000000"/>
    <n v="2000000"/>
    <n v="2000000"/>
    <n v="0"/>
    <n v="0"/>
    <n v="0"/>
    <n v="0"/>
    <n v="0"/>
    <n v="0"/>
    <n v="0"/>
    <n v="0"/>
    <n v="0"/>
    <n v="0"/>
    <n v="0"/>
    <n v="0"/>
    <n v="0"/>
    <n v="2000000"/>
    <n v="2000000"/>
    <n v="0"/>
    <n v="0"/>
    <n v="2000000"/>
    <s v="."/>
    <n v="0"/>
    <n v="0"/>
    <n v="0"/>
    <n v="0"/>
    <n v="0"/>
    <m/>
    <n v="-2000000"/>
    <n v="0"/>
    <n v="0"/>
  </r>
  <r>
    <s v="1.1-00-2310_23448030_2342110"/>
    <s v="1.1-00-23"/>
    <x v="0"/>
    <s v="RECURSOS PROPIOS"/>
    <n v="2"/>
    <x v="2"/>
    <n v="2.7"/>
    <x v="8"/>
    <s v="2.7.1"/>
    <x v="11"/>
    <s v="E"/>
    <s v="Actividades del sector público, que realiza en for"/>
    <s v="10_23"/>
    <x v="9"/>
    <n v="4"/>
    <x v="5"/>
    <n v="48"/>
    <x v="15"/>
    <s v="030_23"/>
    <x v="13"/>
    <x v="3"/>
    <x v="0"/>
    <x v="3"/>
    <m/>
    <m/>
    <m/>
    <x v="109"/>
    <x v="109"/>
    <n v="0"/>
    <s v="SIN DESCRIPCIÓN PARA DESTINOS 00"/>
    <n v="1200000"/>
    <n v="1200000"/>
    <n v="1200000"/>
    <n v="1200000"/>
    <n v="199200"/>
    <n v="199200"/>
    <n v="199200"/>
    <n v="199200"/>
    <n v="199200"/>
    <n v="199200"/>
    <n v="199200"/>
    <n v="199200"/>
    <n v="199200"/>
    <n v="199200"/>
    <n v="199200"/>
    <n v="199200"/>
    <n v="199200"/>
    <n v="1000800"/>
    <n v="1200000"/>
    <n v="0"/>
    <n v="0"/>
    <n v="1200000"/>
    <s v="Pago de Convenio por servicios ambientales (ecología)"/>
    <n v="0"/>
    <n v="0"/>
    <n v="0"/>
    <n v="0"/>
    <n v="0"/>
    <m/>
    <n v="0"/>
    <n v="1200000"/>
    <n v="1000800"/>
  </r>
  <r>
    <s v="1.1-00-2304_23619013_2342110"/>
    <s v="1.1-00-23"/>
    <x v="0"/>
    <s v="RECURSOS PROPIOS"/>
    <n v="1"/>
    <x v="0"/>
    <n v="1.3"/>
    <x v="0"/>
    <s v="1.3.4"/>
    <x v="0"/>
    <s v="M"/>
    <s v="Actividades de apoyo administrativo desarrolladas "/>
    <s v="04_23"/>
    <x v="7"/>
    <n v="6"/>
    <x v="0"/>
    <n v="19"/>
    <x v="39"/>
    <s v="013_23"/>
    <x v="29"/>
    <x v="3"/>
    <x v="0"/>
    <x v="3"/>
    <m/>
    <m/>
    <m/>
    <x v="109"/>
    <x v="109"/>
    <n v="0"/>
    <s v="SIN DESCRIPCIÓN PARA DESTINOS 00"/>
    <n v="2200000"/>
    <n v="2200000"/>
    <n v="2200000"/>
    <n v="2200000"/>
    <n v="0"/>
    <n v="0"/>
    <n v="0"/>
    <n v="0"/>
    <n v="0"/>
    <n v="0"/>
    <n v="0"/>
    <n v="0"/>
    <n v="0"/>
    <n v="0"/>
    <n v="0"/>
    <n v="0"/>
    <n v="0"/>
    <n v="2200000"/>
    <n v="2200000"/>
    <n v="0"/>
    <n v="0"/>
    <n v="2200000"/>
    <s v="."/>
    <n v="0"/>
    <n v="0"/>
    <n v="0"/>
    <n v="0"/>
    <n v="0"/>
    <m/>
    <n v="0"/>
    <n v="2200000"/>
    <n v="2200000"/>
  </r>
  <r>
    <s v="1.1-00-2314_23153034_2342110"/>
    <s v="1.1-00-23"/>
    <x v="0"/>
    <s v="RECURSOS PROPIOS"/>
    <n v="1"/>
    <x v="0"/>
    <n v="1.3"/>
    <x v="0"/>
    <s v="1.3.4"/>
    <x v="0"/>
    <s v="R"/>
    <s v="Solamente actividades específicas, distintas a las"/>
    <s v="14_23"/>
    <x v="12"/>
    <n v="1"/>
    <x v="6"/>
    <n v="53"/>
    <x v="40"/>
    <s v="034_23"/>
    <x v="30"/>
    <x v="3"/>
    <x v="0"/>
    <x v="3"/>
    <m/>
    <m/>
    <m/>
    <x v="109"/>
    <x v="109"/>
    <n v="0"/>
    <s v="SIN DESCRIPCIÓN PARA DESTINOS 00"/>
    <n v="10000000"/>
    <n v="10000000"/>
    <n v="10000000"/>
    <n v="10000000"/>
    <n v="5833333.3099999996"/>
    <n v="4166666.65"/>
    <n v="5833333.3099999996"/>
    <n v="5833333.3099999996"/>
    <n v="4166666.65"/>
    <n v="5833333.3099999996"/>
    <n v="5833333.3099999996"/>
    <n v="4166666.65"/>
    <n v="5833333.3099999996"/>
    <n v="5833333.3099999996"/>
    <n v="4166666.65"/>
    <n v="5833333.3099999996"/>
    <n v="5833333.3099999996"/>
    <n v="4166666.6900000004"/>
    <n v="10000000"/>
    <n v="0"/>
    <n v="0"/>
    <n v="10000000"/>
    <s v="."/>
    <n v="0"/>
    <n v="0"/>
    <n v="0"/>
    <n v="0"/>
    <n v="0"/>
    <m/>
    <n v="0"/>
    <n v="10000000"/>
    <n v="4166666.6900000004"/>
  </r>
  <r>
    <s v="1.1-00-2316_23555036_2342110"/>
    <s v="1.1-00-23"/>
    <x v="0"/>
    <s v="RECURSOS PROPIOS"/>
    <n v="2"/>
    <x v="2"/>
    <n v="2.4"/>
    <x v="4"/>
    <s v="2.4.1"/>
    <x v="15"/>
    <s v="F"/>
    <s v="Actividades destinadas a la promoción y fomento de"/>
    <s v="16_23"/>
    <x v="13"/>
    <n v="5"/>
    <x v="3"/>
    <n v="55"/>
    <x v="41"/>
    <s v="036_23"/>
    <x v="31"/>
    <x v="3"/>
    <x v="0"/>
    <x v="3"/>
    <m/>
    <m/>
    <m/>
    <x v="109"/>
    <x v="109"/>
    <n v="0"/>
    <s v="SIN DESCRIPCIÓN PARA DESTINOS 00"/>
    <n v="16800000"/>
    <n v="16800000"/>
    <n v="16800000"/>
    <n v="16500000"/>
    <n v="9174116.3399999999"/>
    <n v="7790301.0499999998"/>
    <n v="9174116.3399999999"/>
    <n v="10557299.689999999"/>
    <n v="7790301.0499999998"/>
    <n v="9174116.3399999999"/>
    <n v="10557299.689999999"/>
    <n v="7790301.0499999998"/>
    <n v="9174116.3399999999"/>
    <n v="10557299.689999999"/>
    <n v="7790301.0499999998"/>
    <n v="9174116.3399999999"/>
    <n v="10557299.689999999"/>
    <n v="7625883.6600000001"/>
    <n v="16500000"/>
    <n v="0"/>
    <n v="-300000"/>
    <n v="16500000"/>
    <s v="5,801,160 Propuesta con incremento del 3.5%, 2,500,000 Se agrega este espacio para pago de honorarios escuelas de Iniciación, $ 1,500,000.00 seria de subsidio Municipal y otro $ 1,500,000.00 se recaudaria de las cuotas de escuelas de iniciación,40,000 Pepeleria, Hojas, perforadoras, foliadoras, etc, 250,000 Material de limpieza de oficinas y quimicos de alberca para limpieza, 400,000 Combustible para  para Medio Maraton, Serial de Atletismo, Copa Jalisco, Escuelas de Iniciacion y demas proyectos, 400,000 Playeras deportivas para Medio Maraton, Serial de Atletismo y Eventos Deportivos,1,200,000 Material deportivo para escuelas, Trofeos y medallas para medio maraton, Trofeos y medallas Ligas Deportivas, 30,000 Telefonia e internet Oficinas COMUDE, Arrendamientos de Camiones para copa Jalisco, Divisiones Inferiores, 1,400,000 Arrendamientos de Vallas y sumnistros medio Maraton. Serial de Atletismo, 500,000 Pago de Honorarios instructores escuelas de iniciación,1,200,000 Montaje para eventos Serial de Atletismo, Medio Maraton, Copa Jalisco"/>
    <n v="0"/>
    <n v="300000"/>
    <n v="0"/>
    <n v="0"/>
    <n v="300000"/>
    <n v="16800000"/>
    <n v="0"/>
    <n v="16800000"/>
    <n v="6242700.3100000005"/>
  </r>
  <r>
    <s v="1.1-00-2313_23152033_2342110"/>
    <s v="1.1-00-23"/>
    <x v="0"/>
    <s v="RECURSOS PROPIOS"/>
    <n v="2"/>
    <x v="2"/>
    <n v="2.6"/>
    <x v="11"/>
    <s v="2.6.8"/>
    <x v="16"/>
    <s v="R"/>
    <s v="Solamente actividades específicas, distintas a las"/>
    <s v="13_23"/>
    <x v="14"/>
    <n v="1"/>
    <x v="6"/>
    <n v="52"/>
    <x v="42"/>
    <s v="033_23"/>
    <x v="32"/>
    <x v="3"/>
    <x v="0"/>
    <x v="3"/>
    <m/>
    <m/>
    <m/>
    <x v="109"/>
    <x v="109"/>
    <n v="0"/>
    <s v="SIN DESCRIPCIÓN PARA DESTINOS 00"/>
    <n v="5910000"/>
    <n v="5910000"/>
    <n v="5910000"/>
    <n v="5910000"/>
    <n v="2197053.59"/>
    <n v="1080276.48"/>
    <n v="2197053.59"/>
    <n v="2213285.91"/>
    <n v="1080276.48"/>
    <n v="2197053.59"/>
    <n v="2213285.91"/>
    <n v="1080276.48"/>
    <n v="2197053.59"/>
    <n v="2213285.91"/>
    <n v="1080276.48"/>
    <n v="2197053.59"/>
    <n v="2213285.91"/>
    <n v="3712946.41"/>
    <n v="5910000"/>
    <n v="0"/>
    <n v="0"/>
    <n v="5910000"/>
    <s v="3,128,203.44 PROYECTO , 471,835.68 PROYECTO 5, 50,000.54 PROYECTO 5, 540,005.43 PROYECTO 5, 259,202.82 PROYECTO 5, 108,001.17 PROYECTO 5, 76,719.14 PROYECTO 5, 630,006.84 PROYECTO 5, 364,440 PROYECTO 5, 92,000 PROYECTO 1, 3 Y 5, 25,000 PROYECTO 5, 10,000 PROYECTO 5, 145,000 PROYECTO 5"/>
    <n v="0"/>
    <n v="0"/>
    <n v="0"/>
    <n v="0"/>
    <n v="0"/>
    <m/>
    <n v="0"/>
    <n v="5910000"/>
    <n v="3696714.09"/>
  </r>
  <r>
    <s v="1.1-00-2312_23151032_2342110"/>
    <s v="1.1-00-23"/>
    <x v="0"/>
    <s v="RECURSOS PROPIOS"/>
    <n v="2"/>
    <x v="2"/>
    <n v="2.6"/>
    <x v="11"/>
    <s v="2.6.3"/>
    <x v="17"/>
    <s v="R"/>
    <s v="Solamente actividades específicas, distintas a las"/>
    <s v="12_23"/>
    <x v="15"/>
    <n v="1"/>
    <x v="6"/>
    <n v="51"/>
    <x v="43"/>
    <s v="032_23"/>
    <x v="33"/>
    <x v="3"/>
    <x v="0"/>
    <x v="3"/>
    <m/>
    <m/>
    <m/>
    <x v="109"/>
    <x v="109"/>
    <n v="0"/>
    <s v="SIN DESCRIPCIÓN PARA DESTINOS 00"/>
    <n v="66784842"/>
    <n v="66784842"/>
    <n v="66784842"/>
    <n v="66784842"/>
    <n v="43553290.780000001"/>
    <n v="32409719.25"/>
    <n v="43553290.780000001"/>
    <n v="43553290.780000001"/>
    <n v="31609719.25"/>
    <n v="42753290.780000001"/>
    <n v="42753290.780000001"/>
    <n v="31609719.25"/>
    <n v="42753290.780000001"/>
    <n v="42753290.780000001"/>
    <n v="31609719.25"/>
    <n v="42753290.780000001"/>
    <n v="42753290.780000001"/>
    <n v="23231551.219999999"/>
    <n v="59615915"/>
    <n v="-7168927"/>
    <n v="-7168927"/>
    <n v="59615915"/>
    <s v="menos 800,000.00 por pago de recuperación de ISR"/>
    <n v="0"/>
    <n v="0"/>
    <n v="0"/>
    <n v="0"/>
    <n v="0"/>
    <n v="66784842"/>
    <n v="0"/>
    <n v="66784842"/>
    <n v="23231551.219999999"/>
  </r>
  <r>
    <s v="1.1-00-2301_2311001_23441139"/>
    <s v="1.1-00-23"/>
    <x v="0"/>
    <s v="RECURSOS PROPIOS"/>
    <n v="1"/>
    <x v="0"/>
    <n v="1.3"/>
    <x v="0"/>
    <s v="1.3.4"/>
    <x v="0"/>
    <s v="E"/>
    <s v="Actividades del sector público, que realiza en for"/>
    <s v="01_23"/>
    <x v="11"/>
    <n v="1"/>
    <x v="6"/>
    <n v="1"/>
    <x v="44"/>
    <s v="001_23"/>
    <x v="34"/>
    <x v="3"/>
    <x v="0"/>
    <x v="3"/>
    <m/>
    <m/>
    <m/>
    <x v="110"/>
    <x v="110"/>
    <n v="39"/>
    <s v="PA/386/2021-2024"/>
    <n v="0"/>
    <n v="0"/>
    <n v="0"/>
    <n v="0"/>
    <n v="80899"/>
    <n v="0"/>
    <n v="80899"/>
    <n v="80899"/>
    <n v="0"/>
    <n v="80899"/>
    <n v="80899"/>
    <n v="0"/>
    <n v="80899"/>
    <n v="80899"/>
    <n v="0"/>
    <n v="80899"/>
    <n v="80899"/>
    <n v="-80899"/>
    <n v="0"/>
    <n v="0"/>
    <n v="0"/>
    <n v="0"/>
    <s v="."/>
    <n v="0"/>
    <n v="0"/>
    <n v="0"/>
    <n v="0"/>
    <n v="0"/>
    <m/>
    <n v="80899"/>
    <n v="80899"/>
    <n v="0"/>
  </r>
  <r>
    <s v="1.1-00-2306_23525016_2344110"/>
    <s v="1.1-00-23"/>
    <x v="0"/>
    <s v="RECURSOS PROPIOS"/>
    <n v="2"/>
    <x v="2"/>
    <n v="2.5"/>
    <x v="9"/>
    <s v="2.5.6"/>
    <x v="13"/>
    <s v="S"/>
    <s v="Definidos en el Presupuesto de Egresos y los que s"/>
    <s v="06_23"/>
    <x v="4"/>
    <n v="5"/>
    <x v="3"/>
    <n v="25"/>
    <x v="21"/>
    <s v="016_23"/>
    <x v="18"/>
    <x v="3"/>
    <x v="0"/>
    <x v="3"/>
    <m/>
    <m/>
    <m/>
    <x v="110"/>
    <x v="110"/>
    <n v="0"/>
    <s v="SIN DESCRIPCIÓN PARA DESTINOS 00"/>
    <n v="0"/>
    <n v="0"/>
    <n v="0"/>
    <n v="100000"/>
    <n v="0"/>
    <n v="0"/>
    <n v="0"/>
    <n v="0"/>
    <n v="0"/>
    <n v="0"/>
    <n v="0"/>
    <n v="0"/>
    <n v="0"/>
    <n v="0"/>
    <n v="0"/>
    <n v="0"/>
    <n v="0"/>
    <n v="0"/>
    <n v="100000"/>
    <n v="0"/>
    <n v="100000"/>
    <n v="100000"/>
    <s v="."/>
    <n v="0"/>
    <n v="0"/>
    <n v="0"/>
    <n v="100000"/>
    <n v="-100000"/>
    <m/>
    <n v="100000"/>
    <n v="100000"/>
    <n v="100000"/>
  </r>
  <r>
    <s v="1.1-00-2309_23845028_2343110"/>
    <s v="1.1-00-23"/>
    <x v="0"/>
    <s v="RECURSOS PROPIOS"/>
    <n v="3"/>
    <x v="1"/>
    <n v="3.1"/>
    <x v="6"/>
    <s v="3.1.1"/>
    <x v="6"/>
    <s v="S"/>
    <s v="Definidos en el Presupuesto de Egresos y los que s"/>
    <s v="09_23"/>
    <x v="5"/>
    <n v="8"/>
    <x v="4"/>
    <n v="45"/>
    <x v="45"/>
    <s v="028_23"/>
    <x v="19"/>
    <x v="3"/>
    <x v="0"/>
    <x v="3"/>
    <m/>
    <m/>
    <m/>
    <x v="108"/>
    <x v="108"/>
    <n v="0"/>
    <s v="SIN DESCRIPCIÓN PARA DESTINOS 00"/>
    <n v="2000000"/>
    <n v="2000000"/>
    <n v="2000000"/>
    <n v="2000000"/>
    <n v="1950000"/>
    <n v="1950000"/>
    <n v="1950000"/>
    <n v="1950000"/>
    <n v="0"/>
    <n v="1548300"/>
    <n v="1950000"/>
    <n v="0"/>
    <n v="0"/>
    <n v="1950000"/>
    <n v="0"/>
    <n v="0"/>
    <n v="1950000"/>
    <n v="50000"/>
    <n v="2000000"/>
    <n v="0"/>
    <n v="0"/>
    <n v="2000000"/>
    <s v="Solicitamos incremento presupuestal porque: PRIMERO el costo de la cal agricola se incrementa año con año por la inflacion, SEGUNDO exite una pequeña merma al entregar la cal ya que esta se hace de manera agranel, por lo que se pierde un poco en la transportacion. "/>
    <n v="0"/>
    <n v="0"/>
    <n v="0"/>
    <n v="0"/>
    <n v="0"/>
    <m/>
    <n v="0"/>
    <n v="2000000"/>
    <n v="50000"/>
  </r>
  <r>
    <s v="1.1-00-2309_23846028_2343110"/>
    <s v="1.1-00-23"/>
    <x v="0"/>
    <s v="RECURSOS PROPIOS"/>
    <n v="3"/>
    <x v="1"/>
    <n v="3.1"/>
    <x v="6"/>
    <s v="3.1.1"/>
    <x v="6"/>
    <s v="S"/>
    <s v="Definidos en el Presupuesto de Egresos y los que s"/>
    <s v="09_23"/>
    <x v="5"/>
    <n v="8"/>
    <x v="4"/>
    <n v="46"/>
    <x v="46"/>
    <s v="028_23"/>
    <x v="19"/>
    <x v="3"/>
    <x v="0"/>
    <x v="3"/>
    <m/>
    <m/>
    <m/>
    <x v="108"/>
    <x v="108"/>
    <n v="0"/>
    <s v="SIN DESCRIPCIÓN PARA DESTINOS 00"/>
    <n v="300000"/>
    <n v="300000"/>
    <n v="300000"/>
    <n v="300000"/>
    <n v="48000"/>
    <n v="48000"/>
    <n v="48000"/>
    <n v="48000"/>
    <n v="48000"/>
    <n v="48000"/>
    <n v="48000"/>
    <n v="48000"/>
    <n v="48000"/>
    <n v="48000"/>
    <n v="0"/>
    <n v="48000"/>
    <n v="48000"/>
    <n v="252000"/>
    <n v="300000"/>
    <n v="0"/>
    <n v="0"/>
    <n v="300000"/>
    <s v="Para el pago del apoyo al sector ganadero por el concepto de indemnización y adquisicion de semovientes."/>
    <n v="0"/>
    <n v="0"/>
    <n v="0"/>
    <n v="0"/>
    <n v="0"/>
    <m/>
    <n v="0"/>
    <n v="300000"/>
    <n v="252000"/>
  </r>
  <r>
    <s v="1.1-00-2301_2311001_23445140"/>
    <s v="1.1-00-23"/>
    <x v="0"/>
    <s v="RECURSOS PROPIOS"/>
    <n v="1"/>
    <x v="0"/>
    <n v="1.3"/>
    <x v="0"/>
    <s v="1.3.4"/>
    <x v="0"/>
    <s v="E"/>
    <s v="Actividades del sector público, que realiza en for"/>
    <s v="01_23"/>
    <x v="11"/>
    <n v="1"/>
    <x v="6"/>
    <n v="1"/>
    <x v="44"/>
    <s v="001_23"/>
    <x v="34"/>
    <x v="3"/>
    <x v="0"/>
    <x v="3"/>
    <m/>
    <m/>
    <m/>
    <x v="111"/>
    <x v="111"/>
    <n v="40"/>
    <s v="CAMPAMENTO AEROESPACIAL"/>
    <n v="0"/>
    <n v="0"/>
    <n v="0"/>
    <n v="0"/>
    <n v="0"/>
    <n v="0"/>
    <n v="0"/>
    <n v="0"/>
    <n v="0"/>
    <n v="0"/>
    <n v="0"/>
    <n v="0"/>
    <n v="0"/>
    <n v="0"/>
    <n v="0"/>
    <n v="0"/>
    <n v="0"/>
    <n v="0"/>
    <n v="0"/>
    <n v="0"/>
    <n v="0"/>
    <n v="0"/>
    <s v="."/>
    <n v="0"/>
    <n v="0"/>
    <n v="0"/>
    <n v="0"/>
    <n v="0"/>
    <m/>
    <n v="165000"/>
    <n v="165000"/>
    <n v="165000"/>
  </r>
  <r>
    <s v="1.1-00-2306_23532018_2344110"/>
    <s v="1.1-00-23"/>
    <x v="0"/>
    <s v="RECURSOS PROPIOS"/>
    <n v="2"/>
    <x v="2"/>
    <n v="2.7"/>
    <x v="8"/>
    <s v="2.7.1"/>
    <x v="11"/>
    <s v="S"/>
    <s v="Definidos en el Presupuesto de Egresos y los que s"/>
    <s v="06_23"/>
    <x v="4"/>
    <n v="5"/>
    <x v="3"/>
    <n v="32"/>
    <x v="47"/>
    <s v="018_23"/>
    <x v="23"/>
    <x v="3"/>
    <x v="0"/>
    <x v="3"/>
    <m/>
    <m/>
    <m/>
    <x v="110"/>
    <x v="110"/>
    <n v="0"/>
    <s v="SIN DESCRIPCIÓN PARA DESTINOS 00"/>
    <n v="13896800"/>
    <n v="13896800"/>
    <n v="13896800"/>
    <n v="10733101.779999999"/>
    <n v="14162986.199999999"/>
    <n v="14162986.199999999"/>
    <n v="14162986.199999999"/>
    <n v="14162986.199999999"/>
    <n v="7081493.0999999996"/>
    <n v="14162986.199999999"/>
    <n v="14162986.199999999"/>
    <n v="7081493.0999999996"/>
    <n v="14162986.199999999"/>
    <n v="14162986.199999999"/>
    <n v="7081493.0999999996"/>
    <n v="14162986.199999999"/>
    <n v="14162986.199999999"/>
    <n v="-266186.19999999925"/>
    <n v="10733101.779999999"/>
    <n v="0"/>
    <n v="-3163698.2200000007"/>
    <n v="13896800"/>
    <n v="3163698.2200000007"/>
    <n v="0"/>
    <n v="3163698.22"/>
    <n v="0"/>
    <n v="0"/>
    <n v="3163698.22"/>
    <m/>
    <n v="266186.19999999925"/>
    <n v="14162986.199999999"/>
    <n v="0"/>
  </r>
  <r>
    <s v="1.1-00-2306_23525016_23443141"/>
    <s v="1.1-00-23"/>
    <x v="0"/>
    <s v="RECURSOS PROPIOS"/>
    <n v="2"/>
    <x v="2"/>
    <n v="2.5"/>
    <x v="9"/>
    <s v="2.5.6"/>
    <x v="13"/>
    <s v="S"/>
    <s v="Definidos en el Presupuesto de Egresos y los que s"/>
    <s v="06_23"/>
    <x v="4"/>
    <n v="5"/>
    <x v="3"/>
    <n v="25"/>
    <x v="21"/>
    <s v="016_23"/>
    <x v="18"/>
    <x v="3"/>
    <x v="0"/>
    <x v="3"/>
    <m/>
    <m/>
    <m/>
    <x v="112"/>
    <x v="112"/>
    <n v="41"/>
    <s v="PINTURA PARA ESCUELAS"/>
    <n v="0"/>
    <n v="0"/>
    <n v="0"/>
    <n v="0"/>
    <n v="0"/>
    <n v="0"/>
    <n v="0"/>
    <n v="0"/>
    <n v="0"/>
    <n v="0"/>
    <n v="0"/>
    <n v="0"/>
    <n v="0"/>
    <n v="0"/>
    <n v="0"/>
    <n v="0"/>
    <n v="0"/>
    <n v="0"/>
    <n v="0"/>
    <n v="0"/>
    <n v="0"/>
    <n v="0"/>
    <n v="0"/>
    <n v="0"/>
    <n v="0"/>
    <n v="0"/>
    <n v="0"/>
    <n v="0"/>
    <m/>
    <n v="400000"/>
    <n v="400000"/>
    <n v="400000"/>
  </r>
  <r>
    <s v="1.1-00-2302_23116010_2344110"/>
    <s v="1.1-00-23"/>
    <x v="0"/>
    <s v="RECURSOS PROPIOS"/>
    <n v="2"/>
    <x v="2"/>
    <n v="2.2000000000000002"/>
    <x v="5"/>
    <s v="2.2.7"/>
    <x v="8"/>
    <s v="S"/>
    <s v="Definidos en el Presupuesto de Egresos y los que s"/>
    <s v="02_23"/>
    <x v="8"/>
    <n v="1"/>
    <x v="6"/>
    <n v="16"/>
    <x v="11"/>
    <s v="010_23"/>
    <x v="10"/>
    <x v="3"/>
    <x v="0"/>
    <x v="3"/>
    <m/>
    <m/>
    <m/>
    <x v="110"/>
    <x v="110"/>
    <n v="0"/>
    <s v="SIN DESCRIPCIÓN PARA DESTINOS 00"/>
    <n v="3500000"/>
    <n v="3500000"/>
    <n v="3500000"/>
    <n v="4200000"/>
    <n v="2380000"/>
    <n v="1600000"/>
    <n v="2380000"/>
    <n v="2400000"/>
    <n v="1600000"/>
    <n v="2380000"/>
    <n v="2400000"/>
    <n v="1480000"/>
    <n v="2020000"/>
    <n v="2060000"/>
    <n v="1480000"/>
    <n v="2000000"/>
    <n v="2000000"/>
    <n v="1120000"/>
    <n v="4200000"/>
    <n v="0"/>
    <n v="700000"/>
    <n v="4200000"/>
    <s v="."/>
    <n v="0"/>
    <n v="0"/>
    <n v="0"/>
    <n v="700000"/>
    <n v="-700000"/>
    <m/>
    <n v="700000"/>
    <n v="4200000"/>
    <n v="1800000"/>
  </r>
  <r>
    <s v="2.6-15-2306_23525016_23441160"/>
    <s v="2.6-15-23"/>
    <x v="5"/>
    <s v="RECURSO ESTATAL"/>
    <n v="2"/>
    <x v="2"/>
    <n v="2.5"/>
    <x v="9"/>
    <s v="2.5.6"/>
    <x v="13"/>
    <s v="S"/>
    <s v="Definidos en el Presupuesto de Egresos y los que s"/>
    <s v="06_23"/>
    <x v="4"/>
    <n v="5"/>
    <x v="3"/>
    <n v="25"/>
    <x v="21"/>
    <s v="016_23"/>
    <x v="18"/>
    <x v="3"/>
    <x v="0"/>
    <x v="3"/>
    <m/>
    <m/>
    <m/>
    <x v="110"/>
    <x v="110"/>
    <n v="60"/>
    <s v="UNIFORMES DEPORTIVOS PARA ACADEMIAS DEPORTIVAS"/>
    <n v="0"/>
    <n v="0"/>
    <n v="0"/>
    <n v="0"/>
    <n v="0"/>
    <n v="0"/>
    <n v="0"/>
    <n v="0"/>
    <n v="0"/>
    <n v="0"/>
    <n v="0"/>
    <n v="0"/>
    <n v="0"/>
    <n v="0"/>
    <n v="0"/>
    <n v="0"/>
    <n v="0"/>
    <n v="0"/>
    <n v="0"/>
    <n v="0"/>
    <n v="0"/>
    <n v="0"/>
    <s v="."/>
    <n v="0"/>
    <n v="0"/>
    <n v="0"/>
    <n v="0"/>
    <n v="0"/>
    <m/>
    <n v="60000"/>
    <n v="60000"/>
    <n v="60000"/>
  </r>
  <r>
    <s v="1.1-00-2302_23110008_23441111"/>
    <s v="1.1-00-23"/>
    <x v="0"/>
    <s v="RECURSOS PROPIOS"/>
    <n v="2"/>
    <x v="2"/>
    <n v="2.2000000000000002"/>
    <x v="5"/>
    <s v="2.2.7"/>
    <x v="8"/>
    <s v="S"/>
    <s v="Definidos en el Presupuesto de Egresos y los que s"/>
    <s v="02_23"/>
    <x v="8"/>
    <n v="1"/>
    <x v="6"/>
    <n v="10"/>
    <x v="48"/>
    <s v="008_23"/>
    <x v="35"/>
    <x v="3"/>
    <x v="0"/>
    <x v="3"/>
    <m/>
    <m/>
    <m/>
    <x v="110"/>
    <x v="110"/>
    <n v="11"/>
    <s v="RENTA TU CASA"/>
    <n v="3432000"/>
    <n v="3432000"/>
    <n v="3432000"/>
    <n v="3431990.12"/>
    <n v="1524011.46"/>
    <n v="0"/>
    <n v="794479.34"/>
    <n v="1521161.34"/>
    <n v="0"/>
    <n v="794479.34"/>
    <n v="794479.34"/>
    <n v="0"/>
    <n v="617688"/>
    <n v="669588"/>
    <n v="0"/>
    <n v="607488"/>
    <n v="669588"/>
    <n v="1907988.54"/>
    <n v="3432000"/>
    <n v="9.8799999998882413"/>
    <n v="0"/>
    <n v="3432000"/>
    <s v="Para retener las viviendas que tenemos alquiladas actualmente necesitamos poder incrementar el 8% por la inflación (1´700,000 * 8%= 1´836000). + necesario poder sumar 300,000 pesos para las rehabilitación y mantenimiento de las viviendas. + se necesitarán incrementar 60 viviendas al programa por el convenio que se firmará con el ACNUR, para esto es necesario (1´296,000)"/>
    <n v="0"/>
    <n v="9.8800000000000008"/>
    <n v="0"/>
    <n v="0"/>
    <n v="9.8800000000000008"/>
    <m/>
    <n v="0"/>
    <n v="3432000"/>
    <n v="1910838.66"/>
  </r>
  <r>
    <s v="1.1-00-2302_23110008_23441112"/>
    <s v="1.1-00-23"/>
    <x v="0"/>
    <s v="RECURSOS PROPIOS"/>
    <n v="2"/>
    <x v="2"/>
    <n v="2.2000000000000002"/>
    <x v="5"/>
    <s v="2.2.7"/>
    <x v="8"/>
    <s v="S"/>
    <s v="Definidos en el Presupuesto de Egresos y los que s"/>
    <s v="02_23"/>
    <x v="8"/>
    <n v="1"/>
    <x v="6"/>
    <n v="10"/>
    <x v="48"/>
    <s v="008_23"/>
    <x v="35"/>
    <x v="3"/>
    <x v="0"/>
    <x v="3"/>
    <m/>
    <m/>
    <m/>
    <x v="110"/>
    <x v="110"/>
    <n v="12"/>
    <s v="VIVIENDA PROTEGIDA"/>
    <n v="1000000"/>
    <n v="1000000"/>
    <n v="1000000"/>
    <n v="1000009.88"/>
    <n v="994120"/>
    <n v="0"/>
    <n v="698320"/>
    <n v="698320"/>
    <n v="0"/>
    <n v="0"/>
    <n v="0"/>
    <n v="0"/>
    <n v="0"/>
    <n v="0"/>
    <n v="0"/>
    <n v="0"/>
    <n v="0"/>
    <n v="5880"/>
    <n v="1000000"/>
    <n v="-9.8800000000046566"/>
    <n v="0"/>
    <n v="1000000"/>
    <s v="Con 500,000 pesos alcanza para tapiar 300 viviendas, consideramos importante duplicar el alcance y por lo tanto solicitamos 1´000,000 para realizar 600 acciones de tapiado de vivienda"/>
    <n v="0"/>
    <n v="0"/>
    <n v="0"/>
    <n v="9.8800000000000008"/>
    <n v="-9.8800000000000008"/>
    <m/>
    <n v="0"/>
    <n v="1000000"/>
    <n v="301680"/>
  </r>
  <r>
    <s v="1.1-00-2309_23847029_23441127"/>
    <s v="1.1-00-23"/>
    <x v="0"/>
    <s v="RECURSOS PROPIOS"/>
    <n v="3"/>
    <x v="1"/>
    <n v="3.7"/>
    <x v="10"/>
    <s v="3.7.1"/>
    <x v="14"/>
    <s v="E"/>
    <s v="Actividades del sector público, que realiza en for"/>
    <s v="09_23"/>
    <x v="5"/>
    <n v="8"/>
    <x v="4"/>
    <n v="47"/>
    <x v="38"/>
    <s v="029_23"/>
    <x v="28"/>
    <x v="3"/>
    <x v="0"/>
    <x v="3"/>
    <m/>
    <m/>
    <m/>
    <x v="110"/>
    <x v="110"/>
    <n v="27"/>
    <s v="APOYO A LAS TRADICIONES (XAYACATES)"/>
    <n v="50000"/>
    <n v="50000"/>
    <n v="50000"/>
    <n v="50000"/>
    <n v="50000"/>
    <n v="50000"/>
    <n v="50000"/>
    <n v="50000"/>
    <n v="50000"/>
    <n v="50000"/>
    <n v="50000"/>
    <n v="50000"/>
    <n v="50000"/>
    <n v="50000"/>
    <n v="50000"/>
    <n v="50000"/>
    <n v="50000"/>
    <n v="0"/>
    <n v="50000"/>
    <n v="0"/>
    <n v="0"/>
    <n v="50000"/>
    <s v="Para los apoyos a las tradiciones Xayacates, para la adquisicion de trajes, apoyo de transporte y presentaciones en las distintas localidades"/>
    <n v="0"/>
    <n v="0"/>
    <n v="0"/>
    <n v="0"/>
    <n v="0"/>
    <m/>
    <n v="0"/>
    <n v="50000"/>
    <n v="0"/>
  </r>
  <r>
    <s v="1.1-00-2302_23116010_23441131"/>
    <s v="1.1-00-23"/>
    <x v="0"/>
    <s v="RECURSOS PROPIOS"/>
    <n v="2"/>
    <x v="2"/>
    <n v="2.2000000000000002"/>
    <x v="5"/>
    <s v="2.2.7"/>
    <x v="8"/>
    <s v="S"/>
    <s v="Definidos en el Presupuesto de Egresos y los que s"/>
    <s v="02_23"/>
    <x v="8"/>
    <n v="1"/>
    <x v="6"/>
    <n v="16"/>
    <x v="11"/>
    <s v="010_23"/>
    <x v="10"/>
    <x v="3"/>
    <x v="0"/>
    <x v="3"/>
    <m/>
    <m/>
    <m/>
    <x v="110"/>
    <x v="110"/>
    <n v="31"/>
    <s v="TLAJOMULCO CUIDA A QUIEN CUIDA"/>
    <n v="200000"/>
    <n v="200000"/>
    <n v="200000"/>
    <n v="0"/>
    <n v="0"/>
    <n v="0"/>
    <n v="0"/>
    <n v="0"/>
    <n v="0"/>
    <n v="0"/>
    <n v="0"/>
    <n v="0"/>
    <n v="0"/>
    <n v="0"/>
    <n v="0"/>
    <n v="0"/>
    <n v="0"/>
    <n v="200000"/>
    <n v="0"/>
    <n v="0"/>
    <n v="-200000"/>
    <n v="0"/>
    <s v="."/>
    <n v="0"/>
    <n v="200000"/>
    <n v="0"/>
    <n v="0"/>
    <n v="200000"/>
    <m/>
    <n v="0"/>
    <n v="200000"/>
    <n v="200000"/>
  </r>
  <r>
    <s v="1.1-00-2310_23448030_23441132"/>
    <s v="1.1-00-23"/>
    <x v="0"/>
    <s v="RECURSOS PROPIOS"/>
    <n v="2"/>
    <x v="2"/>
    <n v="2.7"/>
    <x v="8"/>
    <s v="2.7.1"/>
    <x v="11"/>
    <s v="E"/>
    <s v="Actividades del sector público, que realiza en for"/>
    <s v="10_23"/>
    <x v="9"/>
    <n v="4"/>
    <x v="5"/>
    <n v="48"/>
    <x v="15"/>
    <s v="030_23"/>
    <x v="13"/>
    <x v="3"/>
    <x v="0"/>
    <x v="3"/>
    <m/>
    <m/>
    <m/>
    <x v="110"/>
    <x v="110"/>
    <n v="32"/>
    <s v="PROGRAMA DE APOYO A LADRILLEROS"/>
    <n v="0"/>
    <n v="0"/>
    <n v="0"/>
    <n v="0"/>
    <n v="0"/>
    <n v="0"/>
    <n v="0"/>
    <n v="0"/>
    <n v="0"/>
    <n v="0"/>
    <n v="0"/>
    <n v="0"/>
    <n v="0"/>
    <n v="0"/>
    <n v="0"/>
    <n v="0"/>
    <n v="0"/>
    <n v="0"/>
    <n v="0"/>
    <n v="0"/>
    <n v="0"/>
    <n v="0"/>
    <s v="."/>
    <n v="0"/>
    <n v="0"/>
    <n v="0"/>
    <n v="0"/>
    <n v="0"/>
    <m/>
    <n v="0"/>
    <n v="0"/>
    <n v="0"/>
  </r>
  <r>
    <s v="1.1-00-2301_2311001_23441136"/>
    <s v="1.1-00-23"/>
    <x v="0"/>
    <s v="RECURSOS PROPIOS"/>
    <n v="1"/>
    <x v="0"/>
    <n v="1.3"/>
    <x v="0"/>
    <s v="1.3.4"/>
    <x v="0"/>
    <s v="E"/>
    <s v="Actividades del sector público, que realiza en for"/>
    <s v="01_23"/>
    <x v="11"/>
    <n v="1"/>
    <x v="6"/>
    <n v="1"/>
    <x v="44"/>
    <s v="001_23"/>
    <x v="34"/>
    <x v="3"/>
    <x v="0"/>
    <x v="3"/>
    <m/>
    <m/>
    <m/>
    <x v="110"/>
    <x v="110"/>
    <n v="36"/>
    <s v="LAS CORONELAS"/>
    <n v="0"/>
    <n v="324000"/>
    <n v="324000"/>
    <n v="0"/>
    <n v="55500"/>
    <n v="0"/>
    <n v="55500"/>
    <n v="55500"/>
    <n v="0"/>
    <n v="55500"/>
    <n v="55500"/>
    <n v="0"/>
    <n v="28500"/>
    <n v="54000"/>
    <n v="0"/>
    <n v="27000"/>
    <n v="54000"/>
    <n v="268500"/>
    <n v="0"/>
    <n v="0"/>
    <n v="-324000"/>
    <n v="0"/>
    <s v="."/>
    <n v="0"/>
    <n v="324000"/>
    <n v="0"/>
    <n v="0"/>
    <n v="324000"/>
    <m/>
    <n v="0"/>
    <n v="324000"/>
    <n v="268500"/>
  </r>
  <r>
    <s v="1.1-00-2301_2311001_23441138"/>
    <s v="1.1-00-23"/>
    <x v="0"/>
    <s v="RECURSOS PROPIOS"/>
    <n v="1"/>
    <x v="0"/>
    <n v="1.3"/>
    <x v="0"/>
    <s v="1.3.4"/>
    <x v="0"/>
    <s v="E"/>
    <s v="Actividades del sector público, que realiza en for"/>
    <s v="01_23"/>
    <x v="11"/>
    <n v="1"/>
    <x v="6"/>
    <n v="1"/>
    <x v="44"/>
    <s v="001_23"/>
    <x v="34"/>
    <x v="3"/>
    <x v="0"/>
    <x v="3"/>
    <m/>
    <m/>
    <m/>
    <x v="110"/>
    <x v="110"/>
    <n v="38"/>
    <s v="CAMPAMENTO AEROESPACIAL"/>
    <n v="0"/>
    <n v="0"/>
    <n v="0"/>
    <n v="0"/>
    <n v="0"/>
    <n v="0"/>
    <n v="0"/>
    <n v="0"/>
    <n v="0"/>
    <n v="0"/>
    <n v="0"/>
    <n v="0"/>
    <n v="0"/>
    <n v="0"/>
    <n v="0"/>
    <n v="0"/>
    <n v="0"/>
    <n v="0"/>
    <n v="0"/>
    <n v="0"/>
    <n v="0"/>
    <n v="0"/>
    <s v="."/>
    <n v="0"/>
    <n v="0"/>
    <n v="0"/>
    <n v="0"/>
    <n v="0"/>
    <m/>
    <n v="0"/>
    <n v="0"/>
    <n v="0"/>
  </r>
  <r>
    <s v="1.1-00-2301_2311001_2344110"/>
    <s v="1.1-00-23"/>
    <x v="0"/>
    <s v="RECURSOS PROPIOS"/>
    <n v="1"/>
    <x v="0"/>
    <n v="1.3"/>
    <x v="0"/>
    <s v="1.3.4"/>
    <x v="0"/>
    <s v="E"/>
    <s v="Actividades del sector público, que realiza en for"/>
    <s v="01_23"/>
    <x v="11"/>
    <n v="1"/>
    <x v="6"/>
    <n v="1"/>
    <x v="44"/>
    <s v="001_23"/>
    <x v="34"/>
    <x v="3"/>
    <x v="0"/>
    <x v="3"/>
    <m/>
    <m/>
    <m/>
    <x v="110"/>
    <x v="110"/>
    <n v="0"/>
    <s v="SIN DESCRIPCIÓN PARA DESTINOS 00"/>
    <n v="1082347"/>
    <n v="1082347"/>
    <n v="1082347"/>
    <n v="1082347"/>
    <n v="1181266"/>
    <n v="887285"/>
    <n v="1181266"/>
    <n v="1221266"/>
    <n v="887285"/>
    <n v="1181266"/>
    <n v="1221266"/>
    <n v="825207"/>
    <n v="1064688"/>
    <n v="1104688"/>
    <n v="807672"/>
    <n v="1050153"/>
    <n v="1067688"/>
    <n v="-98919"/>
    <n v="1406347"/>
    <n v="324000"/>
    <n v="324000"/>
    <n v="1406347"/>
    <s v="."/>
    <n v="0"/>
    <n v="0"/>
    <n v="0"/>
    <n v="0"/>
    <n v="0"/>
    <m/>
    <n v="1000000"/>
    <n v="2082347"/>
    <n v="861081"/>
  </r>
  <r>
    <s v="1.1-00-2306_23527016_2344110"/>
    <s v="1.1-00-23"/>
    <x v="0"/>
    <s v="RECURSOS PROPIOS"/>
    <n v="2"/>
    <x v="2"/>
    <n v="2.7"/>
    <x v="8"/>
    <s v="2.7.1"/>
    <x v="11"/>
    <s v="S"/>
    <s v="Definidos en el Presupuesto de Egresos y los que s"/>
    <s v="06_23"/>
    <x v="4"/>
    <n v="5"/>
    <x v="3"/>
    <n v="27"/>
    <x v="49"/>
    <s v="016_23"/>
    <x v="18"/>
    <x v="3"/>
    <x v="0"/>
    <x v="3"/>
    <m/>
    <m/>
    <m/>
    <x v="110"/>
    <x v="110"/>
    <n v="0"/>
    <s v="SIN DESCRIPCIÓN PARA DESTINOS 00"/>
    <n v="1000000"/>
    <n v="1000000"/>
    <n v="1000000"/>
    <n v="1000000"/>
    <n v="0"/>
    <n v="0"/>
    <n v="0"/>
    <n v="292966.42"/>
    <n v="0"/>
    <n v="0"/>
    <n v="292966.42"/>
    <n v="0"/>
    <n v="0"/>
    <n v="0"/>
    <n v="0"/>
    <n v="0"/>
    <n v="0"/>
    <n v="1000000"/>
    <n v="1000000"/>
    <n v="0"/>
    <n v="0"/>
    <n v="1000000"/>
    <s v="ESTANCIAS"/>
    <n v="0"/>
    <n v="0"/>
    <n v="0"/>
    <n v="0"/>
    <n v="0"/>
    <m/>
    <n v="0"/>
    <n v="1000000"/>
    <n v="707033.58000000007"/>
  </r>
  <r>
    <s v="1.1-00-2306_23530018_2344110"/>
    <s v="1.1-00-23"/>
    <x v="0"/>
    <s v="RECURSOS PROPIOS"/>
    <n v="2"/>
    <x v="2"/>
    <n v="2.7"/>
    <x v="8"/>
    <s v="2.7.1"/>
    <x v="11"/>
    <s v="S"/>
    <s v="Definidos en el Presupuesto de Egresos y los que s"/>
    <s v="06_23"/>
    <x v="4"/>
    <n v="5"/>
    <x v="3"/>
    <n v="30"/>
    <x v="30"/>
    <s v="018_23"/>
    <x v="23"/>
    <x v="3"/>
    <x v="0"/>
    <x v="3"/>
    <m/>
    <m/>
    <m/>
    <x v="110"/>
    <x v="110"/>
    <n v="0"/>
    <s v="SIN DESCRIPCIÓN PARA DESTINOS 00"/>
    <n v="10000000"/>
    <n v="10000000"/>
    <n v="10000000"/>
    <n v="10000000"/>
    <n v="9990000"/>
    <n v="0"/>
    <n v="9990000"/>
    <n v="9990000"/>
    <n v="0"/>
    <n v="9990000"/>
    <n v="9990000"/>
    <n v="0"/>
    <n v="9990000"/>
    <n v="9990000"/>
    <n v="0"/>
    <n v="9990000"/>
    <n v="9990000"/>
    <n v="10000"/>
    <n v="10000000"/>
    <n v="0"/>
    <n v="0"/>
    <n v="10000000"/>
    <s v="."/>
    <n v="0"/>
    <n v="0"/>
    <n v="0"/>
    <n v="0"/>
    <n v="0"/>
    <m/>
    <n v="0"/>
    <n v="10000000"/>
    <n v="10000"/>
  </r>
  <r>
    <s v="1.1-00-2306_23531018_2344110"/>
    <s v="1.1-00-23"/>
    <x v="0"/>
    <s v="RECURSOS PROPIOS"/>
    <n v="2"/>
    <x v="2"/>
    <n v="2.7"/>
    <x v="8"/>
    <s v="2.7.1"/>
    <x v="11"/>
    <s v="S"/>
    <s v="Definidos en el Presupuesto de Egresos y los que s"/>
    <s v="06_23"/>
    <x v="4"/>
    <n v="5"/>
    <x v="3"/>
    <n v="31"/>
    <x v="50"/>
    <s v="018_23"/>
    <x v="23"/>
    <x v="3"/>
    <x v="0"/>
    <x v="3"/>
    <m/>
    <m/>
    <m/>
    <x v="110"/>
    <x v="110"/>
    <n v="0"/>
    <s v="SIN DESCRIPCIÓN PARA DESTINOS 00"/>
    <n v="54793475.799999997"/>
    <n v="54793475.799999997"/>
    <n v="54793475.799999997"/>
    <n v="50566898.219999999"/>
    <n v="54554449.479999997"/>
    <n v="54554449.479999997"/>
    <n v="54554449.479999997"/>
    <n v="54554449.479999997"/>
    <n v="27277224.739999998"/>
    <n v="54554449.479999997"/>
    <n v="54554449.479999997"/>
    <n v="27277224.739999998"/>
    <n v="54554449.479999997"/>
    <n v="54554449.479999997"/>
    <n v="27277224.739999998"/>
    <n v="54554449.479999997"/>
    <n v="54554449.479999997"/>
    <n v="239026.3200000003"/>
    <n v="50566898.219999999"/>
    <n v="0"/>
    <n v="-4226577.5799999982"/>
    <n v="54793475.799999997"/>
    <n v="4226577.5799999982"/>
    <n v="0"/>
    <n v="4226577.58"/>
    <n v="0"/>
    <n v="0"/>
    <n v="4226577.58"/>
    <m/>
    <n v="0"/>
    <n v="54793475.799999997"/>
    <n v="239026.3200000003"/>
  </r>
  <r>
    <s v="1.1-00-2306_23528016_2344210"/>
    <s v="1.1-00-23"/>
    <x v="0"/>
    <s v="RECURSOS PROPIOS"/>
    <n v="2"/>
    <x v="2"/>
    <n v="2.5"/>
    <x v="9"/>
    <s v="2.5.6"/>
    <x v="13"/>
    <s v="S"/>
    <s v="Definidos en el Presupuesto de Egresos y los que s"/>
    <s v="06_23"/>
    <x v="4"/>
    <n v="5"/>
    <x v="3"/>
    <n v="28"/>
    <x v="51"/>
    <s v="016_23"/>
    <x v="18"/>
    <x v="3"/>
    <x v="0"/>
    <x v="3"/>
    <m/>
    <m/>
    <m/>
    <x v="113"/>
    <x v="113"/>
    <n v="0"/>
    <s v="SIN DESCRIPCIÓN PARA DESTINOS 00"/>
    <n v="200000"/>
    <n v="200000"/>
    <n v="200000"/>
    <n v="200000"/>
    <n v="0"/>
    <n v="0"/>
    <n v="0"/>
    <n v="0"/>
    <n v="0"/>
    <n v="0"/>
    <n v="0"/>
    <n v="0"/>
    <n v="0"/>
    <n v="0"/>
    <n v="0"/>
    <n v="0"/>
    <n v="0"/>
    <n v="200000"/>
    <n v="150000"/>
    <n v="-50000"/>
    <n v="-50000"/>
    <n v="200000"/>
    <s v="programa abc"/>
    <n v="0"/>
    <n v="0"/>
    <n v="0"/>
    <n v="0"/>
    <n v="0"/>
    <m/>
    <n v="0"/>
    <n v="200000"/>
    <n v="200000"/>
  </r>
  <r>
    <s v="1.1-00-2315_23154035_2342110"/>
    <s v="1.1-00-23"/>
    <x v="0"/>
    <s v="RECURSOS PROPIOS"/>
    <n v="2"/>
    <x v="2"/>
    <n v="2.7"/>
    <x v="8"/>
    <s v="2.7.1"/>
    <x v="11"/>
    <s v="R"/>
    <s v="Solamente actividades específicas, distintas a las"/>
    <s v="15_23"/>
    <x v="16"/>
    <n v="1"/>
    <x v="6"/>
    <n v="54"/>
    <x v="52"/>
    <s v="035_23"/>
    <x v="36"/>
    <x v="3"/>
    <x v="0"/>
    <x v="3"/>
    <m/>
    <m/>
    <m/>
    <x v="109"/>
    <x v="109"/>
    <n v="0"/>
    <s v="SIN DESCRIPCIÓN PARA DESTINOS 00"/>
    <n v="12625430"/>
    <n v="12625430"/>
    <n v="12625430"/>
    <n v="12625430"/>
    <n v="11560003.210000001"/>
    <n v="7124150.3899999997"/>
    <n v="11560003.210000001"/>
    <n v="11572353.289999999"/>
    <n v="7124150.3899999997"/>
    <n v="11560003.210000001"/>
    <n v="11572353.289999999"/>
    <n v="7124150.3899999997"/>
    <n v="11560003.210000001"/>
    <n v="11572353.289999999"/>
    <n v="7124150.3899999997"/>
    <n v="11560003.210000001"/>
    <n v="11572353.289999999"/>
    <n v="1065426.7899999991"/>
    <n v="12625430"/>
    <n v="0"/>
    <n v="0"/>
    <n v="14625430"/>
    <s v="2,583,600 Modificaciones de sueldo para Direcciónes, coordinaciónes, un puesto nuevo: encargado del CMV (centro multidisciplinario del valle), Bono al servidor pùblico y subsidio al isr de aguinaldo - 79,559 Bono al servidor público y monedero electronico para todos los empleados de plantilla,95,000 Papelería y para las oficinas de INDAJO  - Papeleria para las oficinas del INDAJO, para el desarrollo de los programas consentimiento, atención integral y actores, 579,568 Playeras, pin, cilindros, stickers, material de apoyo como manueales, etc,  para los programas de consentimiento, ruta, emprededores,Material de limpieza para el instituto  - 62,000 Material de limpieza para INDAJO y el CMV, 124,000 Agua purificada para el instituto - Agua purificada para el instituto y  eventos del mismo, alimentos para comites con causa (2000 por evento),937,480 Compra de sellador, pintura vinilica y aerosoles para consumo en intervenciones artísticas, 139,200 Anticonceptivos para consentimiento - Anticonceptivos para ferias de la salud sexual y programa consentimiento, 532,405 Traslado para eventos del Instituto, vehiculo oficial, asi como los demmàs vehiculos utilizados para los programas de consentimiento, ruta, emprendedores, 86,676 Compra de materiales y herramientas necesarios para las intervenciónes artisticas de ruta, 65,000 Pago anual de Contpaq nòminas, Sistema contable gubernamental comisiones bancarias y asesorias remotas que se requieran durante el año. -  Contratación de auditoria externa,  pago anual de Contpaq nòminas, Sistema contable gubernamental comisiones bancarias y asesorias remotas que se requieran durante el año, 5,515,896 Pago incompleto de sesrvicios profesionales, de enero a septiembre - Pago de auxiliares especializados y talleristas permantenes en indajo y en el CMV,  12 personas en total,  más el pago de las intervenciónes artisticas de ruta, 20,000 Pago de comisiones bancarias de cada mes, 13,000 Servicio de camioneta del INDAJO, Mantenimiento de maquinaria utilizada en ruta.  -230,000 Mantenimiento Trokalia, rampas y herramientas en general del Instituto. "/>
    <n v="0"/>
    <n v="0"/>
    <n v="0"/>
    <n v="0"/>
    <n v="0"/>
    <m/>
    <n v="2000000"/>
    <n v="14625430"/>
    <n v="3053076.7100000009"/>
  </r>
  <r>
    <s v="1.1-00-2306_23530018_2344310"/>
    <s v="1.1-00-23"/>
    <x v="0"/>
    <s v="RECURSOS PROPIOS"/>
    <n v="2"/>
    <x v="2"/>
    <n v="2.7"/>
    <x v="8"/>
    <s v="2.7.1"/>
    <x v="11"/>
    <s v="S"/>
    <s v="Definidos en el Presupuesto de Egresos y los que s"/>
    <s v="06_23"/>
    <x v="4"/>
    <n v="5"/>
    <x v="3"/>
    <n v="30"/>
    <x v="30"/>
    <s v="018_23"/>
    <x v="23"/>
    <x v="3"/>
    <x v="0"/>
    <x v="3"/>
    <m/>
    <m/>
    <m/>
    <x v="112"/>
    <x v="112"/>
    <n v="0"/>
    <s v="SIN DESCRIPCIÓN PARA DESTINOS 00"/>
    <n v="0"/>
    <n v="0"/>
    <n v="0"/>
    <n v="0"/>
    <n v="0"/>
    <n v="0"/>
    <n v="0"/>
    <n v="0"/>
    <n v="0"/>
    <n v="0"/>
    <n v="0"/>
    <n v="0"/>
    <n v="0"/>
    <n v="0"/>
    <n v="0"/>
    <n v="0"/>
    <n v="0"/>
    <n v="0"/>
    <n v="0"/>
    <n v="0"/>
    <n v="0"/>
    <n v="0"/>
    <s v="."/>
    <n v="0"/>
    <n v="0"/>
    <n v="0"/>
    <n v="0"/>
    <n v="0"/>
    <m/>
    <n v="0"/>
    <n v="0"/>
    <n v="0"/>
  </r>
  <r>
    <s v="1.1-00-2306_23525016_2344310"/>
    <s v="1.1-00-23"/>
    <x v="0"/>
    <s v="RECURSOS PROPIOS"/>
    <n v="2"/>
    <x v="2"/>
    <n v="2.5"/>
    <x v="9"/>
    <s v="2.5.6"/>
    <x v="13"/>
    <s v="S"/>
    <s v="Definidos en el Presupuesto de Egresos y los que s"/>
    <s v="06_23"/>
    <x v="4"/>
    <n v="5"/>
    <x v="3"/>
    <n v="25"/>
    <x v="21"/>
    <s v="016_23"/>
    <x v="18"/>
    <x v="3"/>
    <x v="0"/>
    <x v="3"/>
    <m/>
    <m/>
    <m/>
    <x v="112"/>
    <x v="112"/>
    <n v="0"/>
    <s v="SIN DESCRIPCIÓN PARA DESTINOS 00"/>
    <n v="3900000"/>
    <n v="3900000"/>
    <n v="3900000"/>
    <n v="3800000"/>
    <n v="1792372"/>
    <n v="1042141"/>
    <n v="1792372"/>
    <n v="1792372"/>
    <n v="1042141"/>
    <n v="1792372"/>
    <n v="1792372"/>
    <n v="760042"/>
    <n v="1137363"/>
    <n v="1510273"/>
    <n v="760042"/>
    <n v="1137363"/>
    <n v="1510273"/>
    <n v="2107628"/>
    <n v="3800000"/>
    <n v="0"/>
    <n v="-100000"/>
    <n v="3800000"/>
    <s v="."/>
    <n v="0"/>
    <n v="100000"/>
    <n v="0"/>
    <n v="0"/>
    <n v="100000"/>
    <n v="3900000"/>
    <n v="0"/>
    <n v="3900000"/>
    <n v="2107628"/>
  </r>
  <r>
    <s v="1.1-00-2301_2311001_2344511"/>
    <s v="1.1-00-23"/>
    <x v="0"/>
    <s v="RECURSOS PROPIOS"/>
    <n v="1"/>
    <x v="0"/>
    <n v="1.3"/>
    <x v="0"/>
    <s v="1.3.4"/>
    <x v="0"/>
    <s v="E"/>
    <s v="Actividades del sector público, que realiza en for"/>
    <s v="01_23"/>
    <x v="11"/>
    <n v="1"/>
    <x v="6"/>
    <n v="1"/>
    <x v="44"/>
    <s v="001_23"/>
    <x v="34"/>
    <x v="3"/>
    <x v="0"/>
    <x v="3"/>
    <m/>
    <m/>
    <m/>
    <x v="111"/>
    <x v="111"/>
    <n v="1"/>
    <s v="ALDEA PASITOS"/>
    <n v="180000"/>
    <n v="180000"/>
    <n v="180000"/>
    <n v="180000"/>
    <n v="90000"/>
    <n v="75000"/>
    <n v="90000"/>
    <n v="105000"/>
    <n v="75000"/>
    <n v="90000"/>
    <n v="105000"/>
    <n v="75000"/>
    <n v="90000"/>
    <n v="105000"/>
    <n v="75000"/>
    <n v="90000"/>
    <n v="105000"/>
    <n v="90000"/>
    <n v="180000"/>
    <n v="0"/>
    <n v="0"/>
    <n v="180000"/>
    <s v="."/>
    <n v="0"/>
    <n v="0"/>
    <n v="0"/>
    <n v="0"/>
    <n v="0"/>
    <m/>
    <n v="0"/>
    <n v="180000"/>
    <n v="75000"/>
  </r>
  <r>
    <s v="1.1-00-2301_2311001_2344512"/>
    <s v="1.1-00-23"/>
    <x v="0"/>
    <s v="RECURSOS PROPIOS"/>
    <n v="1"/>
    <x v="0"/>
    <n v="1.3"/>
    <x v="0"/>
    <s v="1.3.4"/>
    <x v="0"/>
    <s v="E"/>
    <s v="Actividades del sector público, que realiza en for"/>
    <s v="01_23"/>
    <x v="11"/>
    <n v="1"/>
    <x v="6"/>
    <n v="1"/>
    <x v="44"/>
    <s v="001_23"/>
    <x v="34"/>
    <x v="3"/>
    <x v="0"/>
    <x v="3"/>
    <m/>
    <m/>
    <m/>
    <x v="111"/>
    <x v="111"/>
    <n v="2"/>
    <s v="FESTIVAL DEL CINE EN GUADALAJARA"/>
    <n v="300000"/>
    <n v="300000"/>
    <n v="300000"/>
    <n v="299965.92"/>
    <n v="0"/>
    <n v="0"/>
    <n v="0"/>
    <n v="0"/>
    <n v="0"/>
    <n v="0"/>
    <n v="0"/>
    <n v="0"/>
    <n v="0"/>
    <n v="0"/>
    <n v="0"/>
    <n v="0"/>
    <n v="0"/>
    <n v="300000"/>
    <n v="300000"/>
    <n v="34.080000000016298"/>
    <n v="0"/>
    <n v="300000"/>
    <s v="."/>
    <n v="0"/>
    <n v="34.08"/>
    <n v="0"/>
    <n v="0"/>
    <n v="34.08"/>
    <m/>
    <n v="0"/>
    <n v="300000"/>
    <n v="300000"/>
  </r>
  <r>
    <s v="1.1-00-2301_2311001_2344513"/>
    <s v="1.1-00-23"/>
    <x v="0"/>
    <s v="RECURSOS PROPIOS"/>
    <n v="1"/>
    <x v="0"/>
    <n v="1.3"/>
    <x v="0"/>
    <s v="1.3.4"/>
    <x v="0"/>
    <s v="E"/>
    <s v="Actividades del sector público, que realiza en for"/>
    <s v="01_23"/>
    <x v="11"/>
    <n v="1"/>
    <x v="6"/>
    <n v="1"/>
    <x v="44"/>
    <s v="001_23"/>
    <x v="34"/>
    <x v="3"/>
    <x v="0"/>
    <x v="3"/>
    <m/>
    <m/>
    <m/>
    <x v="111"/>
    <x v="111"/>
    <n v="3"/>
    <s v="TELETON"/>
    <n v="1000000"/>
    <n v="1000000"/>
    <n v="1000000"/>
    <n v="1000008.52"/>
    <n v="0"/>
    <n v="0"/>
    <n v="0"/>
    <n v="0"/>
    <n v="0"/>
    <n v="0"/>
    <n v="0"/>
    <n v="0"/>
    <n v="0"/>
    <n v="0"/>
    <n v="0"/>
    <n v="0"/>
    <n v="0"/>
    <n v="1000000"/>
    <n v="1000000"/>
    <n v="-8.5200000000186265"/>
    <n v="0"/>
    <n v="1000000"/>
    <s v="."/>
    <n v="0"/>
    <n v="0"/>
    <n v="0"/>
    <n v="8.52"/>
    <n v="-8.52"/>
    <m/>
    <n v="0"/>
    <n v="1000000"/>
    <n v="1000000"/>
  </r>
  <r>
    <s v="1.1-00-2301_2311001_2344514"/>
    <s v="1.1-00-23"/>
    <x v="0"/>
    <s v="RECURSOS PROPIOS"/>
    <n v="1"/>
    <x v="0"/>
    <n v="1.3"/>
    <x v="0"/>
    <s v="1.3.4"/>
    <x v="0"/>
    <s v="E"/>
    <s v="Actividades del sector público, que realiza en for"/>
    <s v="01_23"/>
    <x v="11"/>
    <n v="1"/>
    <x v="6"/>
    <n v="1"/>
    <x v="44"/>
    <s v="001_23"/>
    <x v="34"/>
    <x v="3"/>
    <x v="0"/>
    <x v="3"/>
    <m/>
    <m/>
    <m/>
    <x v="111"/>
    <x v="111"/>
    <n v="4"/>
    <s v="ONU"/>
    <n v="1000000"/>
    <n v="1000000"/>
    <n v="1000000"/>
    <n v="1000008.52"/>
    <n v="0"/>
    <n v="0"/>
    <n v="0"/>
    <n v="0"/>
    <n v="0"/>
    <n v="0"/>
    <n v="0"/>
    <n v="0"/>
    <n v="0"/>
    <n v="0"/>
    <n v="0"/>
    <n v="0"/>
    <n v="0"/>
    <n v="1000000"/>
    <n v="1000000"/>
    <n v="-8.5200000000186265"/>
    <n v="0"/>
    <n v="1000000"/>
    <s v="."/>
    <n v="0"/>
    <n v="0"/>
    <n v="0"/>
    <n v="8.52"/>
    <n v="-8.52"/>
    <m/>
    <n v="0"/>
    <n v="1000000"/>
    <n v="1000000"/>
  </r>
  <r>
    <s v="1.1-00-2301_2311001_2344515"/>
    <s v="1.1-00-23"/>
    <x v="0"/>
    <s v="RECURSOS PROPIOS"/>
    <n v="1"/>
    <x v="0"/>
    <n v="1.3"/>
    <x v="0"/>
    <s v="1.3.4"/>
    <x v="0"/>
    <s v="E"/>
    <s v="Actividades del sector público, que realiza en for"/>
    <s v="01_23"/>
    <x v="11"/>
    <n v="1"/>
    <x v="6"/>
    <n v="1"/>
    <x v="44"/>
    <s v="001_23"/>
    <x v="34"/>
    <x v="3"/>
    <x v="0"/>
    <x v="3"/>
    <m/>
    <m/>
    <m/>
    <x v="111"/>
    <x v="111"/>
    <n v="5"/>
    <s v="MÉXICO DANZA"/>
    <n v="70000"/>
    <n v="70000"/>
    <n v="70000"/>
    <n v="70008.52"/>
    <n v="0"/>
    <n v="0"/>
    <n v="0"/>
    <n v="0"/>
    <n v="0"/>
    <n v="0"/>
    <n v="0"/>
    <n v="0"/>
    <n v="0"/>
    <n v="0"/>
    <n v="0"/>
    <n v="0"/>
    <n v="0"/>
    <n v="70000"/>
    <n v="70000"/>
    <n v="-8.5200000000040745"/>
    <n v="0"/>
    <n v="70000"/>
    <s v="."/>
    <n v="0"/>
    <n v="0"/>
    <n v="0"/>
    <n v="8.52"/>
    <n v="-8.52"/>
    <m/>
    <n v="0"/>
    <n v="70000"/>
    <n v="70000"/>
  </r>
  <r>
    <s v="1.1-00-2301_2311001_2344516"/>
    <s v="1.1-00-23"/>
    <x v="0"/>
    <s v="RECURSOS PROPIOS"/>
    <n v="1"/>
    <x v="0"/>
    <n v="1.3"/>
    <x v="0"/>
    <s v="1.3.4"/>
    <x v="0"/>
    <s v="E"/>
    <s v="Actividades del sector público, que realiza en for"/>
    <s v="01_23"/>
    <x v="11"/>
    <n v="1"/>
    <x v="6"/>
    <n v="1"/>
    <x v="44"/>
    <s v="001_23"/>
    <x v="34"/>
    <x v="3"/>
    <x v="0"/>
    <x v="3"/>
    <m/>
    <m/>
    <m/>
    <x v="111"/>
    <x v="111"/>
    <n v="6"/>
    <s v="LAS CORONELAS"/>
    <n v="324000"/>
    <n v="0"/>
    <n v="0"/>
    <n v="324000"/>
    <n v="0"/>
    <n v="0"/>
    <n v="0"/>
    <n v="0"/>
    <n v="0"/>
    <n v="0"/>
    <n v="0"/>
    <n v="0"/>
    <n v="0"/>
    <n v="0"/>
    <n v="0"/>
    <n v="0"/>
    <n v="0"/>
    <n v="0"/>
    <n v="0"/>
    <n v="-324000"/>
    <n v="0"/>
    <n v="0"/>
    <s v="."/>
    <n v="0"/>
    <n v="0"/>
    <n v="0"/>
    <n v="324000"/>
    <n v="-324000"/>
    <m/>
    <n v="0"/>
    <n v="0"/>
    <n v="0"/>
  </r>
  <r>
    <s v="1.1-00-2302_2318007_2344518"/>
    <s v="1.1-00-23"/>
    <x v="0"/>
    <s v="RECURSOS PROPIOS"/>
    <n v="1"/>
    <x v="0"/>
    <n v="1.3"/>
    <x v="0"/>
    <s v="1.3.4"/>
    <x v="0"/>
    <s v="R"/>
    <s v="Solamente actividades específicas, distintas a las"/>
    <s v="02_23"/>
    <x v="8"/>
    <n v="1"/>
    <x v="6"/>
    <n v="8"/>
    <x v="53"/>
    <s v="007_23"/>
    <x v="26"/>
    <x v="3"/>
    <x v="0"/>
    <x v="3"/>
    <m/>
    <m/>
    <m/>
    <x v="111"/>
    <x v="111"/>
    <n v="8"/>
    <s v="FIL"/>
    <n v="700000"/>
    <n v="700000"/>
    <n v="700000"/>
    <n v="700008.48"/>
    <n v="0"/>
    <n v="0"/>
    <n v="0"/>
    <n v="0"/>
    <n v="0"/>
    <n v="0"/>
    <n v="0"/>
    <n v="0"/>
    <n v="0"/>
    <n v="0"/>
    <n v="0"/>
    <n v="0"/>
    <n v="0"/>
    <n v="700000"/>
    <n v="700000"/>
    <n v="-8.4799999999813735"/>
    <n v="0"/>
    <n v="700000"/>
    <s v="PAGO POR COPATROCINIO FIL, Y AJUA 2023"/>
    <n v="0"/>
    <n v="0"/>
    <n v="0"/>
    <n v="8.48"/>
    <n v="-8.48"/>
    <m/>
    <n v="0"/>
    <n v="700000"/>
    <n v="700000"/>
  </r>
  <r>
    <s v="1.1-00-2302_2318007_2344519"/>
    <s v="1.1-00-23"/>
    <x v="0"/>
    <s v="RECURSOS PROPIOS"/>
    <n v="1"/>
    <x v="0"/>
    <n v="1.3"/>
    <x v="0"/>
    <s v="1.3.4"/>
    <x v="0"/>
    <s v="R"/>
    <s v="Solamente actividades específicas, distintas a las"/>
    <s v="02_23"/>
    <x v="8"/>
    <n v="1"/>
    <x v="6"/>
    <n v="8"/>
    <x v="53"/>
    <s v="007_23"/>
    <x v="26"/>
    <x v="3"/>
    <x v="0"/>
    <x v="3"/>
    <m/>
    <m/>
    <m/>
    <x v="111"/>
    <x v="111"/>
    <n v="9"/>
    <s v="CLAD"/>
    <n v="210000"/>
    <n v="210000"/>
    <n v="210000"/>
    <n v="210000"/>
    <n v="0"/>
    <n v="0"/>
    <n v="0"/>
    <n v="0"/>
    <n v="0"/>
    <n v="0"/>
    <n v="0"/>
    <n v="0"/>
    <n v="0"/>
    <n v="0"/>
    <n v="0"/>
    <n v="0"/>
    <n v="0"/>
    <n v="210000"/>
    <n v="210000"/>
    <n v="0"/>
    <n v="0"/>
    <n v="210000"/>
    <s v="PAGO POR COPATROCINIO CLAD 2023"/>
    <n v="0"/>
    <n v="0"/>
    <n v="0"/>
    <n v="0"/>
    <n v="0"/>
    <m/>
    <n v="0"/>
    <n v="210000"/>
    <n v="210000"/>
  </r>
  <r>
    <s v="1.1-00-2302_2318007_23445110"/>
    <s v="1.1-00-23"/>
    <x v="0"/>
    <s v="RECURSOS PROPIOS"/>
    <n v="1"/>
    <x v="0"/>
    <n v="1.3"/>
    <x v="0"/>
    <s v="1.3.4"/>
    <x v="0"/>
    <s v="R"/>
    <s v="Solamente actividades específicas, distintas a las"/>
    <s v="02_23"/>
    <x v="8"/>
    <n v="1"/>
    <x v="6"/>
    <n v="8"/>
    <x v="53"/>
    <s v="007_23"/>
    <x v="26"/>
    <x v="3"/>
    <x v="0"/>
    <x v="3"/>
    <m/>
    <m/>
    <m/>
    <x v="111"/>
    <x v="111"/>
    <n v="10"/>
    <s v="FESTIVAL PAPIROLAS 2023"/>
    <n v="50000"/>
    <n v="50000"/>
    <n v="50000"/>
    <n v="49991.519999999997"/>
    <n v="0"/>
    <n v="0"/>
    <n v="0"/>
    <n v="0"/>
    <n v="0"/>
    <n v="0"/>
    <n v="0"/>
    <n v="0"/>
    <n v="0"/>
    <n v="0"/>
    <n v="0"/>
    <n v="0"/>
    <n v="0"/>
    <n v="50000"/>
    <n v="50000"/>
    <n v="8.4800000000032014"/>
    <n v="0"/>
    <n v="50000"/>
    <s v="PAGO POR COPATROCINIO FESTIVAL PAPIROLAS"/>
    <n v="0"/>
    <n v="8.48"/>
    <n v="0"/>
    <n v="0"/>
    <n v="8.48"/>
    <m/>
    <n v="0"/>
    <n v="50000"/>
    <n v="50000"/>
  </r>
  <r>
    <s v="1.1-00-2304_23619013_2342510"/>
    <s v="1.1-00-23"/>
    <x v="0"/>
    <s v="RECURSOS PROPIOS"/>
    <n v="1"/>
    <x v="0"/>
    <n v="1.3"/>
    <x v="0"/>
    <s v="1.3.4"/>
    <x v="0"/>
    <s v="M"/>
    <s v="Actividades de apoyo administrativo desarrolladas "/>
    <s v="04_23"/>
    <x v="7"/>
    <n v="6"/>
    <x v="0"/>
    <n v="19"/>
    <x v="39"/>
    <s v="013_23"/>
    <x v="29"/>
    <x v="3"/>
    <x v="0"/>
    <x v="3"/>
    <m/>
    <m/>
    <m/>
    <x v="114"/>
    <x v="114"/>
    <n v="0"/>
    <s v="SIN DESCRIPCIÓN PARA DESTINOS 00"/>
    <n v="5000000"/>
    <n v="5000000"/>
    <n v="5000000"/>
    <n v="5000000"/>
    <n v="2843417.86"/>
    <n v="2455308.83"/>
    <n v="2843417.86"/>
    <n v="5671033.7599999998"/>
    <n v="2455308.83"/>
    <n v="2843417.86"/>
    <n v="5671033.7599999998"/>
    <n v="2455308.83"/>
    <n v="2843417.86"/>
    <n v="5671033.7599999998"/>
    <n v="2455308.83"/>
    <n v="2843417.86"/>
    <n v="5671033.7599999998"/>
    <n v="2156582.14"/>
    <n v="7000000"/>
    <n v="2000000"/>
    <n v="2000000"/>
    <n v="7000000"/>
    <s v="."/>
    <n v="0"/>
    <n v="0"/>
    <n v="0"/>
    <n v="0"/>
    <n v="0"/>
    <m/>
    <n v="4400000"/>
    <n v="9400000"/>
    <n v="3728966.24"/>
  </r>
  <r>
    <s v="1.1-00-2306_23526016_23445115"/>
    <s v="1.1-00-23"/>
    <x v="0"/>
    <s v="RECURSOS PROPIOS"/>
    <n v="2"/>
    <x v="2"/>
    <n v="2.7"/>
    <x v="8"/>
    <s v="2.7.1"/>
    <x v="11"/>
    <s v="S"/>
    <s v="Definidos en el Presupuesto de Egresos y los que s"/>
    <s v="06_23"/>
    <x v="4"/>
    <n v="5"/>
    <x v="3"/>
    <n v="26"/>
    <x v="35"/>
    <s v="016_23"/>
    <x v="18"/>
    <x v="3"/>
    <x v="0"/>
    <x v="3"/>
    <m/>
    <m/>
    <m/>
    <x v="111"/>
    <x v="111"/>
    <n v="15"/>
    <s v="RECONSTRUCCIÓN DEL TEJIDO SOCIAL"/>
    <n v="10000000"/>
    <n v="10000000"/>
    <n v="10000000"/>
    <n v="10000000"/>
    <n v="0"/>
    <n v="0"/>
    <n v="0"/>
    <n v="14923870.050000001"/>
    <n v="0"/>
    <n v="0"/>
    <n v="14923870.050000001"/>
    <n v="0"/>
    <n v="0"/>
    <n v="14923870.050000001"/>
    <n v="0"/>
    <n v="0"/>
    <n v="0"/>
    <n v="10000000"/>
    <n v="10000000"/>
    <n v="0"/>
    <n v="0"/>
    <n v="30000000"/>
    <s v="se ampliaron 20 millones más"/>
    <n v="0"/>
    <n v="0"/>
    <n v="0"/>
    <n v="0"/>
    <n v="0"/>
    <m/>
    <n v="20000000"/>
    <n v="30000000"/>
    <n v="15076129.949999999"/>
  </r>
  <r>
    <s v="1.1-00-2301_2311001_2344510"/>
    <s v="1.1-00-23"/>
    <x v="0"/>
    <s v="RECURSOS PROPIOS"/>
    <n v="1"/>
    <x v="0"/>
    <n v="1.3"/>
    <x v="0"/>
    <s v="1.3.4"/>
    <x v="0"/>
    <s v="E"/>
    <s v="Actividades del sector público, que realiza en for"/>
    <s v="01_23"/>
    <x v="11"/>
    <n v="1"/>
    <x v="6"/>
    <n v="1"/>
    <x v="44"/>
    <s v="001_23"/>
    <x v="34"/>
    <x v="3"/>
    <x v="0"/>
    <x v="3"/>
    <m/>
    <m/>
    <m/>
    <x v="111"/>
    <x v="111"/>
    <n v="0"/>
    <s v="SIN DESCRIPCIÓN PARA DESTINOS 00"/>
    <n v="475000"/>
    <n v="475000"/>
    <n v="475000"/>
    <n v="475008.52"/>
    <n v="55000"/>
    <n v="30000"/>
    <n v="55000"/>
    <n v="95000"/>
    <n v="30000"/>
    <n v="55000"/>
    <n v="95000"/>
    <n v="30000"/>
    <n v="55000"/>
    <n v="70000"/>
    <n v="30000"/>
    <n v="55000"/>
    <n v="70000"/>
    <n v="420000"/>
    <n v="475000"/>
    <n v="-8.5200000000186265"/>
    <n v="0"/>
    <n v="475000"/>
    <s v="."/>
    <n v="0"/>
    <n v="0"/>
    <n v="0"/>
    <n v="8.52"/>
    <n v="-8.52"/>
    <m/>
    <n v="0"/>
    <n v="475000"/>
    <n v="380000"/>
  </r>
  <r>
    <s v="1.1-00-2302_2319007_2344810"/>
    <s v="1.1-00-23"/>
    <x v="0"/>
    <s v="RECURSOS PROPIOS"/>
    <n v="1"/>
    <x v="0"/>
    <n v="1.3"/>
    <x v="0"/>
    <s v="1.3.4"/>
    <x v="0"/>
    <s v="N"/>
    <s v=" "/>
    <s v="02_23"/>
    <x v="8"/>
    <n v="1"/>
    <x v="6"/>
    <n v="9"/>
    <x v="54"/>
    <s v="007_23"/>
    <x v="26"/>
    <x v="3"/>
    <x v="0"/>
    <x v="3"/>
    <m/>
    <m/>
    <m/>
    <x v="115"/>
    <x v="115"/>
    <n v="0"/>
    <s v="SIN DESCRIPCIÓN PARA DESTINOS 00"/>
    <n v="500000"/>
    <n v="500000"/>
    <n v="500000"/>
    <n v="500000"/>
    <n v="0"/>
    <n v="0"/>
    <n v="0"/>
    <n v="0"/>
    <n v="0"/>
    <n v="0"/>
    <n v="0"/>
    <n v="0"/>
    <n v="0"/>
    <n v="0"/>
    <n v="0"/>
    <n v="0"/>
    <n v="0"/>
    <n v="500000"/>
    <n v="0"/>
    <n v="-500000"/>
    <n v="-500000"/>
    <n v="0"/>
    <s v="."/>
    <n v="0"/>
    <n v="0"/>
    <n v="0"/>
    <n v="0"/>
    <n v="0"/>
    <m/>
    <n v="0"/>
    <n v="500000"/>
    <n v="500000"/>
  </r>
  <r>
    <s v="1.1-00-2305_23621015_2351110"/>
    <s v="1.1-00-23"/>
    <x v="0"/>
    <s v="RECURSOS PROPIOS"/>
    <n v="1"/>
    <x v="0"/>
    <n v="1.3"/>
    <x v="0"/>
    <s v="1.3.4"/>
    <x v="0"/>
    <s v="E"/>
    <s v="Actividades del sector público, que realiza en for"/>
    <s v="05_23"/>
    <x v="0"/>
    <n v="6"/>
    <x v="0"/>
    <n v="21"/>
    <x v="1"/>
    <s v="015_23"/>
    <x v="0"/>
    <x v="4"/>
    <x v="1"/>
    <x v="4"/>
    <m/>
    <m/>
    <m/>
    <x v="116"/>
    <x v="116"/>
    <n v="0"/>
    <s v="SIN DESCRIPCIÓN PARA DESTINOS 00"/>
    <n v="63500"/>
    <n v="63500"/>
    <n v="63500"/>
    <n v="100000"/>
    <n v="376240.2"/>
    <n v="198103.64"/>
    <n v="376240.2"/>
    <n v="376240.2"/>
    <n v="0"/>
    <n v="22689.599999999999"/>
    <n v="190599.6"/>
    <n v="0"/>
    <n v="22689.599999999999"/>
    <n v="22689.599999999999"/>
    <n v="0"/>
    <n v="0"/>
    <n v="22689.599999999999"/>
    <n v="-312740.2"/>
    <n v="100000"/>
    <n v="0"/>
    <n v="36500"/>
    <n v="100000"/>
    <s v="."/>
    <n v="0"/>
    <n v="63500"/>
    <n v="0"/>
    <n v="100000"/>
    <n v="-36500"/>
    <m/>
    <n v="312740.2"/>
    <n v="376240.2"/>
    <n v="0"/>
  </r>
  <r>
    <s v="1.1-00-2307_23339024_2351110"/>
    <s v="1.1-00-23"/>
    <x v="0"/>
    <s v="RECURSOS PROPIOS"/>
    <n v="2"/>
    <x v="2"/>
    <n v="2.2999999999999998"/>
    <x v="3"/>
    <s v="2.3.1"/>
    <x v="3"/>
    <s v="E"/>
    <s v="Actividades del sector público, que realiza en for"/>
    <s v="07_23"/>
    <x v="3"/>
    <n v="3"/>
    <x v="2"/>
    <n v="39"/>
    <x v="4"/>
    <s v="024_23"/>
    <x v="3"/>
    <x v="4"/>
    <x v="1"/>
    <x v="4"/>
    <m/>
    <m/>
    <s v="concentrada"/>
    <x v="116"/>
    <x v="116"/>
    <n v="0"/>
    <s v="SIN DESCRIPCIÓN PARA DESTINOS 00"/>
    <n v="0"/>
    <n v="0"/>
    <n v="0"/>
    <n v="0"/>
    <n v="0"/>
    <n v="0"/>
    <n v="0"/>
    <n v="0"/>
    <n v="0"/>
    <n v="0"/>
    <n v="0"/>
    <n v="0"/>
    <n v="0"/>
    <n v="0"/>
    <n v="0"/>
    <n v="0"/>
    <n v="0"/>
    <n v="0"/>
    <n v="50000"/>
    <n v="50000"/>
    <n v="50000"/>
    <n v="50000"/>
    <s v="Remplazo de mobiliario de oficina en las 3 unidades medicas de SSM"/>
    <n v="0"/>
    <n v="0"/>
    <n v="0"/>
    <n v="0"/>
    <n v="0"/>
    <m/>
    <n v="50000"/>
    <n v="50000"/>
    <n v="50000"/>
  </r>
  <r>
    <s v="2.6-06-2305_23621015_23511149"/>
    <s v="2.6-06-23"/>
    <x v="2"/>
    <s v="RECURSO ESTATAL"/>
    <n v="1"/>
    <x v="0"/>
    <n v="1.3"/>
    <x v="0"/>
    <s v="1.3.4"/>
    <x v="0"/>
    <s v="E"/>
    <s v="Actividades del sector público, que realiza en for"/>
    <s v="05_23"/>
    <x v="0"/>
    <n v="6"/>
    <x v="0"/>
    <n v="21"/>
    <x v="1"/>
    <s v="015_23"/>
    <x v="0"/>
    <x v="4"/>
    <x v="1"/>
    <x v="4"/>
    <m/>
    <m/>
    <m/>
    <x v="116"/>
    <x v="116"/>
    <n v="49"/>
    <s v="NOS MOVEMOS SEGURAS"/>
    <n v="0"/>
    <n v="0"/>
    <n v="0"/>
    <n v="0"/>
    <n v="0"/>
    <n v="0"/>
    <n v="0"/>
    <n v="0"/>
    <n v="0"/>
    <n v="0"/>
    <n v="0"/>
    <n v="0"/>
    <n v="0"/>
    <n v="0"/>
    <n v="0"/>
    <n v="0"/>
    <n v="0"/>
    <n v="0"/>
    <n v="0"/>
    <n v="0"/>
    <n v="0"/>
    <n v="0"/>
    <s v="."/>
    <n v="0"/>
    <n v="0"/>
    <n v="0"/>
    <n v="0"/>
    <n v="0"/>
    <m/>
    <n v="4980"/>
    <n v="4980"/>
    <n v="4980"/>
  </r>
  <r>
    <s v="1.1-00-2304_23618012_2351110"/>
    <s v="1.1-00-23"/>
    <x v="0"/>
    <s v="RECURSOS PROPIOS"/>
    <n v="1"/>
    <x v="0"/>
    <n v="1.3"/>
    <x v="0"/>
    <s v="1.3.4"/>
    <x v="0"/>
    <s v="M"/>
    <s v="Actividades de apoyo administrativo desarrolladas "/>
    <s v="04_23"/>
    <x v="7"/>
    <n v="6"/>
    <x v="0"/>
    <n v="18"/>
    <x v="10"/>
    <s v="012_23"/>
    <x v="9"/>
    <x v="4"/>
    <x v="1"/>
    <x v="4"/>
    <m/>
    <m/>
    <m/>
    <x v="116"/>
    <x v="116"/>
    <n v="0"/>
    <s v="SIN DESCRIPCIÓN PARA DESTINOS 00"/>
    <n v="20000"/>
    <n v="20000"/>
    <n v="20000"/>
    <n v="0"/>
    <n v="0"/>
    <n v="0"/>
    <n v="0"/>
    <n v="0"/>
    <n v="0"/>
    <n v="0"/>
    <n v="0"/>
    <n v="0"/>
    <n v="0"/>
    <n v="0"/>
    <n v="0"/>
    <n v="0"/>
    <n v="0"/>
    <n v="20000"/>
    <n v="0"/>
    <n v="0"/>
    <n v="-20000"/>
    <n v="0"/>
    <s v="."/>
    <n v="0"/>
    <n v="20000"/>
    <n v="0"/>
    <n v="0"/>
    <n v="20000"/>
    <m/>
    <n v="300000"/>
    <n v="320000"/>
    <n v="320000"/>
  </r>
  <r>
    <s v="2.6-06-2305_23621015_23511159"/>
    <s v="2.6-06-23"/>
    <x v="2"/>
    <s v="RECURSO ESTATAL"/>
    <n v="1"/>
    <x v="0"/>
    <n v="1.3"/>
    <x v="0"/>
    <s v="1.3.4"/>
    <x v="0"/>
    <s v="E"/>
    <s v="Actividades del sector público, que realiza en for"/>
    <s v="05_23"/>
    <x v="0"/>
    <n v="6"/>
    <x v="0"/>
    <n v="21"/>
    <x v="1"/>
    <s v="015_23"/>
    <x v="0"/>
    <x v="4"/>
    <x v="1"/>
    <x v="4"/>
    <m/>
    <m/>
    <m/>
    <x v="116"/>
    <x v="116"/>
    <n v="59"/>
    <s v="EDUCANDO PARA LA IGUALDAD"/>
    <n v="0"/>
    <n v="0"/>
    <n v="0"/>
    <n v="0"/>
    <n v="0"/>
    <n v="0"/>
    <n v="0"/>
    <n v="0"/>
    <n v="0"/>
    <n v="0"/>
    <n v="0"/>
    <n v="0"/>
    <n v="0"/>
    <n v="0"/>
    <n v="0"/>
    <n v="0"/>
    <n v="0"/>
    <n v="0"/>
    <n v="0"/>
    <n v="0"/>
    <n v="0"/>
    <n v="0"/>
    <s v="."/>
    <n v="0"/>
    <n v="0"/>
    <n v="0"/>
    <n v="0"/>
    <n v="0"/>
    <m/>
    <n v="9690"/>
    <n v="9690"/>
    <n v="9690"/>
  </r>
  <r>
    <s v="1.1-00-2311_23649031_2351510"/>
    <s v="1.1-00-23"/>
    <x v="0"/>
    <s v="RECURSOS PROPIOS"/>
    <n v="3"/>
    <x v="1"/>
    <n v="3.8"/>
    <x v="1"/>
    <s v="3.8.4"/>
    <x v="1"/>
    <s v="E"/>
    <s v="Actividades del sector público, que realiza en for"/>
    <s v="11_23"/>
    <x v="1"/>
    <n v="6"/>
    <x v="0"/>
    <n v="49"/>
    <x v="2"/>
    <s v="031_23"/>
    <x v="1"/>
    <x v="4"/>
    <x v="1"/>
    <x v="4"/>
    <m/>
    <m/>
    <m/>
    <x v="117"/>
    <x v="117"/>
    <n v="0"/>
    <s v="SIN DESCRIPCIÓN PARA DESTINOS 00"/>
    <n v="507261"/>
    <n v="507261"/>
    <n v="507261"/>
    <n v="500000"/>
    <n v="665394.1"/>
    <n v="373935.98"/>
    <n v="567432.1"/>
    <n v="584182.73"/>
    <n v="373935.97"/>
    <n v="373935.97"/>
    <n v="583167.72"/>
    <n v="38454"/>
    <n v="373935.97"/>
    <n v="373935.97"/>
    <n v="38454"/>
    <n v="373935.97"/>
    <n v="373935.97"/>
    <n v="-158133.09999999998"/>
    <n v="980000"/>
    <n v="480000"/>
    <n v="472739"/>
    <n v="980000"/>
    <s v="."/>
    <n v="0"/>
    <n v="168041"/>
    <n v="0"/>
    <n v="160780"/>
    <n v="7261"/>
    <m/>
    <n v="472739"/>
    <n v="980000"/>
    <n v="395817.27"/>
  </r>
  <r>
    <s v="1.1-00-2302_23311009_2351510"/>
    <s v="1.1-00-23"/>
    <x v="0"/>
    <s v="RECURSOS PROPIOS"/>
    <n v="1"/>
    <x v="0"/>
    <n v="1.7"/>
    <x v="2"/>
    <s v="1.7.2"/>
    <x v="9"/>
    <s v="E"/>
    <s v="Actividades del sector público, que realiza en for"/>
    <s v="02_23"/>
    <x v="8"/>
    <n v="3"/>
    <x v="2"/>
    <n v="11"/>
    <x v="19"/>
    <s v="009_23"/>
    <x v="11"/>
    <x v="4"/>
    <x v="1"/>
    <x v="4"/>
    <m/>
    <m/>
    <s v="concentrada"/>
    <x v="117"/>
    <x v="117"/>
    <n v="0"/>
    <s v="SIN DESCRIPCIÓN PARA DESTINOS 00"/>
    <n v="0"/>
    <n v="0"/>
    <n v="0"/>
    <n v="0"/>
    <n v="0"/>
    <n v="0"/>
    <n v="0"/>
    <n v="0"/>
    <n v="0"/>
    <n v="0"/>
    <n v="0"/>
    <n v="0"/>
    <n v="0"/>
    <n v="0"/>
    <n v="0"/>
    <n v="0"/>
    <n v="0"/>
    <n v="0"/>
    <n v="200000"/>
    <n v="200000"/>
    <n v="200000"/>
    <n v="200000"/>
    <s v="."/>
    <n v="0"/>
    <n v="0"/>
    <n v="0"/>
    <n v="0"/>
    <n v="0"/>
    <m/>
    <n v="0"/>
    <n v="0"/>
    <n v="0"/>
  </r>
  <r>
    <s v="1.1-00-2305_23621015_2351510"/>
    <s v="1.1-00-23"/>
    <x v="0"/>
    <s v="RECURSOS PROPIOS"/>
    <n v="1"/>
    <x v="0"/>
    <n v="1.3"/>
    <x v="0"/>
    <s v="1.3.4"/>
    <x v="0"/>
    <s v="E"/>
    <s v="Actividades del sector público, que realiza en for"/>
    <s v="05_23"/>
    <x v="0"/>
    <n v="6"/>
    <x v="0"/>
    <n v="21"/>
    <x v="1"/>
    <s v="015_23"/>
    <x v="0"/>
    <x v="4"/>
    <x v="1"/>
    <x v="4"/>
    <m/>
    <m/>
    <s v="concentrada"/>
    <x v="117"/>
    <x v="117"/>
    <n v="0"/>
    <s v="SIN DESCRIPCIÓN PARA DESTINOS 00"/>
    <n v="0"/>
    <n v="0"/>
    <n v="0"/>
    <n v="0"/>
    <n v="0"/>
    <n v="0"/>
    <n v="0"/>
    <n v="0"/>
    <n v="0"/>
    <n v="0"/>
    <n v="0"/>
    <n v="0"/>
    <n v="0"/>
    <n v="0"/>
    <n v="0"/>
    <n v="0"/>
    <n v="0"/>
    <n v="0"/>
    <n v="100000"/>
    <n v="100000"/>
    <n v="100000"/>
    <n v="100000"/>
    <s v="."/>
    <n v="0"/>
    <n v="0"/>
    <n v="0"/>
    <n v="0"/>
    <n v="0"/>
    <m/>
    <n v="0"/>
    <n v="0"/>
    <n v="0"/>
  </r>
  <r>
    <s v="1.1-00-2306_23529017_2351510"/>
    <s v="1.1-00-23"/>
    <x v="0"/>
    <s v="RECURSOS PROPIOS"/>
    <n v="2"/>
    <x v="2"/>
    <n v="2.4"/>
    <x v="4"/>
    <s v="2.4.2"/>
    <x v="4"/>
    <s v="F"/>
    <s v="Actividades destinadas a la promoción y fomento de"/>
    <s v="06_23"/>
    <x v="4"/>
    <n v="5"/>
    <x v="3"/>
    <n v="29"/>
    <x v="5"/>
    <s v="017_23"/>
    <x v="4"/>
    <x v="4"/>
    <x v="1"/>
    <x v="4"/>
    <m/>
    <m/>
    <s v="concentrada"/>
    <x v="117"/>
    <x v="117"/>
    <n v="0"/>
    <s v="SIN DESCRIPCIÓN PARA DESTINOS 00"/>
    <n v="0"/>
    <n v="0"/>
    <n v="0"/>
    <n v="0"/>
    <n v="0"/>
    <n v="0"/>
    <n v="0"/>
    <n v="0"/>
    <n v="0"/>
    <n v="0"/>
    <n v="0"/>
    <n v="0"/>
    <n v="0"/>
    <n v="0"/>
    <n v="0"/>
    <n v="0"/>
    <n v="0"/>
    <n v="0"/>
    <n v="50000"/>
    <n v="50000"/>
    <n v="50000"/>
    <n v="50000"/>
    <s v="EQUIPOS DE COMPUTO PARA TRABAJO DE BIBLIOTECAS."/>
    <n v="0"/>
    <n v="0"/>
    <n v="0"/>
    <n v="0"/>
    <n v="0"/>
    <m/>
    <n v="0"/>
    <n v="0"/>
    <n v="0"/>
  </r>
  <r>
    <s v="1.1-00-2311_23649031_23515137"/>
    <s v="1.1-00-23"/>
    <x v="0"/>
    <s v="RECURSOS PROPIOS"/>
    <n v="3"/>
    <x v="1"/>
    <n v="3.8"/>
    <x v="1"/>
    <s v="3.8.4"/>
    <x v="1"/>
    <s v="E"/>
    <s v="Actividades del sector público, que realiza en for"/>
    <s v="11_23"/>
    <x v="1"/>
    <n v="6"/>
    <x v="0"/>
    <n v="49"/>
    <x v="2"/>
    <s v="031_23"/>
    <x v="1"/>
    <x v="4"/>
    <x v="1"/>
    <x v="4"/>
    <m/>
    <m/>
    <m/>
    <x v="117"/>
    <x v="117"/>
    <n v="37"/>
    <s v="EQUIPAMIENTO TECNOLOGICO PROTECCIÓN CIVIL Y BOMBEROS"/>
    <n v="0"/>
    <n v="0"/>
    <n v="0"/>
    <n v="0"/>
    <n v="203812"/>
    <n v="0"/>
    <n v="0"/>
    <n v="0"/>
    <n v="0"/>
    <n v="0"/>
    <n v="0"/>
    <n v="0"/>
    <n v="0"/>
    <n v="0"/>
    <n v="0"/>
    <n v="0"/>
    <n v="0"/>
    <n v="-203812"/>
    <n v="0"/>
    <n v="0"/>
    <n v="0"/>
    <n v="0"/>
    <s v="."/>
    <n v="0"/>
    <n v="0"/>
    <n v="0"/>
    <n v="0"/>
    <n v="0"/>
    <m/>
    <n v="0"/>
    <n v="0"/>
    <n v="0"/>
  </r>
  <r>
    <s v="1.1-00-2304_23618012_2351510"/>
    <s v="1.1-00-23"/>
    <x v="0"/>
    <s v="RECURSOS PROPIOS"/>
    <n v="1"/>
    <x v="0"/>
    <n v="1.3"/>
    <x v="0"/>
    <s v="1.3.4"/>
    <x v="0"/>
    <s v="M"/>
    <s v="Actividades de apoyo administrativo desarrolladas "/>
    <s v="04_23"/>
    <x v="7"/>
    <n v="6"/>
    <x v="0"/>
    <n v="18"/>
    <x v="10"/>
    <s v="012_23"/>
    <x v="9"/>
    <x v="4"/>
    <x v="1"/>
    <x v="4"/>
    <m/>
    <m/>
    <m/>
    <x v="117"/>
    <x v="117"/>
    <n v="0"/>
    <s v="SIN DESCRIPCIÓN PARA DESTINOS 00"/>
    <n v="20000"/>
    <n v="20000"/>
    <n v="20000"/>
    <n v="0"/>
    <n v="0"/>
    <n v="0"/>
    <n v="0"/>
    <n v="0"/>
    <n v="0"/>
    <n v="0"/>
    <n v="0"/>
    <n v="0"/>
    <n v="0"/>
    <n v="0"/>
    <n v="0"/>
    <n v="0"/>
    <n v="0"/>
    <n v="20000"/>
    <n v="0"/>
    <n v="0"/>
    <n v="-20000"/>
    <n v="0"/>
    <s v="."/>
    <n v="0"/>
    <n v="20000"/>
    <n v="0"/>
    <n v="0"/>
    <n v="20000"/>
    <m/>
    <n v="450000"/>
    <n v="470000"/>
    <n v="470000"/>
  </r>
  <r>
    <s v="1.1-00-2305_23621015_2351910"/>
    <s v="1.1-00-23"/>
    <x v="0"/>
    <s v="RECURSOS PROPIOS"/>
    <n v="1"/>
    <x v="0"/>
    <n v="1.3"/>
    <x v="0"/>
    <s v="1.3.4"/>
    <x v="0"/>
    <s v="E"/>
    <s v="Actividades del sector público, que realiza en for"/>
    <s v="05_23"/>
    <x v="0"/>
    <n v="6"/>
    <x v="0"/>
    <n v="21"/>
    <x v="1"/>
    <s v="015_23"/>
    <x v="0"/>
    <x v="4"/>
    <x v="1"/>
    <x v="4"/>
    <m/>
    <m/>
    <m/>
    <x v="118"/>
    <x v="118"/>
    <n v="0"/>
    <s v="SIN DESCRIPCIÓN PARA DESTINOS 00"/>
    <n v="0"/>
    <n v="0"/>
    <n v="0"/>
    <n v="68041"/>
    <n v="0"/>
    <n v="0"/>
    <n v="0"/>
    <n v="0"/>
    <n v="0"/>
    <n v="0"/>
    <n v="0"/>
    <n v="0"/>
    <n v="0"/>
    <n v="0"/>
    <n v="0"/>
    <n v="0"/>
    <n v="0"/>
    <n v="0"/>
    <n v="68041"/>
    <n v="0"/>
    <n v="68041"/>
    <n v="68041"/>
    <s v="."/>
    <n v="0"/>
    <n v="0"/>
    <n v="0"/>
    <n v="68041"/>
    <n v="-68041"/>
    <m/>
    <n v="68041"/>
    <n v="68041"/>
    <n v="68041"/>
  </r>
  <r>
    <s v="2.6-06-2305_23621015_23519150"/>
    <s v="2.6-06-23"/>
    <x v="2"/>
    <s v="RECURSO ESTATAL"/>
    <n v="1"/>
    <x v="0"/>
    <n v="1.3"/>
    <x v="0"/>
    <s v="1.3.4"/>
    <x v="0"/>
    <s v="E"/>
    <s v="Actividades del sector público, que realiza en for"/>
    <s v="05_23"/>
    <x v="0"/>
    <n v="6"/>
    <x v="0"/>
    <n v="21"/>
    <x v="1"/>
    <s v="015_23"/>
    <x v="0"/>
    <x v="4"/>
    <x v="1"/>
    <x v="4"/>
    <m/>
    <m/>
    <m/>
    <x v="118"/>
    <x v="118"/>
    <n v="50"/>
    <s v="NOS MOVEMOS SEGURAS"/>
    <n v="0"/>
    <n v="0"/>
    <n v="0"/>
    <n v="0"/>
    <n v="0"/>
    <n v="0"/>
    <n v="0"/>
    <n v="0"/>
    <n v="0"/>
    <n v="0"/>
    <n v="0"/>
    <n v="0"/>
    <n v="0"/>
    <n v="0"/>
    <n v="0"/>
    <n v="0"/>
    <n v="0"/>
    <n v="0"/>
    <n v="0"/>
    <n v="0"/>
    <n v="0"/>
    <n v="0"/>
    <s v="."/>
    <n v="0"/>
    <n v="0"/>
    <n v="0"/>
    <n v="0"/>
    <n v="0"/>
    <m/>
    <n v="6800"/>
    <n v="6800"/>
    <n v="6800"/>
  </r>
  <r>
    <s v="1.1-00-2311_23649031_2351910"/>
    <s v="1.1-00-23"/>
    <x v="0"/>
    <s v="RECURSOS PROPIOS"/>
    <n v="3"/>
    <x v="1"/>
    <n v="3.8"/>
    <x v="1"/>
    <s v="3.8.4"/>
    <x v="1"/>
    <s v="E"/>
    <s v="Actividades del sector público, que realiza en for"/>
    <s v="11_23"/>
    <x v="1"/>
    <n v="6"/>
    <x v="0"/>
    <n v="49"/>
    <x v="2"/>
    <s v="031_23"/>
    <x v="1"/>
    <x v="4"/>
    <x v="1"/>
    <x v="4"/>
    <m/>
    <m/>
    <m/>
    <x v="118"/>
    <x v="118"/>
    <n v="0"/>
    <s v="SIN DESCRIPCIÓN PARA DESTINOS 00"/>
    <n v="16200"/>
    <n v="16200"/>
    <n v="16200"/>
    <n v="0"/>
    <n v="13618.4"/>
    <n v="13618.4"/>
    <n v="13618.4"/>
    <n v="13618.4"/>
    <n v="13618.4"/>
    <n v="13618.4"/>
    <n v="13618.4"/>
    <n v="0"/>
    <n v="13618.4"/>
    <n v="13618.4"/>
    <n v="0"/>
    <n v="13618.4"/>
    <n v="13618.4"/>
    <n v="2581.6000000000004"/>
    <n v="0"/>
    <n v="0"/>
    <n v="-16200"/>
    <n v="0"/>
    <s v="."/>
    <n v="0"/>
    <n v="16200"/>
    <n v="0"/>
    <n v="0"/>
    <n v="16200"/>
    <m/>
    <n v="0"/>
    <n v="16200"/>
    <n v="2581.6000000000004"/>
  </r>
  <r>
    <s v="1.1-00-2305_23621015_2352110"/>
    <s v="1.1-00-23"/>
    <x v="0"/>
    <s v="RECURSOS PROPIOS"/>
    <n v="1"/>
    <x v="0"/>
    <n v="1.3"/>
    <x v="0"/>
    <s v="1.3.4"/>
    <x v="0"/>
    <s v="E"/>
    <s v="Actividades del sector público, que realiza en for"/>
    <s v="05_23"/>
    <x v="0"/>
    <n v="6"/>
    <x v="0"/>
    <n v="21"/>
    <x v="1"/>
    <s v="015_23"/>
    <x v="0"/>
    <x v="4"/>
    <x v="1"/>
    <x v="4"/>
    <m/>
    <m/>
    <m/>
    <x v="119"/>
    <x v="119"/>
    <n v="0"/>
    <s v="SIN DESCRIPCIÓN PARA DESTINOS 00"/>
    <n v="0"/>
    <n v="0"/>
    <n v="0"/>
    <n v="0"/>
    <n v="108130.56"/>
    <n v="0"/>
    <n v="108130.56"/>
    <n v="108130.56"/>
    <n v="0"/>
    <n v="108130.56"/>
    <n v="108130.56"/>
    <n v="0"/>
    <n v="0"/>
    <n v="108130.56"/>
    <n v="0"/>
    <n v="0"/>
    <n v="0"/>
    <n v="-108130.56"/>
    <n v="0"/>
    <n v="0"/>
    <n v="0"/>
    <n v="0"/>
    <s v="."/>
    <n v="0"/>
    <n v="0"/>
    <n v="0"/>
    <n v="0"/>
    <n v="0"/>
    <m/>
    <n v="108130.56"/>
    <n v="108130.56"/>
    <n v="0"/>
  </r>
  <r>
    <s v="1.1-00-2311_23649031_2352110"/>
    <s v="1.1-00-23"/>
    <x v="0"/>
    <s v="RECURSOS PROPIOS"/>
    <n v="3"/>
    <x v="1"/>
    <n v="3.8"/>
    <x v="1"/>
    <s v="3.8.4"/>
    <x v="1"/>
    <s v="E"/>
    <s v="Actividades del sector público, que realiza en for"/>
    <s v="11_23"/>
    <x v="1"/>
    <n v="6"/>
    <x v="0"/>
    <n v="49"/>
    <x v="2"/>
    <s v="031_23"/>
    <x v="1"/>
    <x v="4"/>
    <x v="1"/>
    <x v="4"/>
    <m/>
    <m/>
    <m/>
    <x v="119"/>
    <x v="119"/>
    <n v="0"/>
    <s v="SIN DESCRIPCIÓN PARA DESTINOS 00"/>
    <n v="0"/>
    <n v="0"/>
    <n v="0"/>
    <n v="0"/>
    <n v="0"/>
    <n v="0"/>
    <n v="0"/>
    <n v="0"/>
    <n v="0"/>
    <n v="0"/>
    <n v="0"/>
    <n v="0"/>
    <n v="0"/>
    <n v="0"/>
    <n v="0"/>
    <n v="0"/>
    <n v="0"/>
    <n v="0"/>
    <n v="0"/>
    <n v="0"/>
    <n v="0"/>
    <n v="0"/>
    <s v="."/>
    <n v="0"/>
    <n v="0"/>
    <n v="0"/>
    <n v="0"/>
    <n v="0"/>
    <m/>
    <n v="23000"/>
    <n v="23000"/>
    <n v="23000"/>
  </r>
  <r>
    <s v="1.6-08-2309_23842026_2352110"/>
    <s v="1.6-08-23"/>
    <x v="19"/>
    <s v="RECURSOS PROPIOS ETIQUETADOS"/>
    <n v="3"/>
    <x v="1"/>
    <n v="3.1"/>
    <x v="6"/>
    <s v="3.1.1"/>
    <x v="6"/>
    <s v="E"/>
    <s v="Actividades del sector público, que realiza en for"/>
    <s v="09_23"/>
    <x v="5"/>
    <n v="8"/>
    <x v="4"/>
    <n v="42"/>
    <x v="7"/>
    <s v="026_23"/>
    <x v="6"/>
    <x v="4"/>
    <x v="1"/>
    <x v="4"/>
    <m/>
    <m/>
    <m/>
    <x v="119"/>
    <x v="119"/>
    <n v="0"/>
    <s v="SIN DESCRIPCIÓN PARA DESTINOS 00"/>
    <n v="0"/>
    <n v="0"/>
    <n v="0"/>
    <n v="0"/>
    <n v="0"/>
    <n v="0"/>
    <n v="0"/>
    <n v="0"/>
    <n v="0"/>
    <n v="0"/>
    <n v="0"/>
    <n v="0"/>
    <n v="0"/>
    <n v="0"/>
    <n v="0"/>
    <n v="0"/>
    <n v="0"/>
    <n v="0"/>
    <n v="0"/>
    <n v="0"/>
    <n v="0"/>
    <n v="0"/>
    <s v="."/>
    <n v="0"/>
    <n v="0"/>
    <n v="0"/>
    <n v="0"/>
    <n v="0"/>
    <m/>
    <n v="1373020"/>
    <n v="1373020"/>
    <n v="1373020"/>
  </r>
  <r>
    <s v="2.6-13-2309_23842026_2352110"/>
    <s v="2.6-13-23"/>
    <x v="20"/>
    <s v="RECURSO ESTATAL"/>
    <n v="3"/>
    <x v="1"/>
    <n v="3.1"/>
    <x v="6"/>
    <s v="3.1.1"/>
    <x v="6"/>
    <s v="E"/>
    <s v="Actividades del sector público, que realiza en for"/>
    <s v="09_23"/>
    <x v="5"/>
    <n v="8"/>
    <x v="4"/>
    <n v="42"/>
    <x v="7"/>
    <s v="026_23"/>
    <x v="6"/>
    <x v="4"/>
    <x v="1"/>
    <x v="4"/>
    <m/>
    <m/>
    <m/>
    <x v="119"/>
    <x v="119"/>
    <n v="0"/>
    <s v="SIN DESCRIPCIÓN PARA DESTINOS 00"/>
    <n v="0"/>
    <n v="0"/>
    <n v="0"/>
    <n v="0"/>
    <n v="0"/>
    <n v="0"/>
    <n v="0"/>
    <n v="0"/>
    <n v="0"/>
    <n v="0"/>
    <n v="0"/>
    <n v="0"/>
    <n v="0"/>
    <n v="0"/>
    <n v="0"/>
    <n v="0"/>
    <n v="0"/>
    <n v="0"/>
    <n v="0"/>
    <n v="0"/>
    <n v="0"/>
    <n v="0"/>
    <s v="."/>
    <n v="0"/>
    <n v="0"/>
    <n v="0"/>
    <n v="0"/>
    <n v="0"/>
    <m/>
    <n v="2000000"/>
    <n v="2000000"/>
    <n v="2000000"/>
  </r>
  <r>
    <s v="1.1-00-2311_23649031_2352310"/>
    <s v="1.1-00-23"/>
    <x v="0"/>
    <s v="RECURSOS PROPIOS"/>
    <n v="3"/>
    <x v="1"/>
    <n v="3.8"/>
    <x v="1"/>
    <s v="3.8.4"/>
    <x v="1"/>
    <s v="E"/>
    <s v="Actividades del sector público, que realiza en for"/>
    <s v="11_23"/>
    <x v="1"/>
    <n v="6"/>
    <x v="0"/>
    <n v="49"/>
    <x v="2"/>
    <s v="031_23"/>
    <x v="1"/>
    <x v="4"/>
    <x v="1"/>
    <x v="4"/>
    <m/>
    <m/>
    <m/>
    <x v="120"/>
    <x v="120"/>
    <n v="0"/>
    <s v="SIN DESCRIPCIÓN PARA DESTINOS 00"/>
    <n v="162688"/>
    <n v="151436"/>
    <n v="151436"/>
    <n v="0"/>
    <n v="167550.92000000001"/>
    <n v="73277.490000000005"/>
    <n v="125982.09"/>
    <n v="125982.09"/>
    <n v="32642.400000000001"/>
    <n v="125982.09"/>
    <n v="125982.09"/>
    <n v="32642.400000000001"/>
    <n v="32642.400000000001"/>
    <n v="32642.400000000001"/>
    <n v="32642.400000000001"/>
    <n v="32642.400000000001"/>
    <n v="32642.400000000001"/>
    <n v="-16114.920000000013"/>
    <n v="0"/>
    <n v="0"/>
    <n v="-151436"/>
    <n v="0"/>
    <s v="."/>
    <n v="0"/>
    <n v="162688"/>
    <n v="0"/>
    <n v="11252"/>
    <n v="151436"/>
    <m/>
    <n v="50000"/>
    <n v="201436"/>
    <n v="75453.91"/>
  </r>
  <r>
    <s v="1.1-00-2317_23456037_2353110"/>
    <s v="1.1-00-23"/>
    <x v="0"/>
    <s v="RECURSOS PROPIOS"/>
    <n v="2"/>
    <x v="2"/>
    <n v="2.1"/>
    <x v="7"/>
    <s v="2.1.5"/>
    <x v="7"/>
    <s v="R"/>
    <s v="Solamente actividades específicas, distintas a las"/>
    <s v="17_23"/>
    <x v="6"/>
    <n v="4"/>
    <x v="5"/>
    <n v="56"/>
    <x v="9"/>
    <s v="037_23"/>
    <x v="8"/>
    <x v="4"/>
    <x v="1"/>
    <x v="4"/>
    <m/>
    <m/>
    <m/>
    <x v="121"/>
    <x v="121"/>
    <n v="0"/>
    <s v="SIN DESCRIPCIÓN PARA DESTINOS 00"/>
    <n v="110000"/>
    <n v="110000"/>
    <n v="110000"/>
    <n v="110000"/>
    <n v="0"/>
    <n v="0"/>
    <n v="0"/>
    <n v="0"/>
    <n v="0"/>
    <n v="0"/>
    <n v="0"/>
    <n v="0"/>
    <n v="0"/>
    <n v="0"/>
    <n v="0"/>
    <n v="0"/>
    <n v="0"/>
    <n v="110000"/>
    <n v="110000"/>
    <n v="0"/>
    <n v="0"/>
    <n v="110000"/>
    <s v="Compra de materiales y equipo para la Clinica de Pequeñas Especies en el Centro Multidisciplinario El Valle."/>
    <n v="0"/>
    <n v="0"/>
    <n v="0"/>
    <n v="0"/>
    <n v="0"/>
    <m/>
    <n v="0"/>
    <n v="110000"/>
    <n v="110000"/>
  </r>
  <r>
    <s v="1.1-00-2307_23339024_2353110"/>
    <s v="1.1-00-23"/>
    <x v="0"/>
    <s v="RECURSOS PROPIOS"/>
    <n v="2"/>
    <x v="2"/>
    <n v="2.2999999999999998"/>
    <x v="3"/>
    <s v="2.3.1"/>
    <x v="3"/>
    <s v="E"/>
    <s v="Actividades del sector público, que realiza en for"/>
    <s v="07_23"/>
    <x v="3"/>
    <n v="3"/>
    <x v="2"/>
    <n v="39"/>
    <x v="4"/>
    <s v="024_23"/>
    <x v="3"/>
    <x v="4"/>
    <x v="1"/>
    <x v="4"/>
    <m/>
    <m/>
    <m/>
    <x v="121"/>
    <x v="121"/>
    <n v="0"/>
    <s v="SIN DESCRIPCIÓN PARA DESTINOS 00"/>
    <n v="3966039"/>
    <n v="3966039"/>
    <n v="3966039"/>
    <n v="3966039"/>
    <n v="2497872.5299999998"/>
    <n v="145417.37"/>
    <n v="2474092.5299999998"/>
    <n v="2474092.5299999998"/>
    <n v="145417.37"/>
    <n v="2474092.5299999998"/>
    <n v="2474092.5299999998"/>
    <n v="145417.37"/>
    <n v="181491.75"/>
    <n v="2474092.5299999998"/>
    <n v="145417.37"/>
    <n v="181491.75"/>
    <n v="2474092.5299999998"/>
    <n v="1468166.4700000002"/>
    <n v="3966039"/>
    <n v="0"/>
    <n v="0"/>
    <n v="3966039"/>
    <s v="Esta cantidad es para reponer los equipos que se dieron de baja ante patrimonio municipal, la ausencia de estos equipos incumple con las normas oficiales mexicanas (NOM-034-SSA3-2013, NOM-016-SSA3-2012 y NOM-027-SSA3-2013) y estamos sujetos a revisiones periodicas y en su caso a la clausura de algunos servicios."/>
    <n v="0"/>
    <n v="0"/>
    <n v="0"/>
    <n v="0"/>
    <n v="0"/>
    <m/>
    <n v="0"/>
    <n v="3966039"/>
    <n v="1491946.4700000002"/>
  </r>
  <r>
    <s v="1.1-00-2309_23842026_2353110"/>
    <s v="1.1-00-23"/>
    <x v="0"/>
    <s v="RECURSOS PROPIOS"/>
    <n v="3"/>
    <x v="1"/>
    <n v="3.1"/>
    <x v="6"/>
    <s v="3.1.1"/>
    <x v="6"/>
    <s v="E"/>
    <s v="Actividades del sector público, que realiza en for"/>
    <s v="09_23"/>
    <x v="5"/>
    <n v="8"/>
    <x v="4"/>
    <n v="42"/>
    <x v="7"/>
    <s v="026_23"/>
    <x v="6"/>
    <x v="4"/>
    <x v="1"/>
    <x v="4"/>
    <m/>
    <m/>
    <m/>
    <x v="121"/>
    <x v="121"/>
    <n v="0"/>
    <s v="SIN DESCRIPCIÓN PARA DESTINOS 00"/>
    <n v="136000"/>
    <n v="136000"/>
    <n v="136000"/>
    <n v="86000"/>
    <n v="115919.61"/>
    <n v="115919.61"/>
    <n v="115919.61"/>
    <n v="115919.61"/>
    <n v="0"/>
    <n v="0"/>
    <n v="0"/>
    <n v="0"/>
    <n v="0"/>
    <n v="0"/>
    <n v="0"/>
    <n v="0"/>
    <n v="0"/>
    <n v="20080.39"/>
    <n v="86000"/>
    <n v="0"/>
    <n v="-50000"/>
    <n v="86000"/>
    <s v="Para la compra de un ultrasonido medico veterinario para la campaña de salud del equino"/>
    <n v="0"/>
    <n v="50000"/>
    <n v="0"/>
    <n v="0"/>
    <n v="50000"/>
    <n v="136000"/>
    <n v="0"/>
    <n v="136000"/>
    <n v="20080.39"/>
  </r>
  <r>
    <s v="1.1-00-2317_23456037_2353210"/>
    <s v="1.1-00-23"/>
    <x v="0"/>
    <s v="RECURSOS PROPIOS"/>
    <n v="2"/>
    <x v="2"/>
    <n v="2.1"/>
    <x v="7"/>
    <s v="2.1.5"/>
    <x v="7"/>
    <s v="R"/>
    <s v="Solamente actividades específicas, distintas a las"/>
    <s v="17_23"/>
    <x v="6"/>
    <n v="4"/>
    <x v="5"/>
    <n v="56"/>
    <x v="9"/>
    <s v="037_23"/>
    <x v="8"/>
    <x v="4"/>
    <x v="1"/>
    <x v="4"/>
    <m/>
    <m/>
    <m/>
    <x v="122"/>
    <x v="122"/>
    <n v="0"/>
    <s v="SIN DESCRIPCIÓN PARA DESTINOS 00"/>
    <n v="10000"/>
    <n v="10000"/>
    <n v="10000"/>
    <n v="10000"/>
    <n v="0"/>
    <n v="0"/>
    <n v="0"/>
    <n v="0"/>
    <n v="0"/>
    <n v="0"/>
    <n v="0"/>
    <n v="0"/>
    <n v="0"/>
    <n v="0"/>
    <n v="0"/>
    <n v="0"/>
    <n v="0"/>
    <n v="10000"/>
    <n v="10000"/>
    <n v="0"/>
    <n v="0"/>
    <n v="10000"/>
    <s v="Compra de equipo quirurgico para las esterilizaciones."/>
    <n v="0"/>
    <n v="0"/>
    <n v="0"/>
    <n v="0"/>
    <n v="0"/>
    <m/>
    <n v="0"/>
    <n v="10000"/>
    <n v="10000"/>
  </r>
  <r>
    <s v="1.1-00-2307_23339024_2353210"/>
    <s v="1.1-00-23"/>
    <x v="0"/>
    <s v="RECURSOS PROPIOS"/>
    <n v="2"/>
    <x v="2"/>
    <n v="2.2999999999999998"/>
    <x v="3"/>
    <s v="2.3.1"/>
    <x v="3"/>
    <s v="E"/>
    <s v="Actividades del sector público, que realiza en for"/>
    <s v="07_23"/>
    <x v="3"/>
    <n v="3"/>
    <x v="2"/>
    <n v="39"/>
    <x v="4"/>
    <s v="024_23"/>
    <x v="3"/>
    <x v="4"/>
    <x v="1"/>
    <x v="4"/>
    <m/>
    <m/>
    <m/>
    <x v="122"/>
    <x v="122"/>
    <n v="0"/>
    <s v="SIN DESCRIPCIÓN PARA DESTINOS 00"/>
    <n v="1005112"/>
    <n v="1005112"/>
    <n v="1005112"/>
    <n v="1005112"/>
    <n v="996698.39"/>
    <n v="317344.39"/>
    <n v="317344.39"/>
    <n v="642422.79"/>
    <n v="317344.39"/>
    <n v="317344.39"/>
    <n v="642422.79"/>
    <n v="299248.39"/>
    <n v="317344.39"/>
    <n v="317344.39"/>
    <n v="299248.39"/>
    <n v="317344.39"/>
    <n v="317344.39"/>
    <n v="8413.609999999986"/>
    <n v="1005112"/>
    <n v="0"/>
    <n v="0"/>
    <n v="1005112"/>
    <s v="Garantizar el funcionamiento optimo de los equipos que requieren material consumible asi como  refacciones e instrumental quirurgico menor; para el cumplimiento de las recomendaciones nacionales y internacionales. "/>
    <n v="0"/>
    <n v="0"/>
    <n v="0"/>
    <n v="0"/>
    <n v="0"/>
    <m/>
    <n v="0"/>
    <n v="1005112"/>
    <n v="362689.20999999996"/>
  </r>
  <r>
    <s v="1.1-00-2305_23621015_2354110"/>
    <s v="1.1-00-23"/>
    <x v="0"/>
    <s v="RECURSOS PROPIOS"/>
    <n v="1"/>
    <x v="0"/>
    <n v="1.3"/>
    <x v="0"/>
    <s v="1.3.4"/>
    <x v="0"/>
    <s v="E"/>
    <s v="Actividades del sector público, que realiza en for"/>
    <s v="05_23"/>
    <x v="0"/>
    <n v="6"/>
    <x v="0"/>
    <n v="21"/>
    <x v="1"/>
    <s v="015_23"/>
    <x v="0"/>
    <x v="4"/>
    <x v="1"/>
    <x v="4"/>
    <m/>
    <m/>
    <m/>
    <x v="123"/>
    <x v="123"/>
    <n v="0"/>
    <s v="SIN DESCRIPCIÓN PARA DESTINOS 00"/>
    <n v="0"/>
    <n v="0"/>
    <n v="0"/>
    <n v="0"/>
    <n v="3380000"/>
    <n v="3380000"/>
    <n v="3380000"/>
    <n v="3380000"/>
    <n v="3380000"/>
    <n v="3380000"/>
    <n v="3380000"/>
    <n v="3380000"/>
    <n v="3380000"/>
    <n v="3380000"/>
    <n v="3380000"/>
    <n v="3380000"/>
    <n v="3380000"/>
    <n v="-3380000"/>
    <n v="0"/>
    <n v="0"/>
    <n v="0"/>
    <n v="0"/>
    <s v="."/>
    <n v="0"/>
    <n v="0"/>
    <n v="0"/>
    <n v="0"/>
    <n v="0"/>
    <m/>
    <n v="3380000"/>
    <n v="3380000"/>
    <n v="0"/>
  </r>
  <r>
    <s v="2.6-05-2305_23621015_2354110"/>
    <s v="2.6-05-23"/>
    <x v="6"/>
    <s v="RECURSO ESTATAL"/>
    <n v="1"/>
    <x v="0"/>
    <n v="1.3"/>
    <x v="0"/>
    <s v="1.3.4"/>
    <x v="0"/>
    <s v="E"/>
    <s v="Actividades del sector público, que realiza en for"/>
    <s v="05_23"/>
    <x v="0"/>
    <n v="6"/>
    <x v="0"/>
    <n v="21"/>
    <x v="1"/>
    <s v="015_23"/>
    <x v="0"/>
    <x v="4"/>
    <x v="1"/>
    <x v="4"/>
    <m/>
    <m/>
    <m/>
    <x v="123"/>
    <x v="123"/>
    <n v="0"/>
    <s v="SIN DESCRIPCIÓN PARA DESTINOS 00"/>
    <n v="0"/>
    <n v="0"/>
    <n v="0"/>
    <n v="0"/>
    <n v="0"/>
    <n v="0"/>
    <n v="0"/>
    <n v="0"/>
    <n v="0"/>
    <n v="0"/>
    <n v="0"/>
    <n v="0"/>
    <n v="0"/>
    <n v="0"/>
    <n v="0"/>
    <n v="0"/>
    <n v="0"/>
    <n v="0"/>
    <n v="0"/>
    <n v="0"/>
    <n v="0"/>
    <n v="0"/>
    <s v="."/>
    <n v="0"/>
    <n v="0"/>
    <n v="0"/>
    <n v="0"/>
    <n v="0"/>
    <m/>
    <n v="361499.99"/>
    <n v="361499.99"/>
    <n v="361499.99"/>
  </r>
  <r>
    <s v="1.1-00-2309_23842026_2354510"/>
    <s v="1.1-00-23"/>
    <x v="0"/>
    <s v="RECURSOS PROPIOS"/>
    <n v="3"/>
    <x v="1"/>
    <n v="3.1"/>
    <x v="6"/>
    <s v="3.1.1"/>
    <x v="6"/>
    <s v="E"/>
    <s v="Actividades del sector público, que realiza en for"/>
    <s v="09_23"/>
    <x v="5"/>
    <n v="8"/>
    <x v="4"/>
    <n v="42"/>
    <x v="7"/>
    <s v="026_23"/>
    <x v="6"/>
    <x v="4"/>
    <x v="1"/>
    <x v="4"/>
    <m/>
    <m/>
    <m/>
    <x v="124"/>
    <x v="124"/>
    <n v="0"/>
    <s v="SIN DESCRIPCIÓN PARA DESTINOS 00"/>
    <n v="0"/>
    <n v="0"/>
    <n v="0"/>
    <n v="0"/>
    <n v="0"/>
    <n v="0"/>
    <n v="0"/>
    <n v="0"/>
    <n v="0"/>
    <n v="0"/>
    <n v="0"/>
    <n v="0"/>
    <n v="0"/>
    <n v="0"/>
    <n v="0"/>
    <n v="0"/>
    <n v="0"/>
    <n v="0"/>
    <n v="0"/>
    <n v="0"/>
    <n v="0"/>
    <n v="0"/>
    <s v="."/>
    <n v="0"/>
    <n v="0"/>
    <n v="0"/>
    <n v="0"/>
    <n v="0"/>
    <m/>
    <n v="120000"/>
    <n v="120000"/>
    <n v="120000"/>
  </r>
  <r>
    <s v="1.1-00-2309_23842026_2356110"/>
    <s v="1.1-00-23"/>
    <x v="0"/>
    <s v="RECURSOS PROPIOS"/>
    <n v="3"/>
    <x v="1"/>
    <n v="3.1"/>
    <x v="6"/>
    <s v="3.1.1"/>
    <x v="6"/>
    <s v="E"/>
    <s v="Actividades del sector público, que realiza en for"/>
    <s v="09_23"/>
    <x v="5"/>
    <n v="8"/>
    <x v="4"/>
    <n v="42"/>
    <x v="7"/>
    <s v="026_23"/>
    <x v="6"/>
    <x v="4"/>
    <x v="1"/>
    <x v="4"/>
    <m/>
    <m/>
    <m/>
    <x v="125"/>
    <x v="125"/>
    <n v="0"/>
    <s v="SIN DESCRIPCIÓN PARA DESTINOS 00"/>
    <n v="0"/>
    <n v="0"/>
    <n v="0"/>
    <n v="0"/>
    <n v="0"/>
    <n v="0"/>
    <n v="0"/>
    <n v="0"/>
    <n v="0"/>
    <n v="0"/>
    <n v="0"/>
    <n v="0"/>
    <n v="0"/>
    <n v="0"/>
    <n v="0"/>
    <n v="0"/>
    <n v="0"/>
    <n v="0"/>
    <n v="0"/>
    <n v="0"/>
    <n v="0"/>
    <n v="0"/>
    <s v="."/>
    <n v="0"/>
    <n v="0"/>
    <n v="0"/>
    <n v="0"/>
    <n v="0"/>
    <m/>
    <n v="150000"/>
    <n v="150000"/>
    <n v="150000"/>
  </r>
  <r>
    <s v="1.1-00-2307_23236022_2356110"/>
    <s v="1.1-00-23"/>
    <x v="0"/>
    <s v="RECURSOS PROPIOS"/>
    <n v="2"/>
    <x v="2"/>
    <n v="2.2000000000000002"/>
    <x v="5"/>
    <s v="2.2.7"/>
    <x v="8"/>
    <s v="E"/>
    <s v="Actividades del sector público, que realiza en for"/>
    <s v="07_23"/>
    <x v="3"/>
    <n v="2"/>
    <x v="7"/>
    <n v="36"/>
    <x v="20"/>
    <s v="022_23"/>
    <x v="17"/>
    <x v="4"/>
    <x v="1"/>
    <x v="4"/>
    <m/>
    <m/>
    <m/>
    <x v="125"/>
    <x v="125"/>
    <n v="0"/>
    <s v="SIN DESCRIPCIÓN PARA DESTINOS 00"/>
    <n v="150000"/>
    <n v="150000"/>
    <n v="150000"/>
    <n v="150000"/>
    <n v="0"/>
    <n v="0"/>
    <n v="0"/>
    <n v="0"/>
    <n v="0"/>
    <n v="0"/>
    <n v="0"/>
    <n v="0"/>
    <n v="0"/>
    <n v="0"/>
    <n v="0"/>
    <n v="0"/>
    <n v="0"/>
    <n v="150000"/>
    <n v="150000"/>
    <n v="0"/>
    <n v="0"/>
    <n v="150000"/>
    <s v="."/>
    <n v="0"/>
    <n v="0"/>
    <n v="0"/>
    <n v="0"/>
    <n v="0"/>
    <m/>
    <n v="0"/>
    <n v="150000"/>
    <n v="150000"/>
  </r>
  <r>
    <s v="1.1-00-2307_23333019_2356110"/>
    <s v="1.1-00-23"/>
    <x v="0"/>
    <s v="RECURSOS PROPIOS"/>
    <n v="1"/>
    <x v="0"/>
    <n v="1.3"/>
    <x v="0"/>
    <s v="1.3.4"/>
    <x v="0"/>
    <s v="E"/>
    <s v="Actividades del sector público, que realiza en for"/>
    <s v="07_23"/>
    <x v="3"/>
    <n v="3"/>
    <x v="2"/>
    <n v="33"/>
    <x v="8"/>
    <s v="019_23"/>
    <x v="7"/>
    <x v="4"/>
    <x v="1"/>
    <x v="4"/>
    <m/>
    <m/>
    <m/>
    <x v="125"/>
    <x v="125"/>
    <n v="0"/>
    <s v="SIN DESCRIPCIÓN PARA DESTINOS 00"/>
    <n v="0"/>
    <n v="0"/>
    <n v="0"/>
    <n v="0"/>
    <n v="0"/>
    <n v="0"/>
    <n v="0"/>
    <n v="0"/>
    <n v="0"/>
    <n v="0"/>
    <n v="0"/>
    <n v="0"/>
    <n v="0"/>
    <n v="0"/>
    <n v="0"/>
    <n v="0"/>
    <n v="0"/>
    <n v="0"/>
    <n v="0"/>
    <n v="0"/>
    <n v="0"/>
    <n v="0"/>
    <s v="."/>
    <n v="0"/>
    <n v="0"/>
    <n v="0"/>
    <n v="0"/>
    <n v="0"/>
    <m/>
    <n v="150000"/>
    <n v="150000"/>
    <n v="150000"/>
  </r>
  <r>
    <s v="1.1-00-2307_23339024_2356210"/>
    <s v="1.1-00-23"/>
    <x v="0"/>
    <s v="RECURSOS PROPIOS"/>
    <n v="2"/>
    <x v="2"/>
    <n v="2.2999999999999998"/>
    <x v="3"/>
    <s v="2.3.1"/>
    <x v="3"/>
    <s v="E"/>
    <s v="Actividades del sector público, que realiza en for"/>
    <s v="07_23"/>
    <x v="3"/>
    <n v="3"/>
    <x v="2"/>
    <n v="39"/>
    <x v="4"/>
    <s v="024_23"/>
    <x v="3"/>
    <x v="4"/>
    <x v="1"/>
    <x v="4"/>
    <m/>
    <m/>
    <m/>
    <x v="126"/>
    <x v="126"/>
    <n v="0"/>
    <s v="SIN DESCRIPCIÓN PARA DESTINOS 00"/>
    <n v="90000"/>
    <n v="90000"/>
    <n v="90000"/>
    <n v="90000"/>
    <n v="0"/>
    <n v="0"/>
    <n v="0"/>
    <n v="0"/>
    <n v="0"/>
    <n v="0"/>
    <n v="0"/>
    <n v="0"/>
    <n v="0"/>
    <n v="0"/>
    <n v="0"/>
    <n v="0"/>
    <n v="0"/>
    <n v="90000"/>
    <n v="90000"/>
    <n v="0"/>
    <n v="0"/>
    <n v="90000"/>
    <s v="programa de compra de extintores pra cumplir con la norma NOM-002-SPTS-2010"/>
    <n v="0"/>
    <n v="0"/>
    <n v="0"/>
    <n v="0"/>
    <n v="0"/>
    <m/>
    <n v="0"/>
    <n v="90000"/>
    <n v="90000"/>
  </r>
  <r>
    <s v="1.1-00-2305_23621015_2356410"/>
    <s v="1.1-00-23"/>
    <x v="0"/>
    <s v="RECURSOS PROPIOS"/>
    <n v="1"/>
    <x v="0"/>
    <n v="1.3"/>
    <x v="0"/>
    <s v="1.3.4"/>
    <x v="0"/>
    <s v="E"/>
    <s v="Actividades del sector público, que realiza en for"/>
    <s v="05_23"/>
    <x v="0"/>
    <n v="6"/>
    <x v="0"/>
    <n v="21"/>
    <x v="1"/>
    <s v="015_23"/>
    <x v="0"/>
    <x v="4"/>
    <x v="1"/>
    <x v="4"/>
    <m/>
    <m/>
    <m/>
    <x v="127"/>
    <x v="127"/>
    <n v="0"/>
    <s v="SIN DESCRIPCIÓN PARA DESTINOS 00"/>
    <n v="0"/>
    <n v="0"/>
    <n v="0"/>
    <n v="0"/>
    <n v="61745.64"/>
    <n v="0"/>
    <n v="61745.64"/>
    <n v="61745.64"/>
    <n v="0"/>
    <n v="61745.64"/>
    <n v="61745.64"/>
    <n v="0"/>
    <n v="0"/>
    <n v="61745.64"/>
    <n v="0"/>
    <n v="0"/>
    <n v="61745.64"/>
    <n v="-61745.64"/>
    <n v="0"/>
    <n v="0"/>
    <n v="0"/>
    <n v="0"/>
    <s v="."/>
    <n v="0"/>
    <n v="0"/>
    <n v="0"/>
    <n v="0"/>
    <n v="0"/>
    <m/>
    <n v="61745.64"/>
    <n v="61745.64"/>
    <n v="0"/>
  </r>
  <r>
    <s v="2.6-05-2308_23741025_2356410"/>
    <s v="2.6-05-23"/>
    <x v="6"/>
    <s v="RECURSO ESTATAL"/>
    <n v="1"/>
    <x v="0"/>
    <n v="1.7"/>
    <x v="2"/>
    <s v="1.7.1"/>
    <x v="2"/>
    <s v="R"/>
    <s v="Solamente actividades específicas, distintas a las"/>
    <s v="08_23"/>
    <x v="2"/>
    <n v="7"/>
    <x v="1"/>
    <n v="41"/>
    <x v="3"/>
    <s v="025_23"/>
    <x v="2"/>
    <x v="2"/>
    <x v="0"/>
    <x v="2"/>
    <m/>
    <m/>
    <m/>
    <x v="127"/>
    <x v="127"/>
    <n v="0"/>
    <s v="SIN DESCRIPCIÓN PARA DESTINOS 00"/>
    <n v="0"/>
    <n v="0"/>
    <n v="0"/>
    <n v="0"/>
    <n v="0"/>
    <n v="0"/>
    <n v="0"/>
    <n v="0"/>
    <n v="0"/>
    <n v="0"/>
    <n v="0"/>
    <n v="0"/>
    <n v="0"/>
    <n v="0"/>
    <n v="0"/>
    <n v="0"/>
    <n v="0"/>
    <n v="0"/>
    <n v="0"/>
    <n v="0"/>
    <n v="0"/>
    <n v="0"/>
    <s v="."/>
    <n v="0"/>
    <n v="0"/>
    <n v="0"/>
    <n v="0"/>
    <n v="0"/>
    <m/>
    <n v="3960"/>
    <n v="3960"/>
    <n v="3960"/>
  </r>
  <r>
    <s v="1.1-00-2311_23649031_2356510"/>
    <s v="1.1-00-23"/>
    <x v="0"/>
    <s v="RECURSOS PROPIOS"/>
    <n v="3"/>
    <x v="1"/>
    <n v="3.8"/>
    <x v="1"/>
    <s v="3.8.4"/>
    <x v="1"/>
    <s v="E"/>
    <s v="Actividades del sector público, que realiza en for"/>
    <s v="11_23"/>
    <x v="1"/>
    <n v="6"/>
    <x v="0"/>
    <n v="49"/>
    <x v="2"/>
    <s v="031_23"/>
    <x v="1"/>
    <x v="4"/>
    <x v="1"/>
    <x v="4"/>
    <m/>
    <m/>
    <m/>
    <x v="128"/>
    <x v="128"/>
    <n v="0"/>
    <s v="SIN DESCRIPCIÓN PARA DESTINOS 00"/>
    <n v="0"/>
    <n v="11252"/>
    <n v="11252"/>
    <n v="170000"/>
    <n v="1810876"/>
    <n v="0"/>
    <n v="11020"/>
    <n v="11020"/>
    <n v="0"/>
    <n v="0"/>
    <n v="11020"/>
    <n v="0"/>
    <n v="0"/>
    <n v="0"/>
    <n v="0"/>
    <n v="0"/>
    <n v="0"/>
    <n v="-1799624"/>
    <n v="170000"/>
    <n v="0"/>
    <n v="158748"/>
    <n v="170000"/>
    <s v="."/>
    <n v="0"/>
    <n v="11252"/>
    <n v="0"/>
    <n v="170000"/>
    <n v="-158748"/>
    <m/>
    <n v="1900000"/>
    <n v="1911252"/>
    <n v="1900232"/>
  </r>
  <r>
    <s v="1.1-00-2302_23312009_2356510"/>
    <s v="1.1-00-23"/>
    <x v="0"/>
    <s v="RECURSOS PROPIOS"/>
    <n v="1"/>
    <x v="0"/>
    <n v="1.7"/>
    <x v="2"/>
    <s v="1.7.2"/>
    <x v="9"/>
    <s v="E"/>
    <s v="Actividades del sector público, que realiza en for"/>
    <s v="02_23"/>
    <x v="8"/>
    <n v="3"/>
    <x v="2"/>
    <n v="12"/>
    <x v="13"/>
    <s v="009_23"/>
    <x v="11"/>
    <x v="4"/>
    <x v="1"/>
    <x v="4"/>
    <m/>
    <m/>
    <m/>
    <x v="128"/>
    <x v="128"/>
    <n v="0"/>
    <s v="SIN DESCRIPCIÓN PARA DESTINOS 00"/>
    <n v="100000"/>
    <n v="100000"/>
    <n v="100000"/>
    <n v="100000"/>
    <n v="71050"/>
    <n v="71050"/>
    <n v="71050"/>
    <n v="71050"/>
    <n v="0"/>
    <n v="71050"/>
    <n v="71050"/>
    <n v="0"/>
    <n v="71050"/>
    <n v="71050"/>
    <n v="0"/>
    <n v="71050"/>
    <n v="71050"/>
    <n v="28950"/>
    <n v="100000"/>
    <n v="0"/>
    <n v="0"/>
    <n v="100000"/>
    <s v="."/>
    <n v="0"/>
    <n v="0"/>
    <n v="0"/>
    <n v="0"/>
    <n v="0"/>
    <m/>
    <n v="0"/>
    <n v="100000"/>
    <n v="28950"/>
  </r>
  <r>
    <s v="1.1-00-2307_23339024_2356610"/>
    <s v="1.1-00-23"/>
    <x v="0"/>
    <s v="RECURSOS PROPIOS"/>
    <n v="2"/>
    <x v="2"/>
    <n v="2.2999999999999998"/>
    <x v="3"/>
    <s v="2.3.1"/>
    <x v="3"/>
    <s v="E"/>
    <s v="Actividades del sector público, que realiza en for"/>
    <s v="07_23"/>
    <x v="3"/>
    <n v="3"/>
    <x v="2"/>
    <n v="39"/>
    <x v="4"/>
    <s v="024_23"/>
    <x v="3"/>
    <x v="4"/>
    <x v="1"/>
    <x v="4"/>
    <m/>
    <m/>
    <m/>
    <x v="129"/>
    <x v="129"/>
    <n v="0"/>
    <s v="SIN DESCRIPCIÓN PARA DESTINOS 00"/>
    <n v="581805"/>
    <n v="536805"/>
    <n v="536805"/>
    <n v="581805"/>
    <n v="12829.6"/>
    <n v="12829.6"/>
    <n v="12829.6"/>
    <n v="12829.6"/>
    <n v="12829.6"/>
    <n v="12829.6"/>
    <n v="12829.6"/>
    <n v="12829.6"/>
    <n v="12829.6"/>
    <n v="12829.6"/>
    <n v="12829.6"/>
    <n v="12829.6"/>
    <n v="12829.6"/>
    <n v="523975.4"/>
    <n v="581805"/>
    <n v="0"/>
    <n v="45000"/>
    <n v="581805"/>
    <s v="Compra de planta de luz para la undiad central de SMM"/>
    <n v="0"/>
    <n v="0"/>
    <n v="0"/>
    <n v="45000"/>
    <n v="-45000"/>
    <m/>
    <n v="45000"/>
    <n v="581805"/>
    <n v="568975.4"/>
  </r>
  <r>
    <s v="1.1-00-2305_23621015_2356620"/>
    <s v="1.1-00-23"/>
    <x v="0"/>
    <s v="RECURSOS PROPIOS"/>
    <n v="1"/>
    <x v="0"/>
    <n v="1.3"/>
    <x v="0"/>
    <s v="1.3.4"/>
    <x v="0"/>
    <s v="E"/>
    <s v="Actividades del sector público, que realiza en for"/>
    <s v="05_23"/>
    <x v="0"/>
    <n v="6"/>
    <x v="0"/>
    <n v="21"/>
    <x v="1"/>
    <s v="015_23"/>
    <x v="0"/>
    <x v="4"/>
    <x v="1"/>
    <x v="4"/>
    <m/>
    <m/>
    <m/>
    <x v="130"/>
    <x v="130"/>
    <n v="0"/>
    <s v="SIN DESCRIPCIÓN PARA DESTINOS 00"/>
    <n v="0"/>
    <n v="0"/>
    <n v="0"/>
    <n v="0"/>
    <n v="42224"/>
    <n v="0"/>
    <n v="42224"/>
    <n v="42224"/>
    <n v="0"/>
    <n v="0"/>
    <n v="0"/>
    <n v="0"/>
    <n v="0"/>
    <n v="0"/>
    <n v="0"/>
    <n v="0"/>
    <n v="0"/>
    <n v="-42224"/>
    <n v="0"/>
    <n v="0"/>
    <n v="0"/>
    <n v="0"/>
    <s v="."/>
    <n v="0"/>
    <n v="0"/>
    <n v="0"/>
    <n v="0"/>
    <n v="0"/>
    <m/>
    <n v="42224"/>
    <n v="42224"/>
    <n v="0"/>
  </r>
  <r>
    <s v="1.1-00-2307_23333019_2356710"/>
    <s v="1.1-00-23"/>
    <x v="0"/>
    <s v="RECURSOS PROPIOS"/>
    <n v="1"/>
    <x v="0"/>
    <n v="1.3"/>
    <x v="0"/>
    <s v="1.3.4"/>
    <x v="0"/>
    <s v="E"/>
    <s v="Actividades del sector público, que realiza en for"/>
    <s v="07_23"/>
    <x v="3"/>
    <n v="3"/>
    <x v="2"/>
    <n v="33"/>
    <x v="8"/>
    <s v="019_23"/>
    <x v="7"/>
    <x v="4"/>
    <x v="1"/>
    <x v="4"/>
    <m/>
    <m/>
    <m/>
    <x v="131"/>
    <x v="131"/>
    <n v="0"/>
    <s v="SIN DESCRIPCIÓN PARA DESTINOS 00"/>
    <n v="329904"/>
    <n v="374904"/>
    <n v="374904"/>
    <n v="0"/>
    <n v="1219562.3999999999"/>
    <n v="266800"/>
    <n v="1198891.2"/>
    <n v="1219600.68"/>
    <n v="266800"/>
    <n v="1198891.2"/>
    <n v="1198891.2"/>
    <n v="266800"/>
    <n v="266800"/>
    <n v="266800"/>
    <n v="266800"/>
    <n v="266800"/>
    <n v="266800"/>
    <n v="-844658.39999999991"/>
    <n v="0"/>
    <n v="0"/>
    <n v="-374904"/>
    <n v="0"/>
    <s v="."/>
    <n v="0"/>
    <n v="374904"/>
    <n v="0"/>
    <n v="0"/>
    <n v="374904"/>
    <m/>
    <n v="1000000"/>
    <n v="1374904"/>
    <n v="155303.32000000007"/>
  </r>
  <r>
    <s v="1.1-00-2302_23116010_2356710"/>
    <s v="1.1-00-23"/>
    <x v="0"/>
    <s v="RECURSOS PROPIOS"/>
    <n v="2"/>
    <x v="2"/>
    <n v="2.2000000000000002"/>
    <x v="5"/>
    <s v="2.2.7"/>
    <x v="8"/>
    <s v="S"/>
    <s v="Definidos en el Presupuesto de Egresos y los que s"/>
    <s v="02_23"/>
    <x v="8"/>
    <n v="1"/>
    <x v="6"/>
    <n v="16"/>
    <x v="11"/>
    <s v="010_23"/>
    <x v="10"/>
    <x v="4"/>
    <x v="1"/>
    <x v="4"/>
    <m/>
    <m/>
    <m/>
    <x v="131"/>
    <x v="131"/>
    <n v="0"/>
    <s v="SIN DESCRIPCIÓN PARA DESTINOS 00"/>
    <n v="0"/>
    <n v="0"/>
    <n v="0"/>
    <n v="0"/>
    <n v="0"/>
    <n v="0"/>
    <n v="0"/>
    <n v="0"/>
    <n v="0"/>
    <n v="0"/>
    <n v="0"/>
    <n v="0"/>
    <n v="0"/>
    <n v="0"/>
    <n v="0"/>
    <n v="0"/>
    <n v="0"/>
    <n v="0"/>
    <n v="150000"/>
    <n v="150000"/>
    <n v="150000"/>
    <n v="150000"/>
    <s v="."/>
    <n v="0"/>
    <n v="0"/>
    <n v="0"/>
    <n v="0"/>
    <n v="0"/>
    <m/>
    <n v="0"/>
    <n v="0"/>
    <n v="0"/>
  </r>
  <r>
    <s v="1.1-00-2310_23448030_2356710"/>
    <s v="1.1-00-23"/>
    <x v="0"/>
    <s v="RECURSOS PROPIOS"/>
    <n v="2"/>
    <x v="2"/>
    <n v="2.7"/>
    <x v="8"/>
    <s v="2.7.1"/>
    <x v="11"/>
    <s v="E"/>
    <s v="Actividades del sector público, que realiza en for"/>
    <s v="10_23"/>
    <x v="9"/>
    <n v="4"/>
    <x v="5"/>
    <n v="48"/>
    <x v="15"/>
    <s v="030_23"/>
    <x v="13"/>
    <x v="4"/>
    <x v="1"/>
    <x v="4"/>
    <m/>
    <m/>
    <m/>
    <x v="131"/>
    <x v="131"/>
    <n v="0"/>
    <s v="SIN DESCRIPCIÓN PARA DESTINOS 00"/>
    <n v="100000"/>
    <n v="100000"/>
    <n v="100000"/>
    <n v="100000"/>
    <n v="0"/>
    <n v="0"/>
    <n v="0"/>
    <n v="0"/>
    <n v="0"/>
    <n v="0"/>
    <n v="0"/>
    <n v="0"/>
    <n v="0"/>
    <n v="0"/>
    <n v="0"/>
    <n v="0"/>
    <n v="0"/>
    <n v="100000"/>
    <n v="100000"/>
    <n v="0"/>
    <n v="0"/>
    <n v="100000"/>
    <s v="compra de herramienta para el funcionamiento y manteniento de los Huertos Urbanos y vivieros municipales"/>
    <n v="0"/>
    <n v="0"/>
    <n v="0"/>
    <n v="0"/>
    <n v="0"/>
    <m/>
    <n v="0"/>
    <n v="100000"/>
    <n v="100000"/>
  </r>
  <r>
    <s v="1.1-00-2306_23525016_2356710"/>
    <s v="1.1-00-23"/>
    <x v="0"/>
    <s v="RECURSOS PROPIOS"/>
    <n v="2"/>
    <x v="2"/>
    <n v="2.5"/>
    <x v="9"/>
    <s v="2.5.6"/>
    <x v="13"/>
    <s v="S"/>
    <s v="Definidos en el Presupuesto de Egresos y los que s"/>
    <s v="06_23"/>
    <x v="4"/>
    <n v="5"/>
    <x v="3"/>
    <n v="25"/>
    <x v="21"/>
    <s v="016_23"/>
    <x v="18"/>
    <x v="4"/>
    <x v="1"/>
    <x v="4"/>
    <m/>
    <m/>
    <m/>
    <x v="131"/>
    <x v="131"/>
    <n v="0"/>
    <s v="SIN DESCRIPCIÓN PARA DESTINOS 00"/>
    <n v="250000"/>
    <n v="250000"/>
    <n v="250000"/>
    <n v="250000"/>
    <n v="245353.92"/>
    <n v="0"/>
    <n v="0"/>
    <n v="186600"/>
    <n v="0"/>
    <n v="0"/>
    <n v="0"/>
    <n v="0"/>
    <n v="0"/>
    <n v="0"/>
    <n v="0"/>
    <n v="0"/>
    <n v="0"/>
    <n v="4646.0799999999872"/>
    <n v="250000"/>
    <n v="0"/>
    <n v="0"/>
    <n v="250000"/>
    <s v="."/>
    <n v="0"/>
    <n v="0"/>
    <n v="0"/>
    <n v="0"/>
    <n v="0"/>
    <m/>
    <n v="0"/>
    <n v="250000"/>
    <n v="63400"/>
  </r>
  <r>
    <s v="2.5-02-2311_23650031_2356910"/>
    <s v="2.5-02-23"/>
    <x v="7"/>
    <s v="FORTAMUN 2023"/>
    <n v="3"/>
    <x v="1"/>
    <n v="3.8"/>
    <x v="1"/>
    <s v="3.8.4"/>
    <x v="1"/>
    <s v="E"/>
    <s v="Actividades del sector público, que realiza en for"/>
    <s v="11_23"/>
    <x v="1"/>
    <n v="6"/>
    <x v="0"/>
    <n v="50"/>
    <x v="12"/>
    <s v="031_23"/>
    <x v="1"/>
    <x v="4"/>
    <x v="1"/>
    <x v="4"/>
    <m/>
    <m/>
    <m/>
    <x v="132"/>
    <x v="132"/>
    <n v="0"/>
    <s v="SIN DESCRIPCIÓN PARA DESTINOS 00"/>
    <n v="34907948"/>
    <n v="34907948"/>
    <n v="34907948"/>
    <n v="34907948"/>
    <n v="70723059.019999996"/>
    <n v="0"/>
    <n v="70723059.019999996"/>
    <n v="70723059.019999996"/>
    <n v="0"/>
    <n v="0"/>
    <n v="0"/>
    <n v="0"/>
    <n v="0"/>
    <n v="0"/>
    <n v="0"/>
    <n v="0"/>
    <n v="0"/>
    <n v="-35815111.019999996"/>
    <n v="70724000"/>
    <n v="35816052"/>
    <n v="35816052"/>
    <n v="70724000"/>
    <s v="Segunda Anualidad 3° Fase del C4- Contrato 2022-2024 Hola Innovación"/>
    <n v="0"/>
    <n v="0"/>
    <n v="0"/>
    <n v="0"/>
    <n v="0"/>
    <m/>
    <n v="35816052"/>
    <n v="70724000"/>
    <n v="940.98000000417233"/>
  </r>
  <r>
    <s v="1.1-00-2307_23339024_2356910"/>
    <s v="1.1-00-23"/>
    <x v="0"/>
    <s v="RECURSOS PROPIOS"/>
    <n v="2"/>
    <x v="2"/>
    <n v="2.2999999999999998"/>
    <x v="3"/>
    <s v="2.3.1"/>
    <x v="3"/>
    <s v="E"/>
    <s v="Actividades del sector público, que realiza en for"/>
    <s v="07_23"/>
    <x v="3"/>
    <n v="3"/>
    <x v="2"/>
    <n v="39"/>
    <x v="4"/>
    <s v="024_23"/>
    <x v="3"/>
    <x v="4"/>
    <x v="1"/>
    <x v="4"/>
    <m/>
    <m/>
    <m/>
    <x v="132"/>
    <x v="132"/>
    <n v="0"/>
    <s v="SIN DESCRIPCIÓN PARA DESTINOS 00"/>
    <n v="92000"/>
    <n v="92000"/>
    <n v="92000"/>
    <n v="92000"/>
    <n v="72209.84"/>
    <n v="0"/>
    <n v="37409.839999999997"/>
    <n v="66575.839999999997"/>
    <n v="0"/>
    <n v="37409.839999999997"/>
    <n v="66575.839999999997"/>
    <n v="0"/>
    <n v="0"/>
    <n v="37409.839999999997"/>
    <n v="0"/>
    <n v="0"/>
    <n v="25984.58"/>
    <n v="19790.160000000003"/>
    <n v="92000"/>
    <n v="0"/>
    <n v="0"/>
    <n v="92000"/>
    <s v="Compra de extintores de las 3 unidades medicas - NOM-002-SPTS-2010"/>
    <n v="0"/>
    <n v="0"/>
    <n v="0"/>
    <n v="0"/>
    <n v="0"/>
    <m/>
    <n v="0"/>
    <n v="92000"/>
    <n v="25424.160000000003"/>
  </r>
  <r>
    <s v="1.1-00-2302_23312009_2356910"/>
    <s v="1.1-00-23"/>
    <x v="0"/>
    <s v="RECURSOS PROPIOS"/>
    <n v="1"/>
    <x v="0"/>
    <n v="1.7"/>
    <x v="2"/>
    <s v="1.7.2"/>
    <x v="9"/>
    <s v="E"/>
    <s v="Actividades del sector público, que realiza en for"/>
    <s v="02_23"/>
    <x v="8"/>
    <n v="3"/>
    <x v="2"/>
    <n v="12"/>
    <x v="13"/>
    <s v="009_23"/>
    <x v="11"/>
    <x v="4"/>
    <x v="1"/>
    <x v="4"/>
    <m/>
    <m/>
    <m/>
    <x v="132"/>
    <x v="132"/>
    <n v="0"/>
    <s v="SIN DESCRIPCIÓN PARA DESTINOS 00"/>
    <n v="1000000"/>
    <n v="1000000"/>
    <n v="1000000"/>
    <n v="1000000"/>
    <n v="974168"/>
    <n v="63568"/>
    <n v="63568"/>
    <n v="1581950"/>
    <n v="0"/>
    <n v="63568"/>
    <n v="63568"/>
    <n v="0"/>
    <n v="63568"/>
    <n v="63568"/>
    <n v="0"/>
    <n v="63568"/>
    <n v="63568"/>
    <n v="25832"/>
    <n v="1000000"/>
    <n v="0"/>
    <n v="0"/>
    <n v="1000000"/>
    <s v="."/>
    <n v="0"/>
    <n v="0"/>
    <n v="0"/>
    <n v="0"/>
    <n v="0"/>
    <m/>
    <n v="581950"/>
    <n v="1581950"/>
    <n v="0"/>
  </r>
  <r>
    <s v="1.1-00-2310_23448030_2357810"/>
    <s v="1.1-00-23"/>
    <x v="0"/>
    <s v="RECURSOS PROPIOS"/>
    <n v="2"/>
    <x v="2"/>
    <n v="2.7"/>
    <x v="8"/>
    <s v="2.7.1"/>
    <x v="11"/>
    <s v="E"/>
    <s v="Actividades del sector público, que realiza en for"/>
    <s v="10_23"/>
    <x v="9"/>
    <n v="4"/>
    <x v="5"/>
    <n v="48"/>
    <x v="15"/>
    <s v="030_23"/>
    <x v="13"/>
    <x v="4"/>
    <x v="1"/>
    <x v="4"/>
    <m/>
    <m/>
    <m/>
    <x v="133"/>
    <x v="133"/>
    <n v="0"/>
    <s v="SIN DESCRIPCIÓN PARA DESTINOS 00"/>
    <n v="50000"/>
    <n v="50000"/>
    <n v="50000"/>
    <n v="50000"/>
    <n v="0"/>
    <n v="0"/>
    <n v="0"/>
    <n v="0"/>
    <n v="0"/>
    <n v="0"/>
    <n v="0"/>
    <n v="0"/>
    <n v="0"/>
    <n v="0"/>
    <n v="0"/>
    <n v="0"/>
    <n v="0"/>
    <n v="50000"/>
    <n v="50000"/>
    <n v="0"/>
    <n v="0"/>
    <n v="50000"/>
    <s v="Compra de plantas y arbolado para el desarrollo del programa de Jardines Polinizadores y Farmacia Viviente"/>
    <n v="0"/>
    <n v="0"/>
    <n v="0"/>
    <n v="0"/>
    <n v="0"/>
    <m/>
    <n v="0"/>
    <n v="50000"/>
    <n v="50000"/>
  </r>
  <r>
    <s v="1.1-00-2304_23619013_2358110"/>
    <s v="1.1-00-23"/>
    <x v="0"/>
    <s v="RECURSOS PROPIOS"/>
    <n v="1"/>
    <x v="0"/>
    <n v="1.3"/>
    <x v="0"/>
    <s v="1.3.4"/>
    <x v="0"/>
    <s v="M"/>
    <s v="Actividades de apoyo administrativo desarrolladas "/>
    <s v="04_23"/>
    <x v="7"/>
    <n v="6"/>
    <x v="0"/>
    <n v="19"/>
    <x v="39"/>
    <s v="013_23"/>
    <x v="29"/>
    <x v="4"/>
    <x v="1"/>
    <x v="4"/>
    <m/>
    <m/>
    <m/>
    <x v="134"/>
    <x v="134"/>
    <n v="0"/>
    <s v="SIN DESCRIPCIÓN PARA DESTINOS 00"/>
    <n v="0"/>
    <n v="0"/>
    <n v="0"/>
    <n v="0"/>
    <n v="1750138.99"/>
    <n v="1750138.99"/>
    <n v="1750138.99"/>
    <n v="1750138.99"/>
    <n v="1750138.99"/>
    <n v="1750138.99"/>
    <n v="1750138.99"/>
    <n v="1750138.99"/>
    <n v="1750138.99"/>
    <n v="1750138.99"/>
    <n v="1750138.99"/>
    <n v="1750138.99"/>
    <n v="1750138.99"/>
    <n v="-1750138.99"/>
    <n v="0"/>
    <n v="0"/>
    <n v="0"/>
    <n v="1750138.99"/>
    <s v="."/>
    <n v="0"/>
    <n v="0"/>
    <n v="0"/>
    <n v="0"/>
    <n v="0"/>
    <m/>
    <n v="4750138.99"/>
    <n v="4750138.99"/>
    <n v="3000000"/>
  </r>
  <r>
    <s v="1.1-00-2302_2317007_2358110"/>
    <s v="1.1-00-23"/>
    <x v="0"/>
    <s v="RECURSOS PROPIOS"/>
    <n v="1"/>
    <x v="0"/>
    <n v="1.3"/>
    <x v="0"/>
    <s v="1.3.4"/>
    <x v="0"/>
    <s v="O"/>
    <s v="Actividades que realizan la función pública o cont"/>
    <s v="02_23"/>
    <x v="8"/>
    <n v="1"/>
    <x v="6"/>
    <n v="7"/>
    <x v="34"/>
    <s v="007_23"/>
    <x v="26"/>
    <x v="4"/>
    <x v="1"/>
    <x v="4"/>
    <m/>
    <m/>
    <m/>
    <x v="134"/>
    <x v="134"/>
    <n v="0"/>
    <s v="SIN DESCRIPCIÓN PARA DESTINOS 00"/>
    <n v="0"/>
    <n v="0"/>
    <n v="0"/>
    <n v="0"/>
    <n v="8899555.5999999996"/>
    <n v="0"/>
    <n v="8899555.5999999996"/>
    <n v="8899555.5999999996"/>
    <n v="0"/>
    <n v="8899555.5999999996"/>
    <n v="8899555.5999999996"/>
    <n v="0"/>
    <n v="8899555.5999999996"/>
    <n v="8899555.5999999996"/>
    <n v="0"/>
    <n v="8899555.5999999996"/>
    <n v="8899555.5999999996"/>
    <n v="-8899555.5999999996"/>
    <n v="0"/>
    <n v="0"/>
    <n v="0"/>
    <n v="0"/>
    <s v="."/>
    <n v="0"/>
    <n v="0"/>
    <n v="0"/>
    <n v="0"/>
    <n v="0"/>
    <m/>
    <n v="30325555.600000001"/>
    <n v="30325555.600000001"/>
    <n v="21426000"/>
  </r>
  <r>
    <s v="1.1-14-2302_2317007_2358110"/>
    <s v="1.1-14-23"/>
    <x v="15"/>
    <s v="RECURSOS PROPIOS ETIQUETADOS"/>
    <n v="1"/>
    <x v="0"/>
    <n v="1.3"/>
    <x v="0"/>
    <s v="1.3.4"/>
    <x v="0"/>
    <s v="O"/>
    <s v="Actividades que realizan la función pública o cont"/>
    <s v="02_23"/>
    <x v="8"/>
    <n v="1"/>
    <x v="6"/>
    <n v="7"/>
    <x v="34"/>
    <s v="007_23"/>
    <x v="26"/>
    <x v="4"/>
    <x v="1"/>
    <x v="4"/>
    <m/>
    <m/>
    <m/>
    <x v="134"/>
    <x v="134"/>
    <n v="0"/>
    <s v="SIN DESCRIPCIÓN PARA DESTINOS 00"/>
    <n v="8000000"/>
    <n v="8000000"/>
    <n v="8000000"/>
    <n v="0"/>
    <n v="8970600"/>
    <n v="0"/>
    <n v="8970600"/>
    <n v="8970600"/>
    <n v="0"/>
    <n v="8970600"/>
    <n v="8970600"/>
    <n v="0"/>
    <n v="8970600"/>
    <n v="8970600"/>
    <n v="0"/>
    <n v="8970600"/>
    <n v="8970600"/>
    <n v="-970600"/>
    <n v="13000000"/>
    <n v="13000000"/>
    <n v="5000000"/>
    <n v="13000000"/>
    <s v="."/>
    <n v="0"/>
    <n v="8000000"/>
    <n v="0"/>
    <n v="0"/>
    <n v="8000000"/>
    <m/>
    <n v="970600"/>
    <n v="8970600"/>
    <n v="0"/>
  </r>
  <r>
    <s v="1.1-14-2304_23619013_2358110"/>
    <s v="1.1-14-23"/>
    <x v="15"/>
    <s v="RECURSOS PROPIOS ETIQUETADOS"/>
    <n v="1"/>
    <x v="0"/>
    <n v="1.3"/>
    <x v="0"/>
    <s v="1.3.4"/>
    <x v="0"/>
    <s v="M"/>
    <s v="Actividades de apoyo administrativo desarrolladas "/>
    <s v="04_23"/>
    <x v="7"/>
    <n v="6"/>
    <x v="0"/>
    <n v="19"/>
    <x v="39"/>
    <s v="013_23"/>
    <x v="29"/>
    <x v="4"/>
    <x v="1"/>
    <x v="4"/>
    <m/>
    <m/>
    <m/>
    <x v="134"/>
    <x v="134"/>
    <n v="0"/>
    <s v="SIN DESCRIPCIÓN PARA DESTINOS 00"/>
    <n v="0"/>
    <n v="0"/>
    <n v="0"/>
    <n v="8000000"/>
    <n v="0"/>
    <n v="0"/>
    <n v="0"/>
    <n v="0"/>
    <n v="0"/>
    <n v="0"/>
    <n v="0"/>
    <n v="0"/>
    <n v="0"/>
    <n v="0"/>
    <n v="0"/>
    <n v="0"/>
    <n v="0"/>
    <n v="0"/>
    <n v="0"/>
    <n v="-8000000"/>
    <n v="0"/>
    <n v="0"/>
    <s v="."/>
    <n v="0"/>
    <n v="0"/>
    <n v="0"/>
    <n v="8000000"/>
    <n v="-8000000"/>
    <m/>
    <n v="0"/>
    <n v="0"/>
    <n v="0"/>
  </r>
  <r>
    <s v="1.1-00-2311_23650031_2359110"/>
    <s v="1.1-00-23"/>
    <x v="0"/>
    <s v="RECURSOS PROPIOS"/>
    <n v="3"/>
    <x v="1"/>
    <n v="3.8"/>
    <x v="1"/>
    <s v="3.8.4"/>
    <x v="1"/>
    <s v="E"/>
    <s v="Actividades del sector público, que realiza en for"/>
    <s v="11_23"/>
    <x v="1"/>
    <n v="6"/>
    <x v="0"/>
    <n v="50"/>
    <x v="12"/>
    <s v="031_23"/>
    <x v="1"/>
    <x v="4"/>
    <x v="1"/>
    <x v="4"/>
    <m/>
    <m/>
    <m/>
    <x v="135"/>
    <x v="135"/>
    <n v="0"/>
    <s v="SIN DESCRIPCIÓN PARA DESTINOS 00"/>
    <n v="5841164"/>
    <n v="5841164"/>
    <n v="5841164"/>
    <n v="5841164"/>
    <n v="5629015.9699999997"/>
    <n v="5629015.9699999997"/>
    <n v="5629015.9699999997"/>
    <n v="5629015.9699999997"/>
    <n v="2006926.52"/>
    <n v="3010389.78"/>
    <n v="3010389.78"/>
    <n v="1505194.89"/>
    <n v="2900421.78"/>
    <n v="3010389.78"/>
    <n v="1505194.89"/>
    <n v="2508658.15"/>
    <n v="3010389.78"/>
    <n v="212148.03000000026"/>
    <n v="5991164"/>
    <n v="150000"/>
    <n v="150000"/>
    <n v="5991164"/>
    <s v="Sistema APA- Contrato 2021-2024 Perspective Global S. de _x000a_Tlajoapp- Contrato 2021-2024 SCP Smart City Projects_x000a_Proyecto Automatización del proceso de evaluaciones psicométricas $30,000.00_x000a_ Proyecto Software de digitalización de documentos.  $2,500,000.00_x000a_Proyecto Gestor de trámites (software) $1,500,000.00"/>
    <n v="0"/>
    <n v="0"/>
    <n v="0"/>
    <n v="0"/>
    <n v="0"/>
    <m/>
    <n v="150000"/>
    <n v="5991164"/>
    <n v="362148.03000000026"/>
  </r>
  <r>
    <s v="1.1-00-2311_23650031_2359710"/>
    <s v="1.1-00-23"/>
    <x v="0"/>
    <s v="RECURSOS PROPIOS"/>
    <n v="3"/>
    <x v="1"/>
    <n v="3.8"/>
    <x v="1"/>
    <s v="3.8.4"/>
    <x v="1"/>
    <s v="E"/>
    <s v="Actividades del sector público, que realiza en for"/>
    <s v="11_23"/>
    <x v="1"/>
    <n v="6"/>
    <x v="0"/>
    <n v="50"/>
    <x v="12"/>
    <s v="031_23"/>
    <x v="1"/>
    <x v="4"/>
    <x v="1"/>
    <x v="4"/>
    <m/>
    <m/>
    <m/>
    <x v="136"/>
    <x v="136"/>
    <n v="0"/>
    <s v="SIN DESCRIPCIÓN PARA DESTINOS 00"/>
    <n v="4179392"/>
    <n v="4179392"/>
    <n v="4179392"/>
    <n v="4091000"/>
    <n v="4634442.0199999996"/>
    <n v="5215019.26"/>
    <n v="5001930.0199999996"/>
    <n v="5001930.0199999996"/>
    <n v="2238889.3199999998"/>
    <n v="4535286.82"/>
    <n v="5001930.0199999996"/>
    <n v="718898.4"/>
    <n v="3015295.9"/>
    <n v="3085936.42"/>
    <n v="718898.4"/>
    <n v="3015295.9"/>
    <n v="3015295.9"/>
    <n v="-455050.01999999955"/>
    <n v="4091000"/>
    <n v="0"/>
    <n v="-88392"/>
    <n v="4091000"/>
    <s v="Licenciamiento de Microsoft, Licenciamiento: seguridad de páginas web,  $3,050,00.00_x000a_Licencimiento para la Medición de Productividad. $1,500,000.00_x000a_Licenciamiento: antivirus para equipos de cómputo y servidores.  $210,000.00_x000a_Licenciamiento para estaciones metereologicas.  $400,000.00_x000a_Licenciamiento Veam. _x000a_Licenciamiento para capacitción del personal del Centro de Trámites y Serv._x000a_$750,000.00_x000a_Licencimiento Calipso. _x000a_Licenciamiento odoo.  $600,000.00_x000a_Licencia PIX4D.  $250,000.00"/>
    <n v="0"/>
    <n v="88392"/>
    <n v="0"/>
    <n v="0"/>
    <n v="88392"/>
    <n v="5001930.0199999996"/>
    <n v="822538.02"/>
    <n v="5001930.0199999996"/>
    <n v="0"/>
  </r>
  <r>
    <s v="2.5-02-2307_23337023_2361210"/>
    <s v="2.5-02-23"/>
    <x v="7"/>
    <s v="FORTAMUN 2023"/>
    <n v="1"/>
    <x v="0"/>
    <n v="1.3"/>
    <x v="0"/>
    <s v="1.3.4"/>
    <x v="0"/>
    <s v="K"/>
    <s v="Proyectos de inversión sujetos a registro en la Ca"/>
    <s v="07_23"/>
    <x v="3"/>
    <n v="3"/>
    <x v="2"/>
    <n v="37"/>
    <x v="31"/>
    <s v="023_23"/>
    <x v="24"/>
    <x v="5"/>
    <x v="1"/>
    <x v="5"/>
    <m/>
    <m/>
    <m/>
    <x v="137"/>
    <x v="137"/>
    <n v="0"/>
    <s v="SIN DESCRIPCIÓN PARA DESTINOS 00"/>
    <n v="10000000"/>
    <n v="3789495"/>
    <n v="3789495"/>
    <n v="10000001.279999999"/>
    <n v="2031752.62"/>
    <n v="2031752.62"/>
    <n v="2031752.62"/>
    <n v="11732731.99"/>
    <n v="208233.27"/>
    <n v="507938.15"/>
    <n v="2933182.99"/>
    <n v="208233.27"/>
    <n v="507938.15"/>
    <n v="2933182.99"/>
    <n v="208233.27"/>
    <n v="507938.15"/>
    <n v="2933182.99"/>
    <n v="1757742.38"/>
    <n v="10000000"/>
    <n v="-1.2799999993294477"/>
    <n v="6210505"/>
    <n v="10000000"/>
    <s v="."/>
    <n v="0"/>
    <n v="0"/>
    <n v="0"/>
    <n v="6210506.2800000003"/>
    <n v="-6210506.2800000003"/>
    <m/>
    <n v="53414250.359999999"/>
    <n v="57203745.359999999"/>
    <n v="45471013.369999997"/>
  </r>
  <r>
    <s v="1.1-00-2307_23338023_2361210"/>
    <s v="1.1-00-23"/>
    <x v="0"/>
    <s v="RECURSOS PROPIOS"/>
    <n v="1"/>
    <x v="0"/>
    <n v="1.3"/>
    <x v="0"/>
    <s v="1.3.4"/>
    <x v="0"/>
    <s v="K"/>
    <s v="Proyectos de inversión sujetos a registro en la Ca"/>
    <s v="07_23"/>
    <x v="3"/>
    <n v="3"/>
    <x v="2"/>
    <n v="38"/>
    <x v="55"/>
    <s v="023_23"/>
    <x v="24"/>
    <x v="5"/>
    <x v="1"/>
    <x v="5"/>
    <m/>
    <m/>
    <m/>
    <x v="137"/>
    <x v="137"/>
    <n v="0"/>
    <s v="SIN DESCRIPCIÓN PARA DESTINOS 00"/>
    <n v="16000000"/>
    <n v="16000000"/>
    <n v="16000000"/>
    <n v="16000000"/>
    <n v="0"/>
    <n v="0"/>
    <n v="0"/>
    <n v="0"/>
    <n v="0"/>
    <n v="0"/>
    <n v="0"/>
    <n v="0"/>
    <n v="0"/>
    <n v="0"/>
    <n v="0"/>
    <n v="0"/>
    <n v="0"/>
    <n v="16000000"/>
    <n v="16000000"/>
    <n v="0"/>
    <n v="0"/>
    <n v="16000000"/>
    <s v="."/>
    <n v="0"/>
    <n v="0"/>
    <n v="0"/>
    <n v="0"/>
    <n v="0"/>
    <m/>
    <n v="0"/>
    <n v="16000000"/>
    <n v="16000000"/>
  </r>
  <r>
    <s v="1.1-00-2307_23337023_2361510"/>
    <s v="1.1-00-23"/>
    <x v="0"/>
    <s v="RECURSOS PROPIOS"/>
    <n v="1"/>
    <x v="0"/>
    <n v="1.3"/>
    <x v="0"/>
    <s v="1.3.4"/>
    <x v="0"/>
    <s v="K"/>
    <s v="Proyectos de inversión sujetos a registro en la Ca"/>
    <s v="07_23"/>
    <x v="3"/>
    <n v="3"/>
    <x v="2"/>
    <n v="37"/>
    <x v="31"/>
    <s v="023_23"/>
    <x v="24"/>
    <x v="5"/>
    <x v="1"/>
    <x v="5"/>
    <m/>
    <m/>
    <m/>
    <x v="138"/>
    <x v="138"/>
    <n v="0"/>
    <s v="SIN DESCRIPCIÓN PARA DESTINOS 00"/>
    <n v="10000000"/>
    <n v="10000000"/>
    <n v="10000000"/>
    <n v="0"/>
    <n v="1983043.46"/>
    <n v="1386025.1"/>
    <n v="1983043.46"/>
    <n v="1983043.46"/>
    <n v="1386025.1"/>
    <n v="1983043.46"/>
    <n v="1983043.46"/>
    <n v="1386025.1"/>
    <n v="1983043.46"/>
    <n v="1983043.46"/>
    <n v="1386025.1"/>
    <n v="1983043.46"/>
    <n v="1983043.46"/>
    <n v="8016956.54"/>
    <n v="0"/>
    <n v="0"/>
    <n v="-10000000"/>
    <n v="0"/>
    <s v="."/>
    <n v="0"/>
    <n v="10000000"/>
    <n v="0"/>
    <n v="0"/>
    <n v="10000000"/>
    <m/>
    <n v="-7166956.54"/>
    <n v="2833043.46"/>
    <n v="850000"/>
  </r>
  <r>
    <s v="2.5-01-2307_23337023_2361310"/>
    <s v="2.5-01-23"/>
    <x v="21"/>
    <s v="FAISM 2023"/>
    <n v="1"/>
    <x v="0"/>
    <n v="1.3"/>
    <x v="0"/>
    <s v="1.3.4"/>
    <x v="0"/>
    <s v="K"/>
    <s v="Proyectos de inversión sujetos a registro en la Ca"/>
    <s v="07_23"/>
    <x v="3"/>
    <n v="3"/>
    <x v="2"/>
    <n v="37"/>
    <x v="31"/>
    <s v="023_23"/>
    <x v="24"/>
    <x v="5"/>
    <x v="1"/>
    <x v="5"/>
    <m/>
    <m/>
    <m/>
    <x v="139"/>
    <x v="139"/>
    <n v="0"/>
    <s v="SIN DESCRIPCIÓN PARA DESTINOS 00"/>
    <n v="33091667"/>
    <n v="33091667"/>
    <n v="33091667"/>
    <n v="33091667.420000002"/>
    <n v="0"/>
    <n v="0"/>
    <n v="0"/>
    <n v="2322990.7999999998"/>
    <n v="0"/>
    <n v="0"/>
    <n v="580747.69999999995"/>
    <n v="0"/>
    <n v="0"/>
    <n v="580747.69999999995"/>
    <n v="0"/>
    <n v="0"/>
    <n v="580747.69999999995"/>
    <n v="33091667"/>
    <n v="49292918.700000003"/>
    <n v="16201251.280000001"/>
    <n v="16201251.700000003"/>
    <n v="49292918.700000003"/>
    <s v="."/>
    <n v="0"/>
    <n v="0"/>
    <n v="0"/>
    <n v="0.42"/>
    <n v="-0.42"/>
    <m/>
    <n v="29998949"/>
    <n v="63090616"/>
    <n v="60767625.200000003"/>
  </r>
  <r>
    <s v="2.5-02-2307_23337023_2361310"/>
    <s v="2.5-02-23"/>
    <x v="7"/>
    <s v="FORTAMUN 2023"/>
    <n v="1"/>
    <x v="0"/>
    <n v="1.3"/>
    <x v="0"/>
    <s v="1.3.4"/>
    <x v="0"/>
    <s v="K"/>
    <s v="Proyectos de inversión sujetos a registro en la Ca"/>
    <s v="07_23"/>
    <x v="3"/>
    <n v="3"/>
    <x v="2"/>
    <n v="37"/>
    <x v="31"/>
    <s v="023_23"/>
    <x v="24"/>
    <x v="5"/>
    <x v="1"/>
    <x v="5"/>
    <m/>
    <m/>
    <m/>
    <x v="139"/>
    <x v="139"/>
    <n v="0"/>
    <s v="SIN DESCRIPCIÓN PARA DESTINOS 00"/>
    <n v="20000000"/>
    <n v="21534960"/>
    <n v="21534960"/>
    <n v="19999999.440000001"/>
    <n v="24098326.170000002"/>
    <n v="13448941.4"/>
    <n v="24098326.170000002"/>
    <n v="28012224.91"/>
    <n v="2209496.73"/>
    <n v="17385701.18"/>
    <n v="17734268.079999998"/>
    <n v="2209496.73"/>
    <n v="16699786.289999999"/>
    <n v="17734268.079999998"/>
    <n v="2209496.73"/>
    <n v="16699786.289999999"/>
    <n v="17734268.079999998"/>
    <n v="-2563366.1700000018"/>
    <n v="20000000"/>
    <n v="0.55999999865889549"/>
    <n v="-1534960"/>
    <n v="20000000"/>
    <s v="."/>
    <n v="0"/>
    <n v="1534960.56"/>
    <n v="0"/>
    <n v="0"/>
    <n v="1534960.56"/>
    <n v="44098326.170000002"/>
    <n v="22563366.170000002"/>
    <n v="44098326.170000002"/>
    <n v="16086101.260000002"/>
  </r>
  <r>
    <s v="1.1-00-2307_23337023_2361210"/>
    <s v="1.1-00-23"/>
    <x v="0"/>
    <s v="RECURSOS PROPIOS"/>
    <n v="1"/>
    <x v="0"/>
    <n v="1.3"/>
    <x v="0"/>
    <s v="1.3.4"/>
    <x v="0"/>
    <s v="K"/>
    <s v="Proyectos de inversión sujetos a registro en la Ca"/>
    <s v="07_23"/>
    <x v="3"/>
    <n v="3"/>
    <x v="2"/>
    <n v="37"/>
    <x v="31"/>
    <s v="023_23"/>
    <x v="24"/>
    <x v="5"/>
    <x v="1"/>
    <x v="5"/>
    <m/>
    <m/>
    <m/>
    <x v="137"/>
    <x v="137"/>
    <n v="0"/>
    <s v="SIN DESCRIPCIÓN PARA DESTINOS 00"/>
    <n v="5466279.4699999997"/>
    <n v="5466279.4699999997"/>
    <n v="5466279.4699999997"/>
    <n v="20466278.190000001"/>
    <n v="0"/>
    <n v="0"/>
    <n v="0"/>
    <n v="0"/>
    <n v="0"/>
    <n v="0"/>
    <n v="0"/>
    <n v="0"/>
    <n v="0"/>
    <n v="0"/>
    <n v="0"/>
    <n v="0"/>
    <n v="0"/>
    <n v="5466279.4699999997"/>
    <n v="1707081"/>
    <n v="-18759197.190000001"/>
    <n v="-3759198.4699999997"/>
    <n v="28414162.300000012"/>
    <s v="."/>
    <n v="0"/>
    <n v="1.28"/>
    <n v="0"/>
    <n v="15000000"/>
    <n v="-14999998.720000001"/>
    <m/>
    <n v="-5466279.4699999997"/>
    <n v="0"/>
    <n v="0"/>
  </r>
  <r>
    <s v="1.1-00-2307_23338023_2361510"/>
    <s v="1.1-00-23"/>
    <x v="0"/>
    <s v="RECURSOS PROPIOS"/>
    <n v="1"/>
    <x v="0"/>
    <n v="1.3"/>
    <x v="0"/>
    <s v="1.3.4"/>
    <x v="0"/>
    <s v="K"/>
    <s v="Proyectos de inversión sujetos a registro en la Ca"/>
    <s v="07_23"/>
    <x v="3"/>
    <n v="3"/>
    <x v="2"/>
    <n v="38"/>
    <x v="55"/>
    <s v="023_23"/>
    <x v="24"/>
    <x v="5"/>
    <x v="1"/>
    <x v="5"/>
    <m/>
    <m/>
    <m/>
    <x v="138"/>
    <x v="138"/>
    <n v="0"/>
    <s v="SIN DESCRIPCIÓN PARA DESTINOS 00"/>
    <n v="16000000"/>
    <n v="16000000"/>
    <n v="16000000"/>
    <n v="16000000"/>
    <n v="0"/>
    <n v="0"/>
    <n v="0"/>
    <n v="3711239.56"/>
    <n v="0"/>
    <n v="0"/>
    <n v="927809.89"/>
    <n v="0"/>
    <n v="0"/>
    <n v="927809.89"/>
    <n v="0"/>
    <n v="0"/>
    <n v="927809.89"/>
    <n v="16000000"/>
    <n v="16000000"/>
    <n v="0"/>
    <n v="0"/>
    <n v="16000000"/>
    <s v="."/>
    <n v="0"/>
    <n v="0"/>
    <n v="0"/>
    <n v="0"/>
    <n v="0"/>
    <m/>
    <n v="-850000"/>
    <n v="15150000"/>
    <n v="11438760.439999999"/>
  </r>
  <r>
    <s v="1.1-00-2304_23618012_23632114"/>
    <s v="1.1-00-23"/>
    <x v="0"/>
    <s v="RECURSOS PROPIOS"/>
    <n v="1"/>
    <x v="0"/>
    <n v="1.3"/>
    <x v="0"/>
    <s v="1.3.4"/>
    <x v="0"/>
    <s v="M"/>
    <s v="Actividades de apoyo administrativo desarrolladas "/>
    <s v="04_23"/>
    <x v="7"/>
    <n v="6"/>
    <x v="0"/>
    <n v="18"/>
    <x v="10"/>
    <s v="012_23"/>
    <x v="9"/>
    <x v="5"/>
    <x v="1"/>
    <x v="5"/>
    <m/>
    <m/>
    <m/>
    <x v="140"/>
    <x v="140"/>
    <n v="14"/>
    <s v="CAT"/>
    <n v="71000000"/>
    <n v="71000000"/>
    <n v="71000000"/>
    <n v="71000017.599999994"/>
    <n v="36829474.439999998"/>
    <n v="30646509.07"/>
    <n v="36829474.439999998"/>
    <n v="42998976.969999999"/>
    <n v="30646509.07"/>
    <n v="36829474.439999998"/>
    <n v="42998976.969999999"/>
    <n v="30646509.07"/>
    <n v="36829474.439999998"/>
    <n v="42998976.969999999"/>
    <n v="30646509.07"/>
    <n v="36829474.439999998"/>
    <n v="42998976.969999999"/>
    <n v="34170525.560000002"/>
    <n v="70891636.560000002"/>
    <n v="-108381.03999999166"/>
    <n v="-108363.43999999762"/>
    <n v="75524560.142400011"/>
    <s v="."/>
    <n v="0"/>
    <n v="0"/>
    <n v="0"/>
    <n v="17.600000000000001"/>
    <n v="-17.600000000000001"/>
    <m/>
    <n v="4524560.1424000114"/>
    <n v="75524560.142400011"/>
    <n v="32525583.172400013"/>
  </r>
  <r>
    <s v="1.1-01-2307_23337023_2361310"/>
    <s v="1.1-01-23"/>
    <x v="22"/>
    <s v="RECURSOS PROPIOS ETIQUETADOS"/>
    <n v="1"/>
    <x v="0"/>
    <n v="1.3"/>
    <x v="0"/>
    <s v="1.3.4"/>
    <x v="0"/>
    <s v="K"/>
    <s v="Proyectos de inversión sujetos a registro en la Ca"/>
    <s v="07_23"/>
    <x v="3"/>
    <n v="3"/>
    <x v="2"/>
    <n v="37"/>
    <x v="31"/>
    <s v="023_23"/>
    <x v="24"/>
    <x v="5"/>
    <x v="1"/>
    <x v="5"/>
    <m/>
    <m/>
    <m/>
    <x v="139"/>
    <x v="139"/>
    <n v="0"/>
    <s v="SIN DESCRIPCIÓN PARA DESTINOS 00"/>
    <n v="0"/>
    <n v="0"/>
    <n v="0"/>
    <n v="0"/>
    <n v="0"/>
    <n v="0"/>
    <n v="0"/>
    <n v="0"/>
    <n v="0"/>
    <n v="0"/>
    <n v="0"/>
    <n v="0"/>
    <n v="0"/>
    <n v="0"/>
    <n v="0"/>
    <n v="0"/>
    <n v="0"/>
    <n v="0"/>
    <n v="0"/>
    <n v="0"/>
    <n v="0"/>
    <n v="0"/>
    <s v="."/>
    <n v="0"/>
    <n v="0"/>
    <n v="0"/>
    <n v="0"/>
    <n v="0"/>
    <m/>
    <n v="11200000"/>
    <n v="11200000"/>
    <n v="11200000"/>
  </r>
  <r>
    <s v="2.6-14-2307_23337023_2361310"/>
    <s v="2.6-14-23"/>
    <x v="23"/>
    <s v="RECURSO ESTATAL"/>
    <n v="1"/>
    <x v="0"/>
    <n v="1.3"/>
    <x v="0"/>
    <s v="1.3.4"/>
    <x v="0"/>
    <s v="K"/>
    <s v="Proyectos de inversión sujetos a registro en la Ca"/>
    <s v="07_23"/>
    <x v="3"/>
    <n v="3"/>
    <x v="2"/>
    <n v="37"/>
    <x v="31"/>
    <s v="023_23"/>
    <x v="24"/>
    <x v="5"/>
    <x v="1"/>
    <x v="5"/>
    <m/>
    <m/>
    <m/>
    <x v="139"/>
    <x v="139"/>
    <n v="0"/>
    <s v="SIN DESCRIPCIÓN PARA DESTINOS 00"/>
    <n v="0"/>
    <n v="0"/>
    <n v="0"/>
    <n v="0"/>
    <n v="0"/>
    <n v="0"/>
    <n v="0"/>
    <n v="0"/>
    <n v="0"/>
    <n v="0"/>
    <n v="0"/>
    <n v="0"/>
    <n v="0"/>
    <n v="0"/>
    <n v="0"/>
    <n v="0"/>
    <n v="0"/>
    <n v="0"/>
    <n v="0"/>
    <n v="0"/>
    <n v="0"/>
    <n v="0"/>
    <s v="."/>
    <n v="0"/>
    <n v="0"/>
    <n v="0"/>
    <n v="0"/>
    <n v="0"/>
    <m/>
    <n v="15000000"/>
    <n v="15000000"/>
    <n v="15000000"/>
  </r>
  <r>
    <s v="2.5-03-2307_23337023_2361310"/>
    <s v="2.5-03-23"/>
    <x v="24"/>
    <s v="RECURSO FEDERAL"/>
    <n v="1"/>
    <x v="0"/>
    <n v="1.3"/>
    <x v="0"/>
    <s v="1.3.4"/>
    <x v="0"/>
    <s v="K"/>
    <s v="Proyectos de inversión sujetos a registro en la Ca"/>
    <s v="07_23"/>
    <x v="3"/>
    <n v="3"/>
    <x v="2"/>
    <n v="37"/>
    <x v="31"/>
    <s v="023_23"/>
    <x v="24"/>
    <x v="5"/>
    <x v="1"/>
    <x v="5"/>
    <m/>
    <m/>
    <m/>
    <x v="139"/>
    <x v="139"/>
    <n v="0"/>
    <s v="SIN DESCRIPCIÓN PARA DESTINOS 00"/>
    <n v="0"/>
    <n v="0"/>
    <n v="0"/>
    <n v="0"/>
    <n v="0"/>
    <n v="0"/>
    <n v="0"/>
    <n v="0"/>
    <n v="0"/>
    <n v="0"/>
    <n v="0"/>
    <n v="0"/>
    <n v="0"/>
    <n v="0"/>
    <n v="0"/>
    <n v="0"/>
    <n v="0"/>
    <n v="0"/>
    <n v="0"/>
    <n v="0"/>
    <n v="0"/>
    <n v="0"/>
    <s v="."/>
    <n v="0"/>
    <n v="0"/>
    <n v="0"/>
    <n v="0"/>
    <n v="0"/>
    <m/>
    <n v="7500000"/>
    <n v="7500000"/>
    <n v="7500000"/>
  </r>
  <r>
    <s v="1.5-03-2307_23337023_2361310"/>
    <s v="1.5-03-23"/>
    <x v="25"/>
    <s v="RECURSOS PROPIOS ETIQUETADOS"/>
    <n v="1"/>
    <x v="0"/>
    <n v="1.3"/>
    <x v="0"/>
    <s v="1.3.4"/>
    <x v="0"/>
    <s v="K"/>
    <s v="Proyectos de inversión sujetos a registro en la Ca"/>
    <s v="07_23"/>
    <x v="3"/>
    <n v="3"/>
    <x v="2"/>
    <n v="37"/>
    <x v="31"/>
    <s v="023_23"/>
    <x v="24"/>
    <x v="5"/>
    <x v="1"/>
    <x v="5"/>
    <m/>
    <m/>
    <m/>
    <x v="139"/>
    <x v="139"/>
    <n v="0"/>
    <s v="SIN DESCRIPCIÓN PARA DESTINOS 00"/>
    <n v="0"/>
    <n v="0"/>
    <n v="0"/>
    <n v="0"/>
    <n v="0"/>
    <n v="0"/>
    <n v="0"/>
    <n v="0"/>
    <n v="0"/>
    <n v="0"/>
    <n v="0"/>
    <n v="0"/>
    <n v="0"/>
    <n v="0"/>
    <n v="0"/>
    <n v="0"/>
    <n v="0"/>
    <n v="0"/>
    <n v="0"/>
    <n v="0"/>
    <n v="0"/>
    <n v="0"/>
    <s v="."/>
    <n v="0"/>
    <n v="0"/>
    <n v="0"/>
    <n v="0"/>
    <n v="0"/>
    <m/>
    <n v="7500000"/>
    <n v="7500000"/>
    <n v="7500000"/>
  </r>
  <r>
    <s v="2.5-01-2307_23337023_2361510"/>
    <s v="2.5-01-23"/>
    <x v="21"/>
    <s v="FAISM 2023"/>
    <n v="1"/>
    <x v="0"/>
    <n v="1.3"/>
    <x v="0"/>
    <s v="1.3.4"/>
    <x v="0"/>
    <s v="K"/>
    <s v="Proyectos de inversión sujetos a registro en la Ca"/>
    <s v="07_23"/>
    <x v="3"/>
    <n v="3"/>
    <x v="2"/>
    <n v="37"/>
    <x v="31"/>
    <s v="023_23"/>
    <x v="24"/>
    <x v="5"/>
    <x v="1"/>
    <x v="5"/>
    <m/>
    <m/>
    <m/>
    <x v="138"/>
    <x v="138"/>
    <n v="0"/>
    <s v="SIN DESCRIPCIÓN PARA DESTINOS 00"/>
    <n v="20000000"/>
    <n v="20000000"/>
    <n v="20000000"/>
    <n v="19999996.199999999"/>
    <n v="6497500.5899999999"/>
    <n v="0"/>
    <n v="6497500.5899999999"/>
    <n v="21244373.210000001"/>
    <n v="0"/>
    <n v="3865512.49"/>
    <n v="10036129.1"/>
    <n v="0"/>
    <n v="3865512.49"/>
    <n v="10036129.1"/>
    <n v="0"/>
    <n v="3865512.49"/>
    <n v="10036129.1"/>
    <n v="13502499.41"/>
    <n v="40000000"/>
    <n v="20000003.800000001"/>
    <n v="20000000"/>
    <n v="40000000"/>
    <s v="."/>
    <n v="0"/>
    <n v="3.8"/>
    <n v="0"/>
    <n v="0"/>
    <n v="3.8"/>
    <m/>
    <n v="40000000"/>
    <n v="60000000"/>
    <n v="38755626.789999999"/>
  </r>
  <r>
    <s v="2.5-02-2307_23337023_2361510"/>
    <s v="2.5-02-23"/>
    <x v="7"/>
    <s v="FORTAMUN 2023"/>
    <n v="1"/>
    <x v="0"/>
    <n v="1.3"/>
    <x v="0"/>
    <s v="1.3.4"/>
    <x v="0"/>
    <s v="K"/>
    <s v="Proyectos de inversión sujetos a registro en la Ca"/>
    <s v="07_23"/>
    <x v="3"/>
    <n v="3"/>
    <x v="2"/>
    <n v="37"/>
    <x v="31"/>
    <s v="023_23"/>
    <x v="24"/>
    <x v="5"/>
    <x v="1"/>
    <x v="5"/>
    <m/>
    <m/>
    <m/>
    <x v="138"/>
    <x v="138"/>
    <n v="0"/>
    <s v="SIN DESCRIPCIÓN PARA DESTINOS 00"/>
    <n v="15000000"/>
    <n v="19675545"/>
    <n v="19675545"/>
    <n v="15000003.800000001"/>
    <n v="23697928.469999999"/>
    <n v="10293223.07"/>
    <n v="23697928.469999999"/>
    <n v="33129672.800000001"/>
    <n v="5699732.9400000004"/>
    <n v="12565639.800000001"/>
    <n v="17972460.48"/>
    <n v="5699732.9400000004"/>
    <n v="12565639.800000001"/>
    <n v="14658740.58"/>
    <n v="5699732.9400000004"/>
    <n v="12565639.800000001"/>
    <n v="14658740.58"/>
    <n v="-4022383.4699999988"/>
    <n v="15000000"/>
    <n v="-3.8000000007450581"/>
    <n v="-4675545"/>
    <n v="15000000"/>
    <s v="."/>
    <n v="0"/>
    <n v="4675545"/>
    <n v="0"/>
    <n v="3.8"/>
    <n v="4675541.2"/>
    <n v="43697928.469999999"/>
    <n v="24022383.469999999"/>
    <n v="43697928.469999999"/>
    <n v="10568255.669999998"/>
  </r>
  <r>
    <s v="1.1-00-2304_23618012_2361310"/>
    <s v="1.1-00-23"/>
    <x v="0"/>
    <s v="CONTRA DERECHOS"/>
    <n v="1"/>
    <x v="0"/>
    <n v="1.3"/>
    <x v="0"/>
    <s v="1.3.4"/>
    <x v="0"/>
    <s v="M"/>
    <s v="Actividades de apoyo administrativo desarrolladas "/>
    <s v="04_23"/>
    <x v="7"/>
    <n v="6"/>
    <x v="0"/>
    <n v="18"/>
    <x v="10"/>
    <s v="012_23"/>
    <x v="9"/>
    <x v="5"/>
    <x v="1"/>
    <x v="5"/>
    <m/>
    <m/>
    <m/>
    <x v="139"/>
    <x v="139"/>
    <n v="0"/>
    <s v="RECONOCIMIENTO CONTRA DERECHOS"/>
    <n v="0"/>
    <n v="0"/>
    <n v="0"/>
    <n v="0"/>
    <n v="0"/>
    <n v="0"/>
    <n v="0"/>
    <n v="0"/>
    <n v="0"/>
    <n v="0"/>
    <n v="0"/>
    <n v="0"/>
    <n v="0"/>
    <n v="0"/>
    <n v="0"/>
    <n v="0"/>
    <n v="0"/>
    <n v="0"/>
    <n v="0"/>
    <n v="0"/>
    <n v="0"/>
    <n v="0"/>
    <n v="0"/>
    <n v="0"/>
    <n v="0"/>
    <n v="0"/>
    <n v="0"/>
    <n v="0"/>
    <n v="0"/>
    <n v="15105020.040000001"/>
    <n v="15105020.040000001"/>
    <n v="15105020.040000001"/>
  </r>
  <r>
    <s v="1.6-09-2307_23337023_2361510"/>
    <s v="1.6-09-23"/>
    <x v="26"/>
    <s v="RECURSOS PROPIOS ETIQUETADOS"/>
    <n v="1"/>
    <x v="0"/>
    <n v="1.3"/>
    <x v="0"/>
    <s v="1.3.4"/>
    <x v="0"/>
    <s v="K"/>
    <s v="Proyectos de inversión sujetos a registro en la Ca"/>
    <s v="07_23"/>
    <x v="3"/>
    <n v="3"/>
    <x v="2"/>
    <n v="37"/>
    <x v="31"/>
    <s v="023_23"/>
    <x v="24"/>
    <x v="5"/>
    <x v="1"/>
    <x v="5"/>
    <m/>
    <m/>
    <m/>
    <x v="138"/>
    <x v="138"/>
    <n v="0"/>
    <s v="SIN DESCRIPCIÓN PARA DESTINOS 00"/>
    <n v="0"/>
    <n v="0"/>
    <n v="0"/>
    <n v="0"/>
    <n v="0"/>
    <n v="0"/>
    <n v="0"/>
    <n v="0"/>
    <n v="0"/>
    <n v="0"/>
    <n v="0"/>
    <n v="0"/>
    <n v="0"/>
    <n v="0"/>
    <n v="0"/>
    <n v="0"/>
    <n v="0"/>
    <n v="0"/>
    <n v="0"/>
    <n v="0"/>
    <n v="0"/>
    <n v="0"/>
    <s v="."/>
    <n v="0"/>
    <n v="0"/>
    <n v="0"/>
    <n v="0"/>
    <n v="0"/>
    <m/>
    <n v="15000000"/>
    <n v="15000000"/>
    <n v="15000000"/>
  </r>
  <r>
    <s v="2.6-12-2307_23337023_2361510"/>
    <s v="2.6-12-23"/>
    <x v="27"/>
    <s v="RECURSO ESTATAL"/>
    <n v="1"/>
    <x v="0"/>
    <n v="1.3"/>
    <x v="0"/>
    <s v="1.3.4"/>
    <x v="0"/>
    <s v="K"/>
    <s v="Proyectos de inversión sujetos a registro en la Ca"/>
    <s v="07_23"/>
    <x v="3"/>
    <n v="3"/>
    <x v="2"/>
    <n v="37"/>
    <x v="31"/>
    <s v="023_23"/>
    <x v="24"/>
    <x v="5"/>
    <x v="1"/>
    <x v="5"/>
    <m/>
    <m/>
    <m/>
    <x v="138"/>
    <x v="138"/>
    <n v="0"/>
    <s v="SIN DESCRIPCIÓN PARA DESTINOS 00"/>
    <n v="0"/>
    <n v="0"/>
    <n v="0"/>
    <n v="0"/>
    <n v="0"/>
    <n v="0"/>
    <n v="0"/>
    <n v="0"/>
    <n v="0"/>
    <n v="0"/>
    <n v="0"/>
    <n v="0"/>
    <n v="0"/>
    <n v="0"/>
    <n v="0"/>
    <n v="0"/>
    <n v="0"/>
    <n v="0"/>
    <n v="0"/>
    <n v="0"/>
    <n v="0"/>
    <n v="0"/>
    <s v="."/>
    <n v="0"/>
    <n v="0"/>
    <n v="0"/>
    <n v="0"/>
    <n v="0"/>
    <m/>
    <n v="50000000"/>
    <n v="50000000"/>
    <n v="50000000"/>
  </r>
  <r>
    <s v="1.1-00-2307_23337023_2361310"/>
    <s v="1.1-00-23"/>
    <x v="0"/>
    <s v="RECURSOS PROPIOS"/>
    <n v="1"/>
    <x v="0"/>
    <n v="1.3"/>
    <x v="0"/>
    <s v="1.3.4"/>
    <x v="0"/>
    <s v="K"/>
    <s v="Proyectos de inversión sujetos a registro en la Ca"/>
    <s v="07_23"/>
    <x v="3"/>
    <n v="3"/>
    <x v="2"/>
    <n v="37"/>
    <x v="31"/>
    <s v="023_23"/>
    <x v="24"/>
    <x v="5"/>
    <x v="1"/>
    <x v="5"/>
    <m/>
    <m/>
    <m/>
    <x v="139"/>
    <x v="139"/>
    <n v="0"/>
    <s v="SIN DESCRIPCIÓN PARA DESTINOS 00"/>
    <n v="5000000"/>
    <n v="5000000"/>
    <n v="5000000"/>
    <n v="0"/>
    <n v="3683296.25"/>
    <n v="3683296.25"/>
    <n v="3683296.25"/>
    <n v="3683296.25"/>
    <n v="489870.32"/>
    <n v="1727570.01"/>
    <n v="1973430.05"/>
    <n v="489870.32"/>
    <n v="1727570.01"/>
    <n v="1973430.05"/>
    <n v="489870.32"/>
    <n v="1727570.01"/>
    <n v="1973430.05"/>
    <n v="1316703.75"/>
    <n v="173292919"/>
    <n v="173292919"/>
    <n v="168292919"/>
    <n v="173292919"/>
    <s v="."/>
    <n v="0"/>
    <n v="5000000"/>
    <n v="0"/>
    <n v="0"/>
    <n v="5000000"/>
    <m/>
    <n v="28683296.25"/>
    <n v="33683296.25"/>
    <n v="30000000"/>
  </r>
  <r>
    <s v="1.1-00-2304_23618012_23632113"/>
    <s v="1.1-00-23"/>
    <x v="0"/>
    <s v="RECURSOS PROPIOS"/>
    <n v="1"/>
    <x v="0"/>
    <n v="1.3"/>
    <x v="0"/>
    <s v="1.3.4"/>
    <x v="0"/>
    <s v="M"/>
    <s v="Actividades de apoyo administrativo desarrolladas "/>
    <s v="04_23"/>
    <x v="7"/>
    <n v="6"/>
    <x v="0"/>
    <n v="18"/>
    <x v="10"/>
    <s v="012_23"/>
    <x v="9"/>
    <x v="5"/>
    <x v="1"/>
    <x v="5"/>
    <m/>
    <m/>
    <m/>
    <x v="140"/>
    <x v="140"/>
    <n v="13"/>
    <s v="PLANTAS DE TRATAMIENTO"/>
    <n v="25108364"/>
    <n v="25108364"/>
    <n v="25108364"/>
    <n v="25108346.399999999"/>
    <n v="13755210"/>
    <n v="9825150"/>
    <n v="13755210"/>
    <n v="13755210"/>
    <n v="9825150"/>
    <n v="13755210"/>
    <n v="13755210"/>
    <n v="9825150"/>
    <n v="13755210"/>
    <n v="13755210"/>
    <n v="9825150"/>
    <n v="11790180"/>
    <n v="13755210"/>
    <n v="11353154"/>
    <n v="25108364"/>
    <n v="17.600000001490116"/>
    <n v="0"/>
    <n v="25108364"/>
    <s v="."/>
    <n v="0"/>
    <n v="17.600000000000001"/>
    <n v="0"/>
    <n v="0"/>
    <n v="17.600000000000001"/>
    <m/>
    <n v="0"/>
    <n v="25108364"/>
    <n v="11353154"/>
  </r>
  <r>
    <s v="1.1-00-2307_23337023_23613128"/>
    <s v="1.1-00-23"/>
    <x v="0"/>
    <s v="RECURSOS PROPIOS"/>
    <n v="1"/>
    <x v="0"/>
    <n v="1.3"/>
    <x v="0"/>
    <s v="1.3.4"/>
    <x v="0"/>
    <s v="K"/>
    <s v="Proyectos de inversión sujetos a registro en la Ca"/>
    <s v="07_23"/>
    <x v="3"/>
    <n v="3"/>
    <x v="2"/>
    <n v="37"/>
    <x v="31"/>
    <s v="023_23"/>
    <x v="24"/>
    <x v="5"/>
    <x v="1"/>
    <x v="5"/>
    <m/>
    <m/>
    <m/>
    <x v="139"/>
    <x v="139"/>
    <n v="28"/>
    <s v="PLANTA POTABILIZADORA"/>
    <n v="34090909.090000004"/>
    <n v="34090909.090000004"/>
    <n v="34090909.090000004"/>
    <n v="34090909.229999997"/>
    <n v="68181818.180000007"/>
    <n v="68181818.180000007"/>
    <n v="68181818.180000007"/>
    <n v="68181818.180000007"/>
    <n v="22726499.399999999"/>
    <n v="28408124.25"/>
    <n v="34089749.100000001"/>
    <n v="22726499.399999999"/>
    <n v="28408124.25"/>
    <n v="34089749.100000001"/>
    <n v="22726499.399999999"/>
    <n v="28408124.25"/>
    <n v="34089749.100000001"/>
    <n v="-34090909.090000004"/>
    <n v="0"/>
    <n v="-34090909.229999997"/>
    <n v="-34090909.090000004"/>
    <n v="0"/>
    <s v="."/>
    <n v="0"/>
    <n v="0"/>
    <n v="0"/>
    <n v="0.14000000000000001"/>
    <n v="-0.14000000000000001"/>
    <m/>
    <n v="36277938.190000005"/>
    <n v="70368847.280000001"/>
    <n v="2187029.099999994"/>
  </r>
  <r>
    <s v="2.5-02-2304_23619013_2391110"/>
    <s v="2.5-02-23"/>
    <x v="7"/>
    <s v="FORTAMUN 2023"/>
    <n v="1"/>
    <x v="0"/>
    <n v="1.3"/>
    <x v="0"/>
    <s v="1.3.4"/>
    <x v="0"/>
    <s v="M"/>
    <s v="Actividades de apoyo administrativo desarrolladas "/>
    <s v="04_23"/>
    <x v="7"/>
    <n v="6"/>
    <x v="0"/>
    <n v="19"/>
    <x v="39"/>
    <s v="013_23"/>
    <x v="29"/>
    <x v="6"/>
    <x v="2"/>
    <x v="6"/>
    <m/>
    <m/>
    <m/>
    <x v="141"/>
    <x v="141"/>
    <n v="0"/>
    <s v="SIN DESCRIPCIÓN PARA DESTINOS 00"/>
    <n v="35000000"/>
    <n v="35000000"/>
    <n v="35000000"/>
    <n v="35000000"/>
    <n v="21053452.91"/>
    <n v="12607480.119999999"/>
    <n v="21053452.91"/>
    <n v="21053452.91"/>
    <n v="12607480.119999999"/>
    <n v="21053452.91"/>
    <n v="21053452.91"/>
    <n v="12607480.119999999"/>
    <n v="21053452.91"/>
    <n v="21053452.91"/>
    <n v="12607480.119999999"/>
    <n v="21053452.91"/>
    <n v="21053452.91"/>
    <n v="13946547.09"/>
    <n v="38000000"/>
    <n v="3000000"/>
    <n v="3000000"/>
    <n v="38000000"/>
    <s v="."/>
    <n v="0"/>
    <n v="0"/>
    <n v="0"/>
    <n v="0"/>
    <n v="0"/>
    <m/>
    <n v="8522784.549999997"/>
    <n v="43522784.549999997"/>
    <n v="22469331.639999997"/>
  </r>
  <r>
    <s v="2.5-02-2304_23619013_2392110"/>
    <s v="2.5-02-23"/>
    <x v="7"/>
    <s v="FORTAMUN 2023"/>
    <n v="1"/>
    <x v="0"/>
    <n v="1.3"/>
    <x v="0"/>
    <s v="1.3.4"/>
    <x v="0"/>
    <s v="M"/>
    <s v="Actividades de apoyo administrativo desarrolladas "/>
    <s v="04_23"/>
    <x v="7"/>
    <n v="6"/>
    <x v="0"/>
    <n v="19"/>
    <x v="39"/>
    <s v="013_23"/>
    <x v="29"/>
    <x v="6"/>
    <x v="2"/>
    <x v="6"/>
    <m/>
    <m/>
    <m/>
    <x v="142"/>
    <x v="142"/>
    <n v="0"/>
    <s v="SIN DESCRIPCIÓN PARA DESTINOS 00"/>
    <n v="20000000"/>
    <n v="20000000"/>
    <n v="20000000"/>
    <n v="20000000"/>
    <n v="12902701.449999999"/>
    <n v="7089733.5"/>
    <n v="12902701.449999999"/>
    <n v="12902701.449999999"/>
    <n v="7089733.5"/>
    <n v="12902701.449999999"/>
    <n v="12902701.449999999"/>
    <n v="7089733.5"/>
    <n v="12902701.449999999"/>
    <n v="12902701.449999999"/>
    <n v="7089733.5"/>
    <n v="12902701.449999999"/>
    <n v="12902701.449999999"/>
    <n v="7097298.5500000007"/>
    <n v="21000000"/>
    <n v="1000000"/>
    <n v="1000000"/>
    <n v="21000000"/>
    <s v="."/>
    <n v="0"/>
    <n v="0"/>
    <n v="0"/>
    <n v="0"/>
    <n v="0"/>
    <m/>
    <n v="6300000"/>
    <n v="26300000"/>
    <n v="13397298.55000000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outline="1" outlineData="1" compactData="0" multipleFieldFilters="0" rowHeaderCaption="Fuente de Financiamiento">
  <location ref="A2:B31" firstHeaderRow="1" firstDataRow="1" firstDataCol="1"/>
  <pivotFields count="62">
    <pivotField compact="0" showAll="0"/>
    <pivotField compact="0" showAll="0"/>
    <pivotField axis="axisRow" compact="0" showAll="0">
      <items count="30">
        <item x="5"/>
        <item x="2"/>
        <item x="23"/>
        <item x="14"/>
        <item x="16"/>
        <item x="12"/>
        <item x="10"/>
        <item x="21"/>
        <item x="9"/>
        <item x="7"/>
        <item x="22"/>
        <item x="27"/>
        <item x="26"/>
        <item x="11"/>
        <item x="3"/>
        <item x="1"/>
        <item x="13"/>
        <item x="24"/>
        <item x="25"/>
        <item x="18"/>
        <item x="6"/>
        <item x="8"/>
        <item x="15"/>
        <item x="0"/>
        <item x="17"/>
        <item x="4"/>
        <item x="20"/>
        <item x="19"/>
        <item m="1" x="28"/>
        <item t="default"/>
      </items>
    </pivotField>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numFmtId="4" showAll="0"/>
    <pivotField compact="0" showAll="0"/>
    <pivotField compact="0" showAll="0"/>
    <pivotField compact="0" showAll="0"/>
    <pivotField compact="0" showAll="0"/>
    <pivotField compact="0" showAll="0"/>
    <pivotField compact="0" showAll="0"/>
    <pivotField compact="0" showAll="0"/>
    <pivotField compact="0" numFmtId="4" showAll="0"/>
    <pivotField dataField="1" compact="0" numFmtId="4" showAll="0"/>
    <pivotField compact="0" numFmtId="4" showAll="0"/>
  </pivotFields>
  <rowFields count="1">
    <field x="2"/>
  </rowFields>
  <rowItems count="29">
    <i>
      <x/>
    </i>
    <i>
      <x v="1"/>
    </i>
    <i>
      <x v="2"/>
    </i>
    <i>
      <x v="3"/>
    </i>
    <i>
      <x v="4"/>
    </i>
    <i>
      <x v="5"/>
    </i>
    <i>
      <x v="6"/>
    </i>
    <i>
      <x v="7"/>
    </i>
    <i>
      <x v="8"/>
    </i>
    <i>
      <x v="9"/>
    </i>
    <i>
      <x v="10"/>
    </i>
    <i>
      <x v="11"/>
    </i>
    <i>
      <x v="12"/>
    </i>
    <i>
      <x v="13"/>
    </i>
    <i>
      <x v="14"/>
    </i>
    <i>
      <x v="15"/>
    </i>
    <i>
      <x v="16"/>
    </i>
    <i>
      <x v="17"/>
    </i>
    <i>
      <x v="18"/>
    </i>
    <i>
      <x v="19"/>
    </i>
    <i>
      <x v="20"/>
    </i>
    <i>
      <x v="21"/>
    </i>
    <i>
      <x v="22"/>
    </i>
    <i>
      <x v="23"/>
    </i>
    <i>
      <x v="24"/>
    </i>
    <i>
      <x v="25"/>
    </i>
    <i>
      <x v="26"/>
    </i>
    <i>
      <x v="27"/>
    </i>
    <i t="grand">
      <x/>
    </i>
  </rowItems>
  <colItems count="1">
    <i/>
  </colItems>
  <dataFields count="1">
    <dataField name="2da Modificación 2023  " fld="60" baseField="2" baseItem="8" numFmtId="4"/>
  </dataFields>
  <formats count="2">
    <format dxfId="1670">
      <pivotArea dataOnly="0" labelOnly="1" outline="0" axis="axisValues" fieldPosition="0"/>
    </format>
    <format dxfId="1669">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
  <location ref="A2:C10" firstHeaderRow="1" firstDataRow="1" firstDataCol="2"/>
  <pivotFields count="62">
    <pivotField compact="0" outline="0" showAll="0" defaultSubtotal="0"/>
    <pivotField compact="0" outline="0" showAll="0" defaultSubtotal="0"/>
    <pivotField compact="0" outline="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Capitulo  " axis="axisRow" compact="0" outline="0" showAll="0" defaultSubtotal="0">
      <items count="7">
        <item x="0"/>
        <item x="1"/>
        <item x="2"/>
        <item x="3"/>
        <item x="4"/>
        <item x="5"/>
        <item x="6"/>
      </items>
    </pivotField>
    <pivotField compact="0" outline="0" subtotalTop="0" showAll="0" defaultSubtotal="0"/>
    <pivotField name="Nombre" axis="axisRow"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2">
    <field x="20"/>
    <field x="22"/>
  </rowFields>
  <rowItems count="8">
    <i>
      <x/>
      <x v="5"/>
    </i>
    <i>
      <x v="1"/>
      <x v="3"/>
    </i>
    <i>
      <x v="2"/>
      <x v="4"/>
    </i>
    <i>
      <x v="3"/>
      <x v="6"/>
    </i>
    <i>
      <x v="4"/>
      <x/>
    </i>
    <i>
      <x v="5"/>
      <x v="2"/>
    </i>
    <i>
      <x v="6"/>
      <x v="1"/>
    </i>
    <i t="grand">
      <x/>
    </i>
  </rowItems>
  <colItems count="1">
    <i/>
  </colItems>
  <dataFields count="1">
    <dataField name="2da Modificación 2023  " fld="60" baseField="2" baseItem="8" numFmtId="4"/>
  </dataFields>
  <formats count="5">
    <format dxfId="1668">
      <pivotArea dataOnly="0" labelOnly="1" outline="0" axis="axisValues" fieldPosition="0"/>
    </format>
    <format dxfId="1667">
      <pivotArea dataOnly="0" labelOnly="1" outline="0" axis="axisValues" fieldPosition="0"/>
    </format>
    <format dxfId="1666">
      <pivotArea field="20" type="button" dataOnly="0" labelOnly="1" outline="0" axis="axisRow" fieldPosition="0"/>
    </format>
    <format dxfId="1665">
      <pivotArea field="22" type="button" dataOnly="0" labelOnly="1" outline="0" axis="axisRow" fieldPosition="1"/>
    </format>
    <format dxfId="1664">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3.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
  <location ref="B2:C20" firstHeaderRow="1" firstDataRow="1" firstDataCol="1"/>
  <pivotFields count="62">
    <pivotField compact="0" outline="0" showAll="0" defaultSubtotal="0"/>
    <pivotField compact="0" outline="0" showAll="0" defaultSubtotal="0"/>
    <pivotField compact="0" outline="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axis="axisRow" compact="0" outline="0" showAll="0" defaultSubtotal="0">
      <items count="17">
        <item x="12"/>
        <item x="2"/>
        <item x="13"/>
        <item x="4"/>
        <item x="5"/>
        <item x="9"/>
        <item x="1"/>
        <item x="3"/>
        <item x="16"/>
        <item x="14"/>
        <item x="0"/>
        <item x="11"/>
        <item x="8"/>
        <item x="10"/>
        <item x="15"/>
        <item x="7"/>
        <item x="6"/>
      </items>
    </pivotField>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Capitulo  " compact="0" outline="0" showAll="0" defaultSubtotal="0">
      <items count="7">
        <item x="0"/>
        <item x="1"/>
        <item x="2"/>
        <item x="3"/>
        <item x="4"/>
        <item x="5"/>
        <item x="6"/>
      </items>
    </pivotField>
    <pivotField compact="0" outline="0" subtotalTop="0" showAll="0" defaultSubtotal="0"/>
    <pivotField name="Nombre"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1">
    <field x="13"/>
  </rowFields>
  <rowItems count="18">
    <i>
      <x/>
    </i>
    <i>
      <x v="1"/>
    </i>
    <i>
      <x v="2"/>
    </i>
    <i>
      <x v="3"/>
    </i>
    <i>
      <x v="4"/>
    </i>
    <i>
      <x v="5"/>
    </i>
    <i>
      <x v="6"/>
    </i>
    <i>
      <x v="7"/>
    </i>
    <i>
      <x v="8"/>
    </i>
    <i>
      <x v="9"/>
    </i>
    <i>
      <x v="10"/>
    </i>
    <i>
      <x v="11"/>
    </i>
    <i>
      <x v="12"/>
    </i>
    <i>
      <x v="13"/>
    </i>
    <i>
      <x v="14"/>
    </i>
    <i>
      <x v="15"/>
    </i>
    <i>
      <x v="16"/>
    </i>
    <i t="grand">
      <x/>
    </i>
  </rowItems>
  <colItems count="1">
    <i/>
  </colItems>
  <dataFields count="1">
    <dataField name="2da Modificación 2023  " fld="60" baseField="2" baseItem="8" numFmtId="4"/>
  </dataFields>
  <formats count="5">
    <format dxfId="1663">
      <pivotArea dataOnly="0" labelOnly="1" outline="0" axis="axisValues" fieldPosition="0"/>
    </format>
    <format dxfId="1662">
      <pivotArea dataOnly="0" labelOnly="1" outline="0" axis="axisValues" fieldPosition="0"/>
    </format>
    <format dxfId="1661">
      <pivotArea field="20" type="button" dataOnly="0" labelOnly="1" outline="0"/>
    </format>
    <format dxfId="1660">
      <pivotArea field="22" type="button" dataOnly="0" labelOnly="1" outline="0"/>
    </format>
    <format dxfId="1659">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4.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
  <location ref="B2:D59" firstHeaderRow="1" firstDataRow="1" firstDataCol="2"/>
  <pivotFields count="62">
    <pivotField compact="0" outline="0" showAll="0" defaultSubtotal="0"/>
    <pivotField compact="0" outline="0" showAll="0" defaultSubtotal="0"/>
    <pivotField compact="0" outline="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items count="17">
        <item x="12"/>
        <item x="2"/>
        <item x="13"/>
        <item x="4"/>
        <item x="5"/>
        <item x="9"/>
        <item x="1"/>
        <item x="3"/>
        <item x="16"/>
        <item x="14"/>
        <item x="0"/>
        <item x="11"/>
        <item x="8"/>
        <item x="10"/>
        <item x="15"/>
        <item x="7"/>
        <item x="6"/>
      </items>
    </pivotField>
    <pivotField compact="0" outline="0" showAll="0" defaultSubtotal="0"/>
    <pivotField name="Programa" axis="axisRow" compact="0" outline="0" showAll="0" defaultSubtotal="0">
      <items count="8">
        <item x="5"/>
        <item x="6"/>
        <item x="4"/>
        <item x="7"/>
        <item x="0"/>
        <item x="2"/>
        <item x="1"/>
        <item x="3"/>
      </items>
    </pivotField>
    <pivotField compact="0" outline="0" showAll="0" defaultSubtotal="0"/>
    <pivotField axis="axisRow" compact="0" outline="0" showAll="0" defaultSubtotal="0">
      <items count="56">
        <item x="32"/>
        <item x="41"/>
        <item x="7"/>
        <item x="19"/>
        <item x="53"/>
        <item x="21"/>
        <item x="35"/>
        <item x="49"/>
        <item x="38"/>
        <item x="44"/>
        <item x="18"/>
        <item x="42"/>
        <item x="40"/>
        <item x="30"/>
        <item x="1"/>
        <item x="45"/>
        <item x="27"/>
        <item x="28"/>
        <item x="34"/>
        <item x="9"/>
        <item x="16"/>
        <item x="26"/>
        <item x="10"/>
        <item x="23"/>
        <item x="24"/>
        <item x="36"/>
        <item x="3"/>
        <item x="13"/>
        <item x="54"/>
        <item x="46"/>
        <item x="2"/>
        <item x="50"/>
        <item x="31"/>
        <item x="22"/>
        <item x="5"/>
        <item x="15"/>
        <item x="48"/>
        <item x="55"/>
        <item x="33"/>
        <item x="51"/>
        <item x="11"/>
        <item x="52"/>
        <item x="39"/>
        <item x="14"/>
        <item x="25"/>
        <item x="37"/>
        <item x="17"/>
        <item x="6"/>
        <item x="8"/>
        <item x="29"/>
        <item x="4"/>
        <item x="0"/>
        <item x="43"/>
        <item x="12"/>
        <item x="20"/>
        <item x="47"/>
      </items>
    </pivotField>
    <pivotField compact="0" outline="0" showAll="0" defaultSubtotal="0"/>
    <pivotField compact="0" outline="0" showAll="0" defaultSubtotal="0"/>
    <pivotField name="Capitulo  " compact="0" outline="0" showAll="0" defaultSubtotal="0">
      <items count="7">
        <item x="0"/>
        <item x="1"/>
        <item x="2"/>
        <item x="3"/>
        <item x="4"/>
        <item x="5"/>
        <item x="6"/>
      </items>
    </pivotField>
    <pivotField compact="0" outline="0" subtotalTop="0" showAll="0" defaultSubtotal="0"/>
    <pivotField name="Nombre"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2">
    <field x="15"/>
    <field x="17"/>
  </rowFields>
  <rowItems count="57">
    <i>
      <x/>
      <x v="19"/>
    </i>
    <i r="1">
      <x v="35"/>
    </i>
    <i>
      <x v="1"/>
      <x/>
    </i>
    <i r="1">
      <x v="4"/>
    </i>
    <i r="1">
      <x v="9"/>
    </i>
    <i r="1">
      <x v="11"/>
    </i>
    <i r="1">
      <x v="12"/>
    </i>
    <i r="1">
      <x v="18"/>
    </i>
    <i r="1">
      <x v="20"/>
    </i>
    <i r="1">
      <x v="25"/>
    </i>
    <i r="1">
      <x v="28"/>
    </i>
    <i r="1">
      <x v="36"/>
    </i>
    <i r="1">
      <x v="40"/>
    </i>
    <i r="1">
      <x v="41"/>
    </i>
    <i r="1">
      <x v="52"/>
    </i>
    <i>
      <x v="2"/>
      <x v="2"/>
    </i>
    <i r="1">
      <x v="8"/>
    </i>
    <i r="1">
      <x v="15"/>
    </i>
    <i r="1">
      <x v="29"/>
    </i>
    <i r="1">
      <x v="33"/>
    </i>
    <i>
      <x v="3"/>
      <x v="54"/>
    </i>
    <i>
      <x v="4"/>
      <x v="14"/>
    </i>
    <i r="1">
      <x v="17"/>
    </i>
    <i r="1">
      <x v="21"/>
    </i>
    <i r="1">
      <x v="22"/>
    </i>
    <i r="1">
      <x v="23"/>
    </i>
    <i r="1">
      <x v="24"/>
    </i>
    <i r="1">
      <x v="30"/>
    </i>
    <i r="1">
      <x v="38"/>
    </i>
    <i r="1">
      <x v="42"/>
    </i>
    <i r="1">
      <x v="44"/>
    </i>
    <i r="1">
      <x v="51"/>
    </i>
    <i r="1">
      <x v="53"/>
    </i>
    <i>
      <x v="5"/>
      <x v="3"/>
    </i>
    <i r="1">
      <x v="27"/>
    </i>
    <i r="1">
      <x v="32"/>
    </i>
    <i r="1">
      <x v="37"/>
    </i>
    <i r="1">
      <x v="43"/>
    </i>
    <i r="1">
      <x v="46"/>
    </i>
    <i r="1">
      <x v="47"/>
    </i>
    <i r="1">
      <x v="48"/>
    </i>
    <i r="1">
      <x v="49"/>
    </i>
    <i r="1">
      <x v="50"/>
    </i>
    <i>
      <x v="6"/>
      <x v="16"/>
    </i>
    <i r="1">
      <x v="26"/>
    </i>
    <i>
      <x v="7"/>
      <x v="1"/>
    </i>
    <i r="1">
      <x v="5"/>
    </i>
    <i r="1">
      <x v="6"/>
    </i>
    <i r="1">
      <x v="7"/>
    </i>
    <i r="1">
      <x v="10"/>
    </i>
    <i r="1">
      <x v="13"/>
    </i>
    <i r="1">
      <x v="31"/>
    </i>
    <i r="1">
      <x v="34"/>
    </i>
    <i r="1">
      <x v="39"/>
    </i>
    <i r="1">
      <x v="45"/>
    </i>
    <i r="1">
      <x v="55"/>
    </i>
    <i t="grand">
      <x/>
    </i>
  </rowItems>
  <colItems count="1">
    <i/>
  </colItems>
  <dataFields count="1">
    <dataField name="2da Modificación 2023  " fld="60" baseField="2" baseItem="8" numFmtId="4"/>
  </dataFields>
  <formats count="20">
    <format dxfId="37">
      <pivotArea dataOnly="0" labelOnly="1" outline="0" axis="axisValues" fieldPosition="0"/>
    </format>
    <format dxfId="38">
      <pivotArea field="20" type="button" dataOnly="0" labelOnly="1" outline="0"/>
    </format>
    <format dxfId="39">
      <pivotArea field="22" type="button" dataOnly="0" labelOnly="1" outline="0"/>
    </format>
    <format dxfId="40">
      <pivotArea dataOnly="0" labelOnly="1" outline="0" axis="axisValues" fieldPosition="0"/>
    </format>
    <format dxfId="16">
      <pivotArea field="15" type="button" dataOnly="0" labelOnly="1" outline="0" axis="axisRow" fieldPosition="0"/>
    </format>
    <format dxfId="15">
      <pivotArea dataOnly="0" labelOnly="1" outline="0" fieldPosition="0">
        <references count="1">
          <reference field="15" count="0"/>
        </references>
      </pivotArea>
    </format>
    <format dxfId="14">
      <pivotArea dataOnly="0" labelOnly="1" grandRow="1" outline="0" fieldPosition="0"/>
    </format>
    <format dxfId="13">
      <pivotArea field="17" type="button" dataOnly="0" labelOnly="1" outline="0" axis="axisRow" fieldPosition="1"/>
    </format>
    <format dxfId="12">
      <pivotArea dataOnly="0" labelOnly="1" grandRow="1" outline="0" fieldPosition="0"/>
    </format>
    <format dxfId="11">
      <pivotArea dataOnly="0" labelOnly="1" outline="0" fieldPosition="0">
        <references count="2">
          <reference field="15" count="1" selected="0">
            <x v="0"/>
          </reference>
          <reference field="17" count="2">
            <x v="19"/>
            <x v="35"/>
          </reference>
        </references>
      </pivotArea>
    </format>
    <format dxfId="10">
      <pivotArea dataOnly="0" labelOnly="1" outline="0" fieldPosition="0">
        <references count="2">
          <reference field="15" count="1" selected="0">
            <x v="1"/>
          </reference>
          <reference field="17" count="13">
            <x v="0"/>
            <x v="4"/>
            <x v="9"/>
            <x v="11"/>
            <x v="12"/>
            <x v="18"/>
            <x v="20"/>
            <x v="25"/>
            <x v="28"/>
            <x v="36"/>
            <x v="40"/>
            <x v="41"/>
            <x v="52"/>
          </reference>
        </references>
      </pivotArea>
    </format>
    <format dxfId="9">
      <pivotArea dataOnly="0" labelOnly="1" outline="0" fieldPosition="0">
        <references count="2">
          <reference field="15" count="1" selected="0">
            <x v="2"/>
          </reference>
          <reference field="17" count="5">
            <x v="2"/>
            <x v="8"/>
            <x v="15"/>
            <x v="29"/>
            <x v="33"/>
          </reference>
        </references>
      </pivotArea>
    </format>
    <format dxfId="8">
      <pivotArea dataOnly="0" labelOnly="1" outline="0" fieldPosition="0">
        <references count="2">
          <reference field="15" count="1" selected="0">
            <x v="3"/>
          </reference>
          <reference field="17" count="1">
            <x v="54"/>
          </reference>
        </references>
      </pivotArea>
    </format>
    <format dxfId="7">
      <pivotArea dataOnly="0" labelOnly="1" outline="0" fieldPosition="0">
        <references count="2">
          <reference field="15" count="1" selected="0">
            <x v="4"/>
          </reference>
          <reference field="17" count="12">
            <x v="14"/>
            <x v="17"/>
            <x v="21"/>
            <x v="22"/>
            <x v="23"/>
            <x v="24"/>
            <x v="30"/>
            <x v="38"/>
            <x v="42"/>
            <x v="44"/>
            <x v="51"/>
            <x v="53"/>
          </reference>
        </references>
      </pivotArea>
    </format>
    <format dxfId="6">
      <pivotArea dataOnly="0" labelOnly="1" outline="0" fieldPosition="0">
        <references count="2">
          <reference field="15" count="1" selected="0">
            <x v="5"/>
          </reference>
          <reference field="17" count="10">
            <x v="3"/>
            <x v="27"/>
            <x v="32"/>
            <x v="37"/>
            <x v="43"/>
            <x v="46"/>
            <x v="47"/>
            <x v="48"/>
            <x v="49"/>
            <x v="50"/>
          </reference>
        </references>
      </pivotArea>
    </format>
    <format dxfId="5">
      <pivotArea dataOnly="0" labelOnly="1" outline="0" fieldPosition="0">
        <references count="2">
          <reference field="15" count="1" selected="0">
            <x v="6"/>
          </reference>
          <reference field="17" count="2">
            <x v="16"/>
            <x v="26"/>
          </reference>
        </references>
      </pivotArea>
    </format>
    <format dxfId="4">
      <pivotArea dataOnly="0" labelOnly="1" outline="0" fieldPosition="0">
        <references count="2">
          <reference field="15" count="1" selected="0">
            <x v="7"/>
          </reference>
          <reference field="17" count="11">
            <x v="1"/>
            <x v="5"/>
            <x v="6"/>
            <x v="7"/>
            <x v="10"/>
            <x v="13"/>
            <x v="31"/>
            <x v="34"/>
            <x v="39"/>
            <x v="45"/>
            <x v="55"/>
          </reference>
        </references>
      </pivotArea>
    </format>
    <format dxfId="3">
      <pivotArea field="15" type="button" dataOnly="0" labelOnly="1" outline="0" axis="axisRow" fieldPosition="0"/>
    </format>
    <format dxfId="2">
      <pivotArea field="17" type="button" dataOnly="0" labelOnly="1" outline="0" axis="axisRow" fieldPosition="1"/>
    </format>
    <format dxfId="1">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outline="1" outlineData="1" multipleFieldFilters="0" rowHeaderCaption="Tipo del gasto  ">
  <location ref="B2:C6" firstHeaderRow="1" firstDataRow="1" firstDataCol="1"/>
  <pivotFields count="62">
    <pivotField showAll="0" defaultSubtotal="0"/>
    <pivotField showAll="0" defaultSubtotal="0"/>
    <pivotField showAll="0" defaultSubtotal="0"/>
    <pivotField subtotalTop="0" showAll="0" defaultSubtotal="0"/>
    <pivotField subtotalTop="0" showAll="0" defaultSubtotal="0"/>
    <pivotField subtotalTop="0" showAll="0" defaultSubtotal="0"/>
    <pivotField subtotalTop="0" showAll="0" defaultSubtotal="0"/>
    <pivotField subtotalTop="0"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ame="Capitulo  " showAll="0" defaultSubtotal="0">
      <items count="7">
        <item x="0"/>
        <item x="1"/>
        <item x="2"/>
        <item x="3"/>
        <item x="4"/>
        <item x="5"/>
        <item x="6"/>
      </items>
    </pivotField>
    <pivotField axis="axisRow" subtotalTop="0" showAll="0" defaultSubtotal="0">
      <items count="3">
        <item x="2"/>
        <item x="1"/>
        <item x="0"/>
      </items>
    </pivotField>
    <pivotField name="Nombre" showAll="0" defaultSubtotal="0">
      <items count="7">
        <item x="4"/>
        <item x="6"/>
        <item x="5"/>
        <item x="1"/>
        <item x="2"/>
        <item x="0"/>
        <item x="3"/>
      </items>
    </pivotField>
    <pivotField subtotalTop="0" showAll="0" defaultSubtotal="0"/>
    <pivotField subtotalTop="0" showAll="0" defaultSubtotal="0"/>
    <pivotField showAll="0" defaultSubtotal="0"/>
    <pivotField showAll="0" defaultSubtotal="0"/>
    <pivotField showAll="0" defaultSubtotal="0"/>
    <pivotField showAll="0" defaultSubtotal="0"/>
    <pivotField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4" showAll="0" defaultSubtotal="0"/>
    <pivotField dataField="1" numFmtId="4" showAll="0" defaultSubtotal="0"/>
    <pivotField numFmtId="4" showAll="0" defaultSubtotal="0"/>
  </pivotFields>
  <rowFields count="1">
    <field x="21"/>
  </rowFields>
  <rowItems count="4">
    <i>
      <x/>
    </i>
    <i>
      <x v="1"/>
    </i>
    <i>
      <x v="2"/>
    </i>
    <i t="grand">
      <x/>
    </i>
  </rowItems>
  <colItems count="1">
    <i/>
  </colItems>
  <dataFields count="1">
    <dataField name="2da Modificación 2023  " fld="60" baseField="2" baseItem="8" numFmtId="4"/>
  </dataFields>
  <formats count="6">
    <format dxfId="1658">
      <pivotArea dataOnly="0" labelOnly="1" outline="0" axis="axisValues" fieldPosition="0"/>
    </format>
    <format dxfId="1657">
      <pivotArea dataOnly="0" labelOnly="1" outline="0" axis="axisValues" fieldPosition="0"/>
    </format>
    <format dxfId="1656">
      <pivotArea field="20" type="button" dataOnly="0" labelOnly="1" outline="0"/>
    </format>
    <format dxfId="1655">
      <pivotArea field="22" type="button" dataOnly="0" labelOnly="1" outline="0"/>
    </format>
    <format dxfId="1654">
      <pivotArea dataOnly="0" labelOnly="1" outline="0" axis="axisValues" fieldPosition="0"/>
    </format>
    <format dxfId="1653">
      <pivotArea field="21" type="button" dataOnly="0" labelOnly="1" outline="0" axis="axisRow"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6.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
  <location ref="A1:C145" firstHeaderRow="1" firstDataRow="1" firstDataCol="2"/>
  <pivotFields count="62">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Capitulo  " compact="0" outline="0" showAll="0" defaultSubtotal="0">
      <items count="7">
        <item x="0"/>
        <item x="1"/>
        <item x="2"/>
        <item x="3"/>
        <item x="4"/>
        <item x="5"/>
        <item x="6"/>
      </items>
    </pivotField>
    <pivotField compact="0" outline="0" showAll="0" defaultSubtotal="0"/>
    <pivotField name="Nombre"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axis="axisRow" compact="0" outline="0" showAll="0" defaultSubtotal="0">
      <items count="143">
        <item x="0"/>
        <item x="1"/>
        <item x="2"/>
        <item x="3"/>
        <item x="4"/>
        <item x="5"/>
        <item x="6"/>
        <item x="7"/>
        <item x="8"/>
        <item x="9"/>
        <item x="10"/>
        <item x="11"/>
        <item x="12"/>
        <item x="13"/>
        <item x="14"/>
        <item x="15"/>
        <item x="16"/>
        <item x="17"/>
        <item x="20"/>
        <item x="22"/>
        <item x="23"/>
        <item x="28"/>
        <item x="29"/>
        <item x="54"/>
        <item x="32"/>
        <item x="33"/>
        <item x="34"/>
        <item x="37"/>
        <item x="35"/>
        <item x="21"/>
        <item x="36"/>
        <item x="39"/>
        <item x="18"/>
        <item x="40"/>
        <item x="30"/>
        <item x="41"/>
        <item x="24"/>
        <item x="43"/>
        <item x="44"/>
        <item x="25"/>
        <item x="45"/>
        <item x="46"/>
        <item x="38"/>
        <item x="56"/>
        <item x="48"/>
        <item x="49"/>
        <item x="27"/>
        <item x="51"/>
        <item x="52"/>
        <item x="42"/>
        <item x="47"/>
        <item x="26"/>
        <item x="50"/>
        <item x="55"/>
        <item x="53"/>
        <item x="19"/>
        <item x="31"/>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9"/>
        <item x="114"/>
        <item x="108"/>
        <item x="110"/>
        <item x="113"/>
        <item x="112"/>
        <item x="111"/>
        <item x="115"/>
        <item x="116"/>
        <item x="117"/>
        <item x="118"/>
        <item x="119"/>
        <item x="120"/>
        <item x="121"/>
        <item x="122"/>
        <item x="123"/>
        <item x="124"/>
        <item x="125"/>
        <item x="126"/>
        <item x="127"/>
        <item x="128"/>
        <item x="129"/>
        <item x="130"/>
        <item x="131"/>
        <item x="132"/>
        <item x="133"/>
        <item x="134"/>
        <item x="135"/>
        <item x="136"/>
        <item x="137"/>
        <item x="139"/>
        <item x="138"/>
        <item x="140"/>
        <item x="141"/>
        <item x="142"/>
      </items>
    </pivotField>
    <pivotField axis="axisRow" compact="0" outline="0" showAll="0" defaultSubtotal="0">
      <items count="144">
        <item m="1" x="143"/>
        <item x="141"/>
        <item x="12"/>
        <item x="11"/>
        <item x="13"/>
        <item x="133"/>
        <item x="61"/>
        <item x="63"/>
        <item x="64"/>
        <item x="62"/>
        <item x="51"/>
        <item x="30"/>
        <item x="115"/>
        <item x="112"/>
        <item x="111"/>
        <item x="110"/>
        <item x="113"/>
        <item x="52"/>
        <item x="39"/>
        <item x="120"/>
        <item x="36"/>
        <item x="48"/>
        <item x="81"/>
        <item x="8"/>
        <item x="82"/>
        <item x="139"/>
        <item x="138"/>
        <item x="9"/>
        <item x="10"/>
        <item x="0"/>
        <item x="90"/>
        <item x="104"/>
        <item x="107"/>
        <item x="137"/>
        <item x="140"/>
        <item x="124"/>
        <item x="57"/>
        <item x="117"/>
        <item x="128"/>
        <item x="129"/>
        <item x="121"/>
        <item x="119"/>
        <item x="16"/>
        <item x="99"/>
        <item x="44"/>
        <item x="38"/>
        <item x="80"/>
        <item x="98"/>
        <item x="6"/>
        <item x="26"/>
        <item x="131"/>
        <item x="2"/>
        <item x="7"/>
        <item x="102"/>
        <item x="14"/>
        <item x="84"/>
        <item x="85"/>
        <item x="88"/>
        <item x="83"/>
        <item x="122"/>
        <item x="142"/>
        <item x="136"/>
        <item x="125"/>
        <item x="126"/>
        <item x="28"/>
        <item x="40"/>
        <item x="23"/>
        <item x="41"/>
        <item x="54"/>
        <item x="29"/>
        <item x="20"/>
        <item x="46"/>
        <item x="45"/>
        <item x="17"/>
        <item x="22"/>
        <item x="42"/>
        <item x="25"/>
        <item x="116"/>
        <item x="15"/>
        <item x="65"/>
        <item x="132"/>
        <item x="106"/>
        <item x="24"/>
        <item x="118"/>
        <item x="35"/>
        <item x="56"/>
        <item x="97"/>
        <item x="130"/>
        <item x="94"/>
        <item x="95"/>
        <item x="105"/>
        <item x="47"/>
        <item x="27"/>
        <item x="5"/>
        <item x="33"/>
        <item x="32"/>
        <item x="21"/>
        <item x="43"/>
        <item x="37"/>
        <item x="50"/>
        <item x="55"/>
        <item x="19"/>
        <item x="53"/>
        <item x="31"/>
        <item x="101"/>
        <item x="87"/>
        <item x="86"/>
        <item x="4"/>
        <item x="79"/>
        <item x="78"/>
        <item x="103"/>
        <item x="93"/>
        <item x="71"/>
        <item x="69"/>
        <item x="76"/>
        <item x="68"/>
        <item x="91"/>
        <item x="67"/>
        <item x="70"/>
        <item x="92"/>
        <item x="89"/>
        <item x="72"/>
        <item x="77"/>
        <item x="59"/>
        <item x="73"/>
        <item x="75"/>
        <item x="100"/>
        <item x="66"/>
        <item x="60"/>
        <item x="74"/>
        <item x="127"/>
        <item x="135"/>
        <item x="108"/>
        <item x="1"/>
        <item x="3"/>
        <item x="58"/>
        <item x="134"/>
        <item x="114"/>
        <item x="109"/>
        <item x="34"/>
        <item x="123"/>
        <item x="49"/>
        <item x="96"/>
        <item x="18"/>
      </items>
    </pivotField>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2">
    <field x="26"/>
    <field x="27"/>
  </rowFields>
  <rowItems count="144">
    <i>
      <x/>
      <x v="29"/>
    </i>
    <i>
      <x v="1"/>
      <x v="133"/>
    </i>
    <i>
      <x v="2"/>
      <x v="51"/>
    </i>
    <i>
      <x v="3"/>
      <x v="134"/>
    </i>
    <i>
      <x v="4"/>
      <x v="107"/>
    </i>
    <i>
      <x v="5"/>
      <x v="93"/>
    </i>
    <i>
      <x v="6"/>
      <x v="48"/>
    </i>
    <i>
      <x v="7"/>
      <x v="52"/>
    </i>
    <i>
      <x v="8"/>
      <x v="23"/>
    </i>
    <i>
      <x v="9"/>
      <x v="27"/>
    </i>
    <i>
      <x v="10"/>
      <x v="28"/>
    </i>
    <i>
      <x v="11"/>
      <x v="3"/>
    </i>
    <i>
      <x v="12"/>
      <x v="2"/>
    </i>
    <i>
      <x v="13"/>
      <x v="4"/>
    </i>
    <i>
      <x v="14"/>
      <x v="54"/>
    </i>
    <i>
      <x v="15"/>
      <x v="78"/>
    </i>
    <i>
      <x v="16"/>
      <x v="42"/>
    </i>
    <i>
      <x v="17"/>
      <x v="73"/>
    </i>
    <i>
      <x v="18"/>
      <x v="70"/>
    </i>
    <i>
      <x v="19"/>
      <x v="74"/>
    </i>
    <i>
      <x v="20"/>
      <x v="66"/>
    </i>
    <i>
      <x v="21"/>
      <x v="64"/>
    </i>
    <i>
      <x v="22"/>
      <x v="69"/>
    </i>
    <i>
      <x v="23"/>
      <x v="68"/>
    </i>
    <i>
      <x v="24"/>
      <x v="95"/>
    </i>
    <i>
      <x v="25"/>
      <x v="94"/>
    </i>
    <i>
      <x v="26"/>
      <x v="139"/>
    </i>
    <i>
      <x v="27"/>
      <x v="98"/>
    </i>
    <i>
      <x v="28"/>
      <x v="84"/>
    </i>
    <i>
      <x v="29"/>
      <x v="96"/>
    </i>
    <i>
      <x v="30"/>
      <x v="20"/>
    </i>
    <i>
      <x v="31"/>
      <x v="18"/>
    </i>
    <i>
      <x v="32"/>
      <x v="143"/>
    </i>
    <i>
      <x v="33"/>
      <x v="65"/>
    </i>
    <i>
      <x v="34"/>
      <x v="11"/>
    </i>
    <i>
      <x v="35"/>
      <x v="67"/>
    </i>
    <i>
      <x v="36"/>
      <x v="82"/>
    </i>
    <i>
      <x v="37"/>
      <x v="97"/>
    </i>
    <i>
      <x v="38"/>
      <x v="44"/>
    </i>
    <i>
      <x v="39"/>
      <x v="76"/>
    </i>
    <i>
      <x v="40"/>
      <x v="72"/>
    </i>
    <i>
      <x v="41"/>
      <x v="71"/>
    </i>
    <i>
      <x v="42"/>
      <x v="45"/>
    </i>
    <i>
      <x v="43"/>
      <x v="85"/>
    </i>
    <i>
      <x v="44"/>
      <x v="21"/>
    </i>
    <i>
      <x v="45"/>
      <x v="141"/>
    </i>
    <i>
      <x v="46"/>
      <x v="92"/>
    </i>
    <i>
      <x v="47"/>
      <x v="10"/>
    </i>
    <i>
      <x v="48"/>
      <x v="17"/>
    </i>
    <i>
      <x v="49"/>
      <x v="75"/>
    </i>
    <i>
      <x v="50"/>
      <x v="91"/>
    </i>
    <i>
      <x v="51"/>
      <x v="49"/>
    </i>
    <i>
      <x v="52"/>
      <x v="99"/>
    </i>
    <i>
      <x v="53"/>
      <x v="100"/>
    </i>
    <i>
      <x v="54"/>
      <x v="102"/>
    </i>
    <i>
      <x v="55"/>
      <x v="101"/>
    </i>
    <i>
      <x v="56"/>
      <x v="103"/>
    </i>
    <i>
      <x v="57"/>
      <x v="36"/>
    </i>
    <i>
      <x v="58"/>
      <x v="135"/>
    </i>
    <i>
      <x v="59"/>
      <x v="123"/>
    </i>
    <i>
      <x v="60"/>
      <x v="128"/>
    </i>
    <i>
      <x v="61"/>
      <x v="6"/>
    </i>
    <i>
      <x v="62"/>
      <x v="9"/>
    </i>
    <i>
      <x v="63"/>
      <x v="7"/>
    </i>
    <i>
      <x v="64"/>
      <x v="8"/>
    </i>
    <i>
      <x v="65"/>
      <x v="79"/>
    </i>
    <i>
      <x v="66"/>
      <x v="127"/>
    </i>
    <i>
      <x v="67"/>
      <x v="117"/>
    </i>
    <i>
      <x v="68"/>
      <x v="115"/>
    </i>
    <i>
      <x v="69"/>
      <x v="113"/>
    </i>
    <i>
      <x v="70"/>
      <x v="118"/>
    </i>
    <i>
      <x v="71"/>
      <x v="112"/>
    </i>
    <i>
      <x v="72"/>
      <x v="121"/>
    </i>
    <i>
      <x v="73"/>
      <x v="124"/>
    </i>
    <i>
      <x v="74"/>
      <x v="129"/>
    </i>
    <i>
      <x v="75"/>
      <x v="125"/>
    </i>
    <i>
      <x v="76"/>
      <x v="114"/>
    </i>
    <i>
      <x v="77"/>
      <x v="122"/>
    </i>
    <i>
      <x v="78"/>
      <x v="109"/>
    </i>
    <i>
      <x v="79"/>
      <x v="108"/>
    </i>
    <i>
      <x v="80"/>
      <x v="46"/>
    </i>
    <i>
      <x v="81"/>
      <x v="22"/>
    </i>
    <i>
      <x v="82"/>
      <x v="24"/>
    </i>
    <i>
      <x v="83"/>
      <x v="58"/>
    </i>
    <i>
      <x v="84"/>
      <x v="55"/>
    </i>
    <i>
      <x v="85"/>
      <x v="56"/>
    </i>
    <i>
      <x v="86"/>
      <x v="106"/>
    </i>
    <i>
      <x v="87"/>
      <x v="105"/>
    </i>
    <i>
      <x v="88"/>
      <x v="57"/>
    </i>
    <i>
      <x v="89"/>
      <x v="120"/>
    </i>
    <i>
      <x v="90"/>
      <x v="30"/>
    </i>
    <i>
      <x v="91"/>
      <x v="116"/>
    </i>
    <i>
      <x v="92"/>
      <x v="119"/>
    </i>
    <i>
      <x v="93"/>
      <x v="111"/>
    </i>
    <i>
      <x v="94"/>
      <x v="88"/>
    </i>
    <i>
      <x v="95"/>
      <x v="89"/>
    </i>
    <i>
      <x v="96"/>
      <x v="142"/>
    </i>
    <i>
      <x v="97"/>
      <x v="86"/>
    </i>
    <i>
      <x v="98"/>
      <x v="47"/>
    </i>
    <i>
      <x v="99"/>
      <x v="43"/>
    </i>
    <i>
      <x v="100"/>
      <x v="126"/>
    </i>
    <i>
      <x v="101"/>
      <x v="104"/>
    </i>
    <i>
      <x v="102"/>
      <x v="53"/>
    </i>
    <i>
      <x v="103"/>
      <x v="110"/>
    </i>
    <i>
      <x v="104"/>
      <x v="31"/>
    </i>
    <i>
      <x v="105"/>
      <x v="90"/>
    </i>
    <i>
      <x v="106"/>
      <x v="81"/>
    </i>
    <i>
      <x v="107"/>
      <x v="32"/>
    </i>
    <i>
      <x v="108"/>
      <x v="138"/>
    </i>
    <i>
      <x v="109"/>
      <x v="137"/>
    </i>
    <i>
      <x v="110"/>
      <x v="132"/>
    </i>
    <i>
      <x v="111"/>
      <x v="15"/>
    </i>
    <i>
      <x v="112"/>
      <x v="16"/>
    </i>
    <i>
      <x v="113"/>
      <x v="13"/>
    </i>
    <i>
      <x v="114"/>
      <x v="14"/>
    </i>
    <i>
      <x v="115"/>
      <x v="12"/>
    </i>
    <i>
      <x v="116"/>
      <x v="77"/>
    </i>
    <i>
      <x v="117"/>
      <x v="37"/>
    </i>
    <i>
      <x v="118"/>
      <x v="83"/>
    </i>
    <i>
      <x v="119"/>
      <x v="41"/>
    </i>
    <i>
      <x v="120"/>
      <x v="19"/>
    </i>
    <i>
      <x v="121"/>
      <x v="40"/>
    </i>
    <i>
      <x v="122"/>
      <x v="59"/>
    </i>
    <i>
      <x v="123"/>
      <x v="140"/>
    </i>
    <i>
      <x v="124"/>
      <x v="35"/>
    </i>
    <i>
      <x v="125"/>
      <x v="62"/>
    </i>
    <i>
      <x v="126"/>
      <x v="63"/>
    </i>
    <i>
      <x v="127"/>
      <x v="130"/>
    </i>
    <i>
      <x v="128"/>
      <x v="38"/>
    </i>
    <i>
      <x v="129"/>
      <x v="39"/>
    </i>
    <i>
      <x v="130"/>
      <x v="87"/>
    </i>
    <i>
      <x v="131"/>
      <x v="50"/>
    </i>
    <i>
      <x v="132"/>
      <x v="80"/>
    </i>
    <i>
      <x v="133"/>
      <x v="5"/>
    </i>
    <i>
      <x v="134"/>
      <x v="136"/>
    </i>
    <i>
      <x v="135"/>
      <x v="131"/>
    </i>
    <i>
      <x v="136"/>
      <x v="61"/>
    </i>
    <i>
      <x v="137"/>
      <x v="33"/>
    </i>
    <i>
      <x v="138"/>
      <x v="25"/>
    </i>
    <i>
      <x v="139"/>
      <x v="26"/>
    </i>
    <i>
      <x v="140"/>
      <x v="34"/>
    </i>
    <i>
      <x v="141"/>
      <x v="1"/>
    </i>
    <i>
      <x v="142"/>
      <x v="60"/>
    </i>
    <i t="grand">
      <x/>
    </i>
  </rowItems>
  <colItems count="1">
    <i/>
  </colItems>
  <dataFields count="1">
    <dataField name="2da Modificación 2023  " fld="60" baseField="2" baseItem="8" numFmtId="4"/>
  </dataFields>
  <formats count="158">
    <format dxfId="1652">
      <pivotArea dataOnly="0" labelOnly="1" outline="0" axis="axisValues" fieldPosition="0"/>
    </format>
    <format dxfId="1651">
      <pivotArea dataOnly="0" labelOnly="1" outline="0" axis="axisValues" fieldPosition="0"/>
    </format>
    <format dxfId="1650">
      <pivotArea field="20" type="button" dataOnly="0" labelOnly="1" outline="0"/>
    </format>
    <format dxfId="1649">
      <pivotArea field="22" type="button" dataOnly="0" labelOnly="1" outline="0"/>
    </format>
    <format dxfId="1648">
      <pivotArea dataOnly="0" labelOnly="1" outline="0" axis="axisValues" fieldPosition="0"/>
    </format>
    <format dxfId="1647">
      <pivotArea field="26" type="button" dataOnly="0" labelOnly="1" outline="0" axis="axisRow" fieldPosition="0"/>
    </format>
    <format dxfId="1646">
      <pivotArea dataOnly="0" labelOnly="1" outline="0" fieldPosition="0">
        <references count="1">
          <reference field="26"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1645">
      <pivotArea dataOnly="0" labelOnly="1" outline="0" fieldPosition="0">
        <references count="1">
          <reference field="26" count="50">
            <x v="50"/>
            <x v="51"/>
            <x v="52"/>
            <x v="53"/>
            <x v="54"/>
            <x v="55"/>
            <x v="56"/>
            <x v="57"/>
            <x v="58"/>
            <x v="59"/>
            <x v="60"/>
            <x v="61"/>
            <x v="62"/>
            <x v="63"/>
            <x v="64"/>
            <x v="65"/>
            <x v="66"/>
            <x v="67"/>
            <x v="68"/>
            <x v="69"/>
            <x v="70"/>
            <x v="71"/>
            <x v="72"/>
            <x v="73"/>
            <x v="74"/>
            <x v="75"/>
            <x v="76"/>
            <x v="77"/>
            <x v="78"/>
            <x v="79"/>
            <x v="80"/>
            <x v="81"/>
            <x v="82"/>
            <x v="83"/>
            <x v="84"/>
            <x v="85"/>
            <x v="86"/>
            <x v="87"/>
            <x v="88"/>
            <x v="89"/>
            <x v="90"/>
            <x v="91"/>
            <x v="92"/>
            <x v="93"/>
            <x v="94"/>
            <x v="95"/>
            <x v="96"/>
            <x v="97"/>
            <x v="98"/>
            <x v="99"/>
          </reference>
        </references>
      </pivotArea>
    </format>
    <format dxfId="1644">
      <pivotArea dataOnly="0" labelOnly="1" outline="0" fieldPosition="0">
        <references count="1">
          <reference field="26" count="43">
            <x v="100"/>
            <x v="101"/>
            <x v="102"/>
            <x v="103"/>
            <x v="104"/>
            <x v="105"/>
            <x v="106"/>
            <x v="107"/>
            <x v="108"/>
            <x v="109"/>
            <x v="110"/>
            <x v="111"/>
            <x v="112"/>
            <x v="113"/>
            <x v="114"/>
            <x v="115"/>
            <x v="116"/>
            <x v="117"/>
            <x v="118"/>
            <x v="119"/>
            <x v="120"/>
            <x v="121"/>
            <x v="122"/>
            <x v="123"/>
            <x v="124"/>
            <x v="125"/>
            <x v="126"/>
            <x v="127"/>
            <x v="128"/>
            <x v="129"/>
            <x v="130"/>
            <x v="131"/>
            <x v="132"/>
            <x v="133"/>
            <x v="134"/>
            <x v="135"/>
            <x v="136"/>
            <x v="137"/>
            <x v="138"/>
            <x v="139"/>
            <x v="140"/>
            <x v="141"/>
            <x v="142"/>
          </reference>
        </references>
      </pivotArea>
    </format>
    <format dxfId="1643">
      <pivotArea dataOnly="0" labelOnly="1" grandRow="1" outline="0" fieldPosition="0"/>
    </format>
    <format dxfId="1642">
      <pivotArea field="27" type="button" dataOnly="0" labelOnly="1" outline="0" axis="axisRow" fieldPosition="1"/>
    </format>
    <format dxfId="1641">
      <pivotArea field="27" type="button" dataOnly="0" labelOnly="1" outline="0" axis="axisRow" fieldPosition="1"/>
    </format>
    <format dxfId="1640">
      <pivotArea dataOnly="0" labelOnly="1" outline="0" fieldPosition="0">
        <references count="1">
          <reference field="27" count="0"/>
        </references>
      </pivotArea>
    </format>
    <format dxfId="1639">
      <pivotArea field="27" type="button" dataOnly="0" labelOnly="1" outline="0" axis="axisRow" fieldPosition="1"/>
    </format>
    <format dxfId="1638">
      <pivotArea dataOnly="0" labelOnly="1" grandRow="1" outline="0" fieldPosition="0"/>
    </format>
    <format dxfId="1637">
      <pivotArea dataOnly="0" labelOnly="1" outline="0" fieldPosition="0">
        <references count="2">
          <reference field="26" count="1" selected="0">
            <x v="0"/>
          </reference>
          <reference field="27" count="1">
            <x v="29"/>
          </reference>
        </references>
      </pivotArea>
    </format>
    <format dxfId="1636">
      <pivotArea dataOnly="0" labelOnly="1" outline="0" fieldPosition="0">
        <references count="2">
          <reference field="26" count="1" selected="0">
            <x v="1"/>
          </reference>
          <reference field="27" count="1">
            <x v="133"/>
          </reference>
        </references>
      </pivotArea>
    </format>
    <format dxfId="1635">
      <pivotArea dataOnly="0" labelOnly="1" outline="0" fieldPosition="0">
        <references count="2">
          <reference field="26" count="1" selected="0">
            <x v="2"/>
          </reference>
          <reference field="27" count="1">
            <x v="51"/>
          </reference>
        </references>
      </pivotArea>
    </format>
    <format dxfId="1634">
      <pivotArea dataOnly="0" labelOnly="1" outline="0" fieldPosition="0">
        <references count="2">
          <reference field="26" count="1" selected="0">
            <x v="3"/>
          </reference>
          <reference field="27" count="1">
            <x v="134"/>
          </reference>
        </references>
      </pivotArea>
    </format>
    <format dxfId="1633">
      <pivotArea dataOnly="0" labelOnly="1" outline="0" fieldPosition="0">
        <references count="2">
          <reference field="26" count="1" selected="0">
            <x v="4"/>
          </reference>
          <reference field="27" count="1">
            <x v="107"/>
          </reference>
        </references>
      </pivotArea>
    </format>
    <format dxfId="1632">
      <pivotArea dataOnly="0" labelOnly="1" outline="0" fieldPosition="0">
        <references count="2">
          <reference field="26" count="1" selected="0">
            <x v="5"/>
          </reference>
          <reference field="27" count="1">
            <x v="93"/>
          </reference>
        </references>
      </pivotArea>
    </format>
    <format dxfId="1631">
      <pivotArea dataOnly="0" labelOnly="1" outline="0" fieldPosition="0">
        <references count="2">
          <reference field="26" count="1" selected="0">
            <x v="6"/>
          </reference>
          <reference field="27" count="1">
            <x v="48"/>
          </reference>
        </references>
      </pivotArea>
    </format>
    <format dxfId="1630">
      <pivotArea dataOnly="0" labelOnly="1" outline="0" fieldPosition="0">
        <references count="2">
          <reference field="26" count="1" selected="0">
            <x v="7"/>
          </reference>
          <reference field="27" count="1">
            <x v="52"/>
          </reference>
        </references>
      </pivotArea>
    </format>
    <format dxfId="1629">
      <pivotArea dataOnly="0" labelOnly="1" outline="0" fieldPosition="0">
        <references count="2">
          <reference field="26" count="1" selected="0">
            <x v="8"/>
          </reference>
          <reference field="27" count="1">
            <x v="23"/>
          </reference>
        </references>
      </pivotArea>
    </format>
    <format dxfId="1628">
      <pivotArea dataOnly="0" labelOnly="1" outline="0" fieldPosition="0">
        <references count="2">
          <reference field="26" count="1" selected="0">
            <x v="9"/>
          </reference>
          <reference field="27" count="1">
            <x v="27"/>
          </reference>
        </references>
      </pivotArea>
    </format>
    <format dxfId="1627">
      <pivotArea dataOnly="0" labelOnly="1" outline="0" fieldPosition="0">
        <references count="2">
          <reference field="26" count="1" selected="0">
            <x v="10"/>
          </reference>
          <reference field="27" count="1">
            <x v="28"/>
          </reference>
        </references>
      </pivotArea>
    </format>
    <format dxfId="1626">
      <pivotArea dataOnly="0" labelOnly="1" outline="0" fieldPosition="0">
        <references count="2">
          <reference field="26" count="1" selected="0">
            <x v="11"/>
          </reference>
          <reference field="27" count="1">
            <x v="3"/>
          </reference>
        </references>
      </pivotArea>
    </format>
    <format dxfId="1625">
      <pivotArea dataOnly="0" labelOnly="1" outline="0" fieldPosition="0">
        <references count="2">
          <reference field="26" count="1" selected="0">
            <x v="12"/>
          </reference>
          <reference field="27" count="1">
            <x v="2"/>
          </reference>
        </references>
      </pivotArea>
    </format>
    <format dxfId="1624">
      <pivotArea dataOnly="0" labelOnly="1" outline="0" fieldPosition="0">
        <references count="2">
          <reference field="26" count="1" selected="0">
            <x v="13"/>
          </reference>
          <reference field="27" count="1">
            <x v="4"/>
          </reference>
        </references>
      </pivotArea>
    </format>
    <format dxfId="1623">
      <pivotArea dataOnly="0" labelOnly="1" outline="0" fieldPosition="0">
        <references count="2">
          <reference field="26" count="1" selected="0">
            <x v="14"/>
          </reference>
          <reference field="27" count="1">
            <x v="54"/>
          </reference>
        </references>
      </pivotArea>
    </format>
    <format dxfId="1622">
      <pivotArea dataOnly="0" labelOnly="1" outline="0" fieldPosition="0">
        <references count="2">
          <reference field="26" count="1" selected="0">
            <x v="15"/>
          </reference>
          <reference field="27" count="1">
            <x v="78"/>
          </reference>
        </references>
      </pivotArea>
    </format>
    <format dxfId="1621">
      <pivotArea dataOnly="0" labelOnly="1" outline="0" fieldPosition="0">
        <references count="2">
          <reference field="26" count="1" selected="0">
            <x v="16"/>
          </reference>
          <reference field="27" count="1">
            <x v="42"/>
          </reference>
        </references>
      </pivotArea>
    </format>
    <format dxfId="1620">
      <pivotArea dataOnly="0" labelOnly="1" outline="0" fieldPosition="0">
        <references count="2">
          <reference field="26" count="1" selected="0">
            <x v="17"/>
          </reference>
          <reference field="27" count="1">
            <x v="73"/>
          </reference>
        </references>
      </pivotArea>
    </format>
    <format dxfId="1619">
      <pivotArea dataOnly="0" labelOnly="1" outline="0" fieldPosition="0">
        <references count="2">
          <reference field="26" count="1" selected="0">
            <x v="18"/>
          </reference>
          <reference field="27" count="1">
            <x v="70"/>
          </reference>
        </references>
      </pivotArea>
    </format>
    <format dxfId="1618">
      <pivotArea dataOnly="0" labelOnly="1" outline="0" fieldPosition="0">
        <references count="2">
          <reference field="26" count="1" selected="0">
            <x v="19"/>
          </reference>
          <reference field="27" count="1">
            <x v="74"/>
          </reference>
        </references>
      </pivotArea>
    </format>
    <format dxfId="1617">
      <pivotArea dataOnly="0" labelOnly="1" outline="0" fieldPosition="0">
        <references count="2">
          <reference field="26" count="1" selected="0">
            <x v="20"/>
          </reference>
          <reference field="27" count="1">
            <x v="66"/>
          </reference>
        </references>
      </pivotArea>
    </format>
    <format dxfId="1616">
      <pivotArea dataOnly="0" labelOnly="1" outline="0" fieldPosition="0">
        <references count="2">
          <reference field="26" count="1" selected="0">
            <x v="21"/>
          </reference>
          <reference field="27" count="1">
            <x v="64"/>
          </reference>
        </references>
      </pivotArea>
    </format>
    <format dxfId="1615">
      <pivotArea dataOnly="0" labelOnly="1" outline="0" fieldPosition="0">
        <references count="2">
          <reference field="26" count="1" selected="0">
            <x v="22"/>
          </reference>
          <reference field="27" count="1">
            <x v="69"/>
          </reference>
        </references>
      </pivotArea>
    </format>
    <format dxfId="1614">
      <pivotArea dataOnly="0" labelOnly="1" outline="0" fieldPosition="0">
        <references count="2">
          <reference field="26" count="1" selected="0">
            <x v="23"/>
          </reference>
          <reference field="27" count="1">
            <x v="68"/>
          </reference>
        </references>
      </pivotArea>
    </format>
    <format dxfId="1613">
      <pivotArea dataOnly="0" labelOnly="1" outline="0" fieldPosition="0">
        <references count="2">
          <reference field="26" count="1" selected="0">
            <x v="24"/>
          </reference>
          <reference field="27" count="1">
            <x v="95"/>
          </reference>
        </references>
      </pivotArea>
    </format>
    <format dxfId="1612">
      <pivotArea dataOnly="0" labelOnly="1" outline="0" fieldPosition="0">
        <references count="2">
          <reference field="26" count="1" selected="0">
            <x v="25"/>
          </reference>
          <reference field="27" count="1">
            <x v="94"/>
          </reference>
        </references>
      </pivotArea>
    </format>
    <format dxfId="1611">
      <pivotArea dataOnly="0" labelOnly="1" outline="0" fieldPosition="0">
        <references count="2">
          <reference field="26" count="1" selected="0">
            <x v="26"/>
          </reference>
          <reference field="27" count="1">
            <x v="139"/>
          </reference>
        </references>
      </pivotArea>
    </format>
    <format dxfId="1610">
      <pivotArea dataOnly="0" labelOnly="1" outline="0" fieldPosition="0">
        <references count="2">
          <reference field="26" count="1" selected="0">
            <x v="27"/>
          </reference>
          <reference field="27" count="1">
            <x v="98"/>
          </reference>
        </references>
      </pivotArea>
    </format>
    <format dxfId="1609">
      <pivotArea dataOnly="0" labelOnly="1" outline="0" fieldPosition="0">
        <references count="2">
          <reference field="26" count="1" selected="0">
            <x v="28"/>
          </reference>
          <reference field="27" count="1">
            <x v="84"/>
          </reference>
        </references>
      </pivotArea>
    </format>
    <format dxfId="1608">
      <pivotArea dataOnly="0" labelOnly="1" outline="0" fieldPosition="0">
        <references count="2">
          <reference field="26" count="1" selected="0">
            <x v="29"/>
          </reference>
          <reference field="27" count="1">
            <x v="96"/>
          </reference>
        </references>
      </pivotArea>
    </format>
    <format dxfId="1607">
      <pivotArea dataOnly="0" labelOnly="1" outline="0" fieldPosition="0">
        <references count="2">
          <reference field="26" count="1" selected="0">
            <x v="30"/>
          </reference>
          <reference field="27" count="1">
            <x v="20"/>
          </reference>
        </references>
      </pivotArea>
    </format>
    <format dxfId="1606">
      <pivotArea dataOnly="0" labelOnly="1" outline="0" fieldPosition="0">
        <references count="2">
          <reference field="26" count="1" selected="0">
            <x v="31"/>
          </reference>
          <reference field="27" count="1">
            <x v="18"/>
          </reference>
        </references>
      </pivotArea>
    </format>
    <format dxfId="1605">
      <pivotArea dataOnly="0" labelOnly="1" outline="0" fieldPosition="0">
        <references count="2">
          <reference field="26" count="1" selected="0">
            <x v="32"/>
          </reference>
          <reference field="27" count="1">
            <x v="143"/>
          </reference>
        </references>
      </pivotArea>
    </format>
    <format dxfId="1604">
      <pivotArea dataOnly="0" labelOnly="1" outline="0" fieldPosition="0">
        <references count="2">
          <reference field="26" count="1" selected="0">
            <x v="33"/>
          </reference>
          <reference field="27" count="1">
            <x v="65"/>
          </reference>
        </references>
      </pivotArea>
    </format>
    <format dxfId="1603">
      <pivotArea dataOnly="0" labelOnly="1" outline="0" fieldPosition="0">
        <references count="2">
          <reference field="26" count="1" selected="0">
            <x v="34"/>
          </reference>
          <reference field="27" count="1">
            <x v="11"/>
          </reference>
        </references>
      </pivotArea>
    </format>
    <format dxfId="1602">
      <pivotArea dataOnly="0" labelOnly="1" outline="0" fieldPosition="0">
        <references count="2">
          <reference field="26" count="1" selected="0">
            <x v="35"/>
          </reference>
          <reference field="27" count="1">
            <x v="67"/>
          </reference>
        </references>
      </pivotArea>
    </format>
    <format dxfId="1601">
      <pivotArea dataOnly="0" labelOnly="1" outline="0" fieldPosition="0">
        <references count="2">
          <reference field="26" count="1" selected="0">
            <x v="36"/>
          </reference>
          <reference field="27" count="1">
            <x v="82"/>
          </reference>
        </references>
      </pivotArea>
    </format>
    <format dxfId="1600">
      <pivotArea dataOnly="0" labelOnly="1" outline="0" fieldPosition="0">
        <references count="2">
          <reference field="26" count="1" selected="0">
            <x v="37"/>
          </reference>
          <reference field="27" count="1">
            <x v="97"/>
          </reference>
        </references>
      </pivotArea>
    </format>
    <format dxfId="1599">
      <pivotArea dataOnly="0" labelOnly="1" outline="0" fieldPosition="0">
        <references count="2">
          <reference field="26" count="1" selected="0">
            <x v="38"/>
          </reference>
          <reference field="27" count="1">
            <x v="44"/>
          </reference>
        </references>
      </pivotArea>
    </format>
    <format dxfId="1598">
      <pivotArea dataOnly="0" labelOnly="1" outline="0" fieldPosition="0">
        <references count="2">
          <reference field="26" count="1" selected="0">
            <x v="39"/>
          </reference>
          <reference field="27" count="1">
            <x v="76"/>
          </reference>
        </references>
      </pivotArea>
    </format>
    <format dxfId="1597">
      <pivotArea dataOnly="0" labelOnly="1" outline="0" fieldPosition="0">
        <references count="2">
          <reference field="26" count="1" selected="0">
            <x v="40"/>
          </reference>
          <reference field="27" count="1">
            <x v="72"/>
          </reference>
        </references>
      </pivotArea>
    </format>
    <format dxfId="1596">
      <pivotArea dataOnly="0" labelOnly="1" outline="0" fieldPosition="0">
        <references count="2">
          <reference field="26" count="1" selected="0">
            <x v="41"/>
          </reference>
          <reference field="27" count="1">
            <x v="71"/>
          </reference>
        </references>
      </pivotArea>
    </format>
    <format dxfId="1595">
      <pivotArea dataOnly="0" labelOnly="1" outline="0" fieldPosition="0">
        <references count="2">
          <reference field="26" count="1" selected="0">
            <x v="42"/>
          </reference>
          <reference field="27" count="1">
            <x v="45"/>
          </reference>
        </references>
      </pivotArea>
    </format>
    <format dxfId="1594">
      <pivotArea dataOnly="0" labelOnly="1" outline="0" fieldPosition="0">
        <references count="2">
          <reference field="26" count="1" selected="0">
            <x v="43"/>
          </reference>
          <reference field="27" count="1">
            <x v="85"/>
          </reference>
        </references>
      </pivotArea>
    </format>
    <format dxfId="1593">
      <pivotArea dataOnly="0" labelOnly="1" outline="0" fieldPosition="0">
        <references count="2">
          <reference field="26" count="1" selected="0">
            <x v="44"/>
          </reference>
          <reference field="27" count="1">
            <x v="21"/>
          </reference>
        </references>
      </pivotArea>
    </format>
    <format dxfId="1592">
      <pivotArea dataOnly="0" labelOnly="1" outline="0" fieldPosition="0">
        <references count="2">
          <reference field="26" count="1" selected="0">
            <x v="45"/>
          </reference>
          <reference field="27" count="1">
            <x v="141"/>
          </reference>
        </references>
      </pivotArea>
    </format>
    <format dxfId="1591">
      <pivotArea dataOnly="0" labelOnly="1" outline="0" fieldPosition="0">
        <references count="2">
          <reference field="26" count="1" selected="0">
            <x v="46"/>
          </reference>
          <reference field="27" count="1">
            <x v="92"/>
          </reference>
        </references>
      </pivotArea>
    </format>
    <format dxfId="1590">
      <pivotArea dataOnly="0" labelOnly="1" outline="0" fieldPosition="0">
        <references count="2">
          <reference field="26" count="1" selected="0">
            <x v="47"/>
          </reference>
          <reference field="27" count="1">
            <x v="10"/>
          </reference>
        </references>
      </pivotArea>
    </format>
    <format dxfId="1589">
      <pivotArea dataOnly="0" labelOnly="1" outline="0" fieldPosition="0">
        <references count="2">
          <reference field="26" count="1" selected="0">
            <x v="48"/>
          </reference>
          <reference field="27" count="1">
            <x v="17"/>
          </reference>
        </references>
      </pivotArea>
    </format>
    <format dxfId="1588">
      <pivotArea dataOnly="0" labelOnly="1" outline="0" fieldPosition="0">
        <references count="2">
          <reference field="26" count="1" selected="0">
            <x v="49"/>
          </reference>
          <reference field="27" count="1">
            <x v="75"/>
          </reference>
        </references>
      </pivotArea>
    </format>
    <format dxfId="1587">
      <pivotArea dataOnly="0" labelOnly="1" outline="0" fieldPosition="0">
        <references count="2">
          <reference field="26" count="1" selected="0">
            <x v="50"/>
          </reference>
          <reference field="27" count="1">
            <x v="91"/>
          </reference>
        </references>
      </pivotArea>
    </format>
    <format dxfId="1586">
      <pivotArea dataOnly="0" labelOnly="1" outline="0" fieldPosition="0">
        <references count="2">
          <reference field="26" count="1" selected="0">
            <x v="51"/>
          </reference>
          <reference field="27" count="1">
            <x v="49"/>
          </reference>
        </references>
      </pivotArea>
    </format>
    <format dxfId="1585">
      <pivotArea dataOnly="0" labelOnly="1" outline="0" fieldPosition="0">
        <references count="2">
          <reference field="26" count="1" selected="0">
            <x v="52"/>
          </reference>
          <reference field="27" count="1">
            <x v="99"/>
          </reference>
        </references>
      </pivotArea>
    </format>
    <format dxfId="1584">
      <pivotArea dataOnly="0" labelOnly="1" outline="0" fieldPosition="0">
        <references count="2">
          <reference field="26" count="1" selected="0">
            <x v="53"/>
          </reference>
          <reference field="27" count="1">
            <x v="100"/>
          </reference>
        </references>
      </pivotArea>
    </format>
    <format dxfId="1583">
      <pivotArea dataOnly="0" labelOnly="1" outline="0" fieldPosition="0">
        <references count="2">
          <reference field="26" count="1" selected="0">
            <x v="54"/>
          </reference>
          <reference field="27" count="1">
            <x v="102"/>
          </reference>
        </references>
      </pivotArea>
    </format>
    <format dxfId="1582">
      <pivotArea dataOnly="0" labelOnly="1" outline="0" fieldPosition="0">
        <references count="2">
          <reference field="26" count="1" selected="0">
            <x v="55"/>
          </reference>
          <reference field="27" count="1">
            <x v="101"/>
          </reference>
        </references>
      </pivotArea>
    </format>
    <format dxfId="1581">
      <pivotArea dataOnly="0" labelOnly="1" outline="0" fieldPosition="0">
        <references count="2">
          <reference field="26" count="1" selected="0">
            <x v="56"/>
          </reference>
          <reference field="27" count="1">
            <x v="103"/>
          </reference>
        </references>
      </pivotArea>
    </format>
    <format dxfId="1580">
      <pivotArea dataOnly="0" labelOnly="1" outline="0" fieldPosition="0">
        <references count="2">
          <reference field="26" count="1" selected="0">
            <x v="57"/>
          </reference>
          <reference field="27" count="1">
            <x v="36"/>
          </reference>
        </references>
      </pivotArea>
    </format>
    <format dxfId="1579">
      <pivotArea dataOnly="0" labelOnly="1" outline="0" fieldPosition="0">
        <references count="2">
          <reference field="26" count="1" selected="0">
            <x v="58"/>
          </reference>
          <reference field="27" count="1">
            <x v="135"/>
          </reference>
        </references>
      </pivotArea>
    </format>
    <format dxfId="1578">
      <pivotArea dataOnly="0" labelOnly="1" outline="0" fieldPosition="0">
        <references count="2">
          <reference field="26" count="1" selected="0">
            <x v="59"/>
          </reference>
          <reference field="27" count="1">
            <x v="123"/>
          </reference>
        </references>
      </pivotArea>
    </format>
    <format dxfId="1577">
      <pivotArea dataOnly="0" labelOnly="1" outline="0" fieldPosition="0">
        <references count="2">
          <reference field="26" count="1" selected="0">
            <x v="60"/>
          </reference>
          <reference field="27" count="1">
            <x v="128"/>
          </reference>
        </references>
      </pivotArea>
    </format>
    <format dxfId="1576">
      <pivotArea dataOnly="0" labelOnly="1" outline="0" fieldPosition="0">
        <references count="2">
          <reference field="26" count="1" selected="0">
            <x v="61"/>
          </reference>
          <reference field="27" count="1">
            <x v="6"/>
          </reference>
        </references>
      </pivotArea>
    </format>
    <format dxfId="1575">
      <pivotArea dataOnly="0" labelOnly="1" outline="0" fieldPosition="0">
        <references count="2">
          <reference field="26" count="1" selected="0">
            <x v="62"/>
          </reference>
          <reference field="27" count="1">
            <x v="9"/>
          </reference>
        </references>
      </pivotArea>
    </format>
    <format dxfId="1574">
      <pivotArea dataOnly="0" labelOnly="1" outline="0" fieldPosition="0">
        <references count="2">
          <reference field="26" count="1" selected="0">
            <x v="63"/>
          </reference>
          <reference field="27" count="1">
            <x v="7"/>
          </reference>
        </references>
      </pivotArea>
    </format>
    <format dxfId="1573">
      <pivotArea dataOnly="0" labelOnly="1" outline="0" fieldPosition="0">
        <references count="2">
          <reference field="26" count="1" selected="0">
            <x v="64"/>
          </reference>
          <reference field="27" count="1">
            <x v="8"/>
          </reference>
        </references>
      </pivotArea>
    </format>
    <format dxfId="1572">
      <pivotArea dataOnly="0" labelOnly="1" outline="0" fieldPosition="0">
        <references count="2">
          <reference field="26" count="1" selected="0">
            <x v="65"/>
          </reference>
          <reference field="27" count="1">
            <x v="79"/>
          </reference>
        </references>
      </pivotArea>
    </format>
    <format dxfId="1571">
      <pivotArea dataOnly="0" labelOnly="1" outline="0" fieldPosition="0">
        <references count="2">
          <reference field="26" count="1" selected="0">
            <x v="66"/>
          </reference>
          <reference field="27" count="1">
            <x v="127"/>
          </reference>
        </references>
      </pivotArea>
    </format>
    <format dxfId="1570">
      <pivotArea dataOnly="0" labelOnly="1" outline="0" fieldPosition="0">
        <references count="2">
          <reference field="26" count="1" selected="0">
            <x v="67"/>
          </reference>
          <reference field="27" count="1">
            <x v="117"/>
          </reference>
        </references>
      </pivotArea>
    </format>
    <format dxfId="1569">
      <pivotArea dataOnly="0" labelOnly="1" outline="0" fieldPosition="0">
        <references count="2">
          <reference field="26" count="1" selected="0">
            <x v="68"/>
          </reference>
          <reference field="27" count="1">
            <x v="115"/>
          </reference>
        </references>
      </pivotArea>
    </format>
    <format dxfId="1568">
      <pivotArea dataOnly="0" labelOnly="1" outline="0" fieldPosition="0">
        <references count="2">
          <reference field="26" count="1" selected="0">
            <x v="69"/>
          </reference>
          <reference field="27" count="1">
            <x v="113"/>
          </reference>
        </references>
      </pivotArea>
    </format>
    <format dxfId="1567">
      <pivotArea dataOnly="0" labelOnly="1" outline="0" fieldPosition="0">
        <references count="2">
          <reference field="26" count="1" selected="0">
            <x v="70"/>
          </reference>
          <reference field="27" count="1">
            <x v="118"/>
          </reference>
        </references>
      </pivotArea>
    </format>
    <format dxfId="1566">
      <pivotArea dataOnly="0" labelOnly="1" outline="0" fieldPosition="0">
        <references count="2">
          <reference field="26" count="1" selected="0">
            <x v="71"/>
          </reference>
          <reference field="27" count="1">
            <x v="112"/>
          </reference>
        </references>
      </pivotArea>
    </format>
    <format dxfId="1565">
      <pivotArea dataOnly="0" labelOnly="1" outline="0" fieldPosition="0">
        <references count="2">
          <reference field="26" count="1" selected="0">
            <x v="72"/>
          </reference>
          <reference field="27" count="1">
            <x v="121"/>
          </reference>
        </references>
      </pivotArea>
    </format>
    <format dxfId="1564">
      <pivotArea dataOnly="0" labelOnly="1" outline="0" fieldPosition="0">
        <references count="2">
          <reference field="26" count="1" selected="0">
            <x v="73"/>
          </reference>
          <reference field="27" count="1">
            <x v="124"/>
          </reference>
        </references>
      </pivotArea>
    </format>
    <format dxfId="1563">
      <pivotArea dataOnly="0" labelOnly="1" outline="0" fieldPosition="0">
        <references count="2">
          <reference field="26" count="1" selected="0">
            <x v="74"/>
          </reference>
          <reference field="27" count="1">
            <x v="129"/>
          </reference>
        </references>
      </pivotArea>
    </format>
    <format dxfId="1562">
      <pivotArea dataOnly="0" labelOnly="1" outline="0" fieldPosition="0">
        <references count="2">
          <reference field="26" count="1" selected="0">
            <x v="75"/>
          </reference>
          <reference field="27" count="1">
            <x v="125"/>
          </reference>
        </references>
      </pivotArea>
    </format>
    <format dxfId="1561">
      <pivotArea dataOnly="0" labelOnly="1" outline="0" fieldPosition="0">
        <references count="2">
          <reference field="26" count="1" selected="0">
            <x v="76"/>
          </reference>
          <reference field="27" count="1">
            <x v="114"/>
          </reference>
        </references>
      </pivotArea>
    </format>
    <format dxfId="1560">
      <pivotArea dataOnly="0" labelOnly="1" outline="0" fieldPosition="0">
        <references count="2">
          <reference field="26" count="1" selected="0">
            <x v="77"/>
          </reference>
          <reference field="27" count="1">
            <x v="122"/>
          </reference>
        </references>
      </pivotArea>
    </format>
    <format dxfId="1559">
      <pivotArea dataOnly="0" labelOnly="1" outline="0" fieldPosition="0">
        <references count="2">
          <reference field="26" count="1" selected="0">
            <x v="78"/>
          </reference>
          <reference field="27" count="1">
            <x v="109"/>
          </reference>
        </references>
      </pivotArea>
    </format>
    <format dxfId="1558">
      <pivotArea dataOnly="0" labelOnly="1" outline="0" fieldPosition="0">
        <references count="2">
          <reference field="26" count="1" selected="0">
            <x v="79"/>
          </reference>
          <reference field="27" count="1">
            <x v="108"/>
          </reference>
        </references>
      </pivotArea>
    </format>
    <format dxfId="1557">
      <pivotArea dataOnly="0" labelOnly="1" outline="0" fieldPosition="0">
        <references count="2">
          <reference field="26" count="1" selected="0">
            <x v="80"/>
          </reference>
          <reference field="27" count="1">
            <x v="46"/>
          </reference>
        </references>
      </pivotArea>
    </format>
    <format dxfId="1556">
      <pivotArea dataOnly="0" labelOnly="1" outline="0" fieldPosition="0">
        <references count="2">
          <reference field="26" count="1" selected="0">
            <x v="81"/>
          </reference>
          <reference field="27" count="1">
            <x v="22"/>
          </reference>
        </references>
      </pivotArea>
    </format>
    <format dxfId="1555">
      <pivotArea dataOnly="0" labelOnly="1" outline="0" fieldPosition="0">
        <references count="2">
          <reference field="26" count="1" selected="0">
            <x v="82"/>
          </reference>
          <reference field="27" count="1">
            <x v="24"/>
          </reference>
        </references>
      </pivotArea>
    </format>
    <format dxfId="1554">
      <pivotArea dataOnly="0" labelOnly="1" outline="0" fieldPosition="0">
        <references count="2">
          <reference field="26" count="1" selected="0">
            <x v="83"/>
          </reference>
          <reference field="27" count="1">
            <x v="58"/>
          </reference>
        </references>
      </pivotArea>
    </format>
    <format dxfId="1553">
      <pivotArea dataOnly="0" labelOnly="1" outline="0" fieldPosition="0">
        <references count="2">
          <reference field="26" count="1" selected="0">
            <x v="84"/>
          </reference>
          <reference field="27" count="1">
            <x v="55"/>
          </reference>
        </references>
      </pivotArea>
    </format>
    <format dxfId="1552">
      <pivotArea dataOnly="0" labelOnly="1" outline="0" fieldPosition="0">
        <references count="2">
          <reference field="26" count="1" selected="0">
            <x v="85"/>
          </reference>
          <reference field="27" count="1">
            <x v="56"/>
          </reference>
        </references>
      </pivotArea>
    </format>
    <format dxfId="1551">
      <pivotArea dataOnly="0" labelOnly="1" outline="0" fieldPosition="0">
        <references count="2">
          <reference field="26" count="1" selected="0">
            <x v="86"/>
          </reference>
          <reference field="27" count="1">
            <x v="106"/>
          </reference>
        </references>
      </pivotArea>
    </format>
    <format dxfId="1550">
      <pivotArea dataOnly="0" labelOnly="1" outline="0" fieldPosition="0">
        <references count="2">
          <reference field="26" count="1" selected="0">
            <x v="87"/>
          </reference>
          <reference field="27" count="1">
            <x v="105"/>
          </reference>
        </references>
      </pivotArea>
    </format>
    <format dxfId="1549">
      <pivotArea dataOnly="0" labelOnly="1" outline="0" fieldPosition="0">
        <references count="2">
          <reference field="26" count="1" selected="0">
            <x v="88"/>
          </reference>
          <reference field="27" count="1">
            <x v="57"/>
          </reference>
        </references>
      </pivotArea>
    </format>
    <format dxfId="1548">
      <pivotArea dataOnly="0" labelOnly="1" outline="0" fieldPosition="0">
        <references count="2">
          <reference field="26" count="1" selected="0">
            <x v="89"/>
          </reference>
          <reference field="27" count="1">
            <x v="120"/>
          </reference>
        </references>
      </pivotArea>
    </format>
    <format dxfId="1547">
      <pivotArea dataOnly="0" labelOnly="1" outline="0" fieldPosition="0">
        <references count="2">
          <reference field="26" count="1" selected="0">
            <x v="90"/>
          </reference>
          <reference field="27" count="1">
            <x v="30"/>
          </reference>
        </references>
      </pivotArea>
    </format>
    <format dxfId="1546">
      <pivotArea dataOnly="0" labelOnly="1" outline="0" fieldPosition="0">
        <references count="2">
          <reference field="26" count="1" selected="0">
            <x v="91"/>
          </reference>
          <reference field="27" count="1">
            <x v="116"/>
          </reference>
        </references>
      </pivotArea>
    </format>
    <format dxfId="1545">
      <pivotArea dataOnly="0" labelOnly="1" outline="0" fieldPosition="0">
        <references count="2">
          <reference field="26" count="1" selected="0">
            <x v="92"/>
          </reference>
          <reference field="27" count="1">
            <x v="119"/>
          </reference>
        </references>
      </pivotArea>
    </format>
    <format dxfId="1544">
      <pivotArea dataOnly="0" labelOnly="1" outline="0" fieldPosition="0">
        <references count="2">
          <reference field="26" count="1" selected="0">
            <x v="93"/>
          </reference>
          <reference field="27" count="1">
            <x v="111"/>
          </reference>
        </references>
      </pivotArea>
    </format>
    <format dxfId="1543">
      <pivotArea dataOnly="0" labelOnly="1" outline="0" fieldPosition="0">
        <references count="2">
          <reference field="26" count="1" selected="0">
            <x v="94"/>
          </reference>
          <reference field="27" count="1">
            <x v="88"/>
          </reference>
        </references>
      </pivotArea>
    </format>
    <format dxfId="1542">
      <pivotArea dataOnly="0" labelOnly="1" outline="0" fieldPosition="0">
        <references count="2">
          <reference field="26" count="1" selected="0">
            <x v="95"/>
          </reference>
          <reference field="27" count="1">
            <x v="89"/>
          </reference>
        </references>
      </pivotArea>
    </format>
    <format dxfId="1541">
      <pivotArea dataOnly="0" labelOnly="1" outline="0" fieldPosition="0">
        <references count="2">
          <reference field="26" count="1" selected="0">
            <x v="96"/>
          </reference>
          <reference field="27" count="1">
            <x v="142"/>
          </reference>
        </references>
      </pivotArea>
    </format>
    <format dxfId="1540">
      <pivotArea dataOnly="0" labelOnly="1" outline="0" fieldPosition="0">
        <references count="2">
          <reference field="26" count="1" selected="0">
            <x v="97"/>
          </reference>
          <reference field="27" count="1">
            <x v="86"/>
          </reference>
        </references>
      </pivotArea>
    </format>
    <format dxfId="1539">
      <pivotArea dataOnly="0" labelOnly="1" outline="0" fieldPosition="0">
        <references count="2">
          <reference field="26" count="1" selected="0">
            <x v="98"/>
          </reference>
          <reference field="27" count="1">
            <x v="47"/>
          </reference>
        </references>
      </pivotArea>
    </format>
    <format dxfId="1538">
      <pivotArea dataOnly="0" labelOnly="1" outline="0" fieldPosition="0">
        <references count="2">
          <reference field="26" count="1" selected="0">
            <x v="99"/>
          </reference>
          <reference field="27" count="1">
            <x v="43"/>
          </reference>
        </references>
      </pivotArea>
    </format>
    <format dxfId="1537">
      <pivotArea dataOnly="0" labelOnly="1" outline="0" fieldPosition="0">
        <references count="2">
          <reference field="26" count="1" selected="0">
            <x v="100"/>
          </reference>
          <reference field="27" count="1">
            <x v="126"/>
          </reference>
        </references>
      </pivotArea>
    </format>
    <format dxfId="1536">
      <pivotArea dataOnly="0" labelOnly="1" outline="0" fieldPosition="0">
        <references count="2">
          <reference field="26" count="1" selected="0">
            <x v="101"/>
          </reference>
          <reference field="27" count="1">
            <x v="104"/>
          </reference>
        </references>
      </pivotArea>
    </format>
    <format dxfId="1535">
      <pivotArea dataOnly="0" labelOnly="1" outline="0" fieldPosition="0">
        <references count="2">
          <reference field="26" count="1" selected="0">
            <x v="102"/>
          </reference>
          <reference field="27" count="1">
            <x v="53"/>
          </reference>
        </references>
      </pivotArea>
    </format>
    <format dxfId="1534">
      <pivotArea dataOnly="0" labelOnly="1" outline="0" fieldPosition="0">
        <references count="2">
          <reference field="26" count="1" selected="0">
            <x v="103"/>
          </reference>
          <reference field="27" count="1">
            <x v="110"/>
          </reference>
        </references>
      </pivotArea>
    </format>
    <format dxfId="1533">
      <pivotArea dataOnly="0" labelOnly="1" outline="0" fieldPosition="0">
        <references count="2">
          <reference field="26" count="1" selected="0">
            <x v="104"/>
          </reference>
          <reference field="27" count="1">
            <x v="31"/>
          </reference>
        </references>
      </pivotArea>
    </format>
    <format dxfId="1532">
      <pivotArea dataOnly="0" labelOnly="1" outline="0" fieldPosition="0">
        <references count="2">
          <reference field="26" count="1" selected="0">
            <x v="105"/>
          </reference>
          <reference field="27" count="1">
            <x v="90"/>
          </reference>
        </references>
      </pivotArea>
    </format>
    <format dxfId="1531">
      <pivotArea dataOnly="0" labelOnly="1" outline="0" fieldPosition="0">
        <references count="2">
          <reference field="26" count="1" selected="0">
            <x v="106"/>
          </reference>
          <reference field="27" count="1">
            <x v="81"/>
          </reference>
        </references>
      </pivotArea>
    </format>
    <format dxfId="1530">
      <pivotArea dataOnly="0" labelOnly="1" outline="0" fieldPosition="0">
        <references count="2">
          <reference field="26" count="1" selected="0">
            <x v="107"/>
          </reference>
          <reference field="27" count="1">
            <x v="32"/>
          </reference>
        </references>
      </pivotArea>
    </format>
    <format dxfId="1529">
      <pivotArea dataOnly="0" labelOnly="1" outline="0" fieldPosition="0">
        <references count="2">
          <reference field="26" count="1" selected="0">
            <x v="108"/>
          </reference>
          <reference field="27" count="1">
            <x v="138"/>
          </reference>
        </references>
      </pivotArea>
    </format>
    <format dxfId="1528">
      <pivotArea dataOnly="0" labelOnly="1" outline="0" fieldPosition="0">
        <references count="2">
          <reference field="26" count="1" selected="0">
            <x v="109"/>
          </reference>
          <reference field="27" count="1">
            <x v="137"/>
          </reference>
        </references>
      </pivotArea>
    </format>
    <format dxfId="1527">
      <pivotArea dataOnly="0" labelOnly="1" outline="0" fieldPosition="0">
        <references count="2">
          <reference field="26" count="1" selected="0">
            <x v="110"/>
          </reference>
          <reference field="27" count="1">
            <x v="132"/>
          </reference>
        </references>
      </pivotArea>
    </format>
    <format dxfId="1526">
      <pivotArea dataOnly="0" labelOnly="1" outline="0" fieldPosition="0">
        <references count="2">
          <reference field="26" count="1" selected="0">
            <x v="111"/>
          </reference>
          <reference field="27" count="1">
            <x v="15"/>
          </reference>
        </references>
      </pivotArea>
    </format>
    <format dxfId="1525">
      <pivotArea dataOnly="0" labelOnly="1" outline="0" fieldPosition="0">
        <references count="2">
          <reference field="26" count="1" selected="0">
            <x v="112"/>
          </reference>
          <reference field="27" count="1">
            <x v="16"/>
          </reference>
        </references>
      </pivotArea>
    </format>
    <format dxfId="1524">
      <pivotArea dataOnly="0" labelOnly="1" outline="0" fieldPosition="0">
        <references count="2">
          <reference field="26" count="1" selected="0">
            <x v="113"/>
          </reference>
          <reference field="27" count="1">
            <x v="13"/>
          </reference>
        </references>
      </pivotArea>
    </format>
    <format dxfId="1523">
      <pivotArea dataOnly="0" labelOnly="1" outline="0" fieldPosition="0">
        <references count="2">
          <reference field="26" count="1" selected="0">
            <x v="114"/>
          </reference>
          <reference field="27" count="1">
            <x v="14"/>
          </reference>
        </references>
      </pivotArea>
    </format>
    <format dxfId="1522">
      <pivotArea dataOnly="0" labelOnly="1" outline="0" fieldPosition="0">
        <references count="2">
          <reference field="26" count="1" selected="0">
            <x v="115"/>
          </reference>
          <reference field="27" count="1">
            <x v="12"/>
          </reference>
        </references>
      </pivotArea>
    </format>
    <format dxfId="1521">
      <pivotArea dataOnly="0" labelOnly="1" outline="0" fieldPosition="0">
        <references count="2">
          <reference field="26" count="1" selected="0">
            <x v="116"/>
          </reference>
          <reference field="27" count="1">
            <x v="77"/>
          </reference>
        </references>
      </pivotArea>
    </format>
    <format dxfId="1520">
      <pivotArea dataOnly="0" labelOnly="1" outline="0" fieldPosition="0">
        <references count="2">
          <reference field="26" count="1" selected="0">
            <x v="117"/>
          </reference>
          <reference field="27" count="1">
            <x v="37"/>
          </reference>
        </references>
      </pivotArea>
    </format>
    <format dxfId="1519">
      <pivotArea dataOnly="0" labelOnly="1" outline="0" fieldPosition="0">
        <references count="2">
          <reference field="26" count="1" selected="0">
            <x v="118"/>
          </reference>
          <reference field="27" count="1">
            <x v="83"/>
          </reference>
        </references>
      </pivotArea>
    </format>
    <format dxfId="1518">
      <pivotArea dataOnly="0" labelOnly="1" outline="0" fieldPosition="0">
        <references count="2">
          <reference field="26" count="1" selected="0">
            <x v="119"/>
          </reference>
          <reference field="27" count="1">
            <x v="41"/>
          </reference>
        </references>
      </pivotArea>
    </format>
    <format dxfId="1517">
      <pivotArea dataOnly="0" labelOnly="1" outline="0" fieldPosition="0">
        <references count="2">
          <reference field="26" count="1" selected="0">
            <x v="120"/>
          </reference>
          <reference field="27" count="1">
            <x v="19"/>
          </reference>
        </references>
      </pivotArea>
    </format>
    <format dxfId="1516">
      <pivotArea dataOnly="0" labelOnly="1" outline="0" fieldPosition="0">
        <references count="2">
          <reference field="26" count="1" selected="0">
            <x v="121"/>
          </reference>
          <reference field="27" count="1">
            <x v="40"/>
          </reference>
        </references>
      </pivotArea>
    </format>
    <format dxfId="1515">
      <pivotArea dataOnly="0" labelOnly="1" outline="0" fieldPosition="0">
        <references count="2">
          <reference field="26" count="1" selected="0">
            <x v="122"/>
          </reference>
          <reference field="27" count="1">
            <x v="59"/>
          </reference>
        </references>
      </pivotArea>
    </format>
    <format dxfId="1514">
      <pivotArea dataOnly="0" labelOnly="1" outline="0" fieldPosition="0">
        <references count="2">
          <reference field="26" count="1" selected="0">
            <x v="123"/>
          </reference>
          <reference field="27" count="1">
            <x v="140"/>
          </reference>
        </references>
      </pivotArea>
    </format>
    <format dxfId="1513">
      <pivotArea dataOnly="0" labelOnly="1" outline="0" fieldPosition="0">
        <references count="2">
          <reference field="26" count="1" selected="0">
            <x v="124"/>
          </reference>
          <reference field="27" count="1">
            <x v="35"/>
          </reference>
        </references>
      </pivotArea>
    </format>
    <format dxfId="1512">
      <pivotArea dataOnly="0" labelOnly="1" outline="0" fieldPosition="0">
        <references count="2">
          <reference field="26" count="1" selected="0">
            <x v="125"/>
          </reference>
          <reference field="27" count="1">
            <x v="62"/>
          </reference>
        </references>
      </pivotArea>
    </format>
    <format dxfId="1511">
      <pivotArea dataOnly="0" labelOnly="1" outline="0" fieldPosition="0">
        <references count="2">
          <reference field="26" count="1" selected="0">
            <x v="126"/>
          </reference>
          <reference field="27" count="1">
            <x v="63"/>
          </reference>
        </references>
      </pivotArea>
    </format>
    <format dxfId="1510">
      <pivotArea dataOnly="0" labelOnly="1" outline="0" fieldPosition="0">
        <references count="2">
          <reference field="26" count="1" selected="0">
            <x v="127"/>
          </reference>
          <reference field="27" count="1">
            <x v="130"/>
          </reference>
        </references>
      </pivotArea>
    </format>
    <format dxfId="1509">
      <pivotArea dataOnly="0" labelOnly="1" outline="0" fieldPosition="0">
        <references count="2">
          <reference field="26" count="1" selected="0">
            <x v="128"/>
          </reference>
          <reference field="27" count="1">
            <x v="38"/>
          </reference>
        </references>
      </pivotArea>
    </format>
    <format dxfId="1508">
      <pivotArea dataOnly="0" labelOnly="1" outline="0" fieldPosition="0">
        <references count="2">
          <reference field="26" count="1" selected="0">
            <x v="129"/>
          </reference>
          <reference field="27" count="1">
            <x v="39"/>
          </reference>
        </references>
      </pivotArea>
    </format>
    <format dxfId="1507">
      <pivotArea dataOnly="0" labelOnly="1" outline="0" fieldPosition="0">
        <references count="2">
          <reference field="26" count="1" selected="0">
            <x v="130"/>
          </reference>
          <reference field="27" count="1">
            <x v="87"/>
          </reference>
        </references>
      </pivotArea>
    </format>
    <format dxfId="1506">
      <pivotArea dataOnly="0" labelOnly="1" outline="0" fieldPosition="0">
        <references count="2">
          <reference field="26" count="1" selected="0">
            <x v="131"/>
          </reference>
          <reference field="27" count="1">
            <x v="50"/>
          </reference>
        </references>
      </pivotArea>
    </format>
    <format dxfId="1505">
      <pivotArea dataOnly="0" labelOnly="1" outline="0" fieldPosition="0">
        <references count="2">
          <reference field="26" count="1" selected="0">
            <x v="132"/>
          </reference>
          <reference field="27" count="1">
            <x v="80"/>
          </reference>
        </references>
      </pivotArea>
    </format>
    <format dxfId="1504">
      <pivotArea dataOnly="0" labelOnly="1" outline="0" fieldPosition="0">
        <references count="2">
          <reference field="26" count="1" selected="0">
            <x v="133"/>
          </reference>
          <reference field="27" count="1">
            <x v="5"/>
          </reference>
        </references>
      </pivotArea>
    </format>
    <format dxfId="1503">
      <pivotArea dataOnly="0" labelOnly="1" outline="0" fieldPosition="0">
        <references count="2">
          <reference field="26" count="1" selected="0">
            <x v="134"/>
          </reference>
          <reference field="27" count="1">
            <x v="136"/>
          </reference>
        </references>
      </pivotArea>
    </format>
    <format dxfId="1502">
      <pivotArea dataOnly="0" labelOnly="1" outline="0" fieldPosition="0">
        <references count="2">
          <reference field="26" count="1" selected="0">
            <x v="135"/>
          </reference>
          <reference field="27" count="1">
            <x v="131"/>
          </reference>
        </references>
      </pivotArea>
    </format>
    <format dxfId="1501">
      <pivotArea dataOnly="0" labelOnly="1" outline="0" fieldPosition="0">
        <references count="2">
          <reference field="26" count="1" selected="0">
            <x v="136"/>
          </reference>
          <reference field="27" count="1">
            <x v="61"/>
          </reference>
        </references>
      </pivotArea>
    </format>
    <format dxfId="1500">
      <pivotArea dataOnly="0" labelOnly="1" outline="0" fieldPosition="0">
        <references count="2">
          <reference field="26" count="1" selected="0">
            <x v="137"/>
          </reference>
          <reference field="27" count="1">
            <x v="33"/>
          </reference>
        </references>
      </pivotArea>
    </format>
    <format dxfId="1499">
      <pivotArea dataOnly="0" labelOnly="1" outline="0" fieldPosition="0">
        <references count="2">
          <reference field="26" count="1" selected="0">
            <x v="138"/>
          </reference>
          <reference field="27" count="1">
            <x v="25"/>
          </reference>
        </references>
      </pivotArea>
    </format>
    <format dxfId="1498">
      <pivotArea dataOnly="0" labelOnly="1" outline="0" fieldPosition="0">
        <references count="2">
          <reference field="26" count="1" selected="0">
            <x v="139"/>
          </reference>
          <reference field="27" count="1">
            <x v="26"/>
          </reference>
        </references>
      </pivotArea>
    </format>
    <format dxfId="1497">
      <pivotArea dataOnly="0" labelOnly="1" outline="0" fieldPosition="0">
        <references count="2">
          <reference field="26" count="1" selected="0">
            <x v="140"/>
          </reference>
          <reference field="27" count="1">
            <x v="34"/>
          </reference>
        </references>
      </pivotArea>
    </format>
    <format dxfId="1496">
      <pivotArea dataOnly="0" labelOnly="1" outline="0" fieldPosition="0">
        <references count="2">
          <reference field="26" count="1" selected="0">
            <x v="141"/>
          </reference>
          <reference field="27" count="1">
            <x v="1"/>
          </reference>
        </references>
      </pivotArea>
    </format>
    <format dxfId="1495">
      <pivotArea dataOnly="0" labelOnly="1" outline="0" fieldPosition="0">
        <references count="2">
          <reference field="26" count="1" selected="0">
            <x v="142"/>
          </reference>
          <reference field="27" count="1">
            <x v="60"/>
          </reference>
        </references>
      </pivotArea>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7.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
  <location ref="A2:C10" firstHeaderRow="1" firstDataRow="1" firstDataCol="2"/>
  <pivotFields count="62">
    <pivotField compact="0" outline="0" showAll="0" defaultSubtotal="0"/>
    <pivotField compact="0" outline="0" showAll="0" defaultSubtotal="0"/>
    <pivotField compact="0" outline="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Capitulo  " axis="axisRow" compact="0" outline="0" showAll="0" defaultSubtotal="0">
      <items count="7">
        <item x="0"/>
        <item x="1"/>
        <item x="2"/>
        <item x="3"/>
        <item x="4"/>
        <item x="5"/>
        <item x="6"/>
      </items>
    </pivotField>
    <pivotField compact="0" outline="0" subtotalTop="0" showAll="0" defaultSubtotal="0"/>
    <pivotField name="Nombre" axis="axisRow"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2">
    <field x="20"/>
    <field x="22"/>
  </rowFields>
  <rowItems count="8">
    <i>
      <x/>
      <x v="5"/>
    </i>
    <i>
      <x v="1"/>
      <x v="3"/>
    </i>
    <i>
      <x v="2"/>
      <x v="4"/>
    </i>
    <i>
      <x v="3"/>
      <x v="6"/>
    </i>
    <i>
      <x v="4"/>
      <x/>
    </i>
    <i>
      <x v="5"/>
      <x v="2"/>
    </i>
    <i>
      <x v="6"/>
      <x v="1"/>
    </i>
    <i t="grand">
      <x/>
    </i>
  </rowItems>
  <colItems count="1">
    <i/>
  </colItems>
  <dataFields count="1">
    <dataField name="2da Modificación 2023  " fld="60" baseField="2" baseItem="8" numFmtId="4"/>
  </dataFields>
  <formats count="13">
    <format dxfId="1494">
      <pivotArea field="20" type="button" dataOnly="0" labelOnly="1" outline="0" axis="axisRow" fieldPosition="0"/>
    </format>
    <format dxfId="1493">
      <pivotArea field="22" type="button" dataOnly="0" labelOnly="1" outline="0" axis="axisRow" fieldPosition="1"/>
    </format>
    <format dxfId="1492">
      <pivotArea dataOnly="0" labelOnly="1" outline="0" axis="axisValues" fieldPosition="0"/>
    </format>
    <format dxfId="1491">
      <pivotArea field="20" type="button" dataOnly="0" labelOnly="1" outline="0" axis="axisRow" fieldPosition="0"/>
    </format>
    <format dxfId="1490">
      <pivotArea dataOnly="0" labelOnly="1" outline="0" fieldPosition="0">
        <references count="1">
          <reference field="20" count="0"/>
        </references>
      </pivotArea>
    </format>
    <format dxfId="1489">
      <pivotArea dataOnly="0" labelOnly="1" grandRow="1" outline="0" fieldPosition="0"/>
    </format>
    <format dxfId="1488">
      <pivotArea field="20" type="button" dataOnly="0" labelOnly="1" outline="0" axis="axisRow" fieldPosition="0"/>
    </format>
    <format dxfId="1487">
      <pivotArea dataOnly="0" labelOnly="1" outline="0" fieldPosition="0">
        <references count="1">
          <reference field="20" count="0"/>
        </references>
      </pivotArea>
    </format>
    <format dxfId="1486">
      <pivotArea dataOnly="0" labelOnly="1" grandRow="1" outline="0" fieldPosition="0"/>
    </format>
    <format dxfId="1485">
      <pivotArea field="22" type="button" dataOnly="0" labelOnly="1" outline="0" axis="axisRow" fieldPosition="1"/>
    </format>
    <format dxfId="1484">
      <pivotArea dataOnly="0" labelOnly="1" outline="0" axis="axisValues" fieldPosition="0"/>
    </format>
    <format dxfId="1483">
      <pivotArea field="22" type="button" dataOnly="0" labelOnly="1" outline="0" axis="axisRow" fieldPosition="1"/>
    </format>
    <format dxfId="1482">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8.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outline="1" outlineData="1" multipleFieldFilters="0" rowHeaderCaption="Capitulo 6000">
  <location ref="A3:B24" firstHeaderRow="1" firstDataRow="1" firstDataCol="1" rowPageCount="1" colPageCount="1"/>
  <pivotFields count="62">
    <pivotField showAll="0" defaultSubtotal="0"/>
    <pivotField showAll="0" defaultSubtotal="0"/>
    <pivotField showAll="0" defaultSubtotal="0"/>
    <pivotField subtotalTop="0" showAll="0" defaultSubtotal="0"/>
    <pivotField subtotalTop="0" showAll="0" defaultSubtotal="0"/>
    <pivotField subtotalTop="0" showAll="0" defaultSubtotal="0"/>
    <pivotField subtotalTop="0" showAll="0" defaultSubtotal="0"/>
    <pivotField subtotalTop="0"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Row" showAll="0" defaultSubtotal="0">
      <items count="8">
        <item x="5"/>
        <item x="6"/>
        <item x="4"/>
        <item x="7"/>
        <item x="0"/>
        <item x="2"/>
        <item x="1"/>
        <item x="3"/>
      </items>
    </pivotField>
    <pivotField showAll="0" defaultSubtotal="0"/>
    <pivotField axis="axisRow" showAll="0" defaultSubtotal="0">
      <items count="56">
        <item x="32"/>
        <item x="41"/>
        <item x="7"/>
        <item x="19"/>
        <item x="53"/>
        <item x="21"/>
        <item x="35"/>
        <item x="49"/>
        <item x="38"/>
        <item x="44"/>
        <item x="18"/>
        <item x="42"/>
        <item x="40"/>
        <item x="30"/>
        <item x="1"/>
        <item x="45"/>
        <item x="27"/>
        <item x="28"/>
        <item x="34"/>
        <item x="9"/>
        <item x="16"/>
        <item x="26"/>
        <item x="10"/>
        <item x="23"/>
        <item x="24"/>
        <item x="36"/>
        <item x="3"/>
        <item x="13"/>
        <item x="54"/>
        <item x="46"/>
        <item x="2"/>
        <item x="50"/>
        <item x="31"/>
        <item x="22"/>
        <item x="5"/>
        <item x="15"/>
        <item x="48"/>
        <item x="55"/>
        <item x="33"/>
        <item x="51"/>
        <item x="11"/>
        <item x="52"/>
        <item x="39"/>
        <item x="14"/>
        <item x="25"/>
        <item x="37"/>
        <item x="17"/>
        <item x="6"/>
        <item x="8"/>
        <item x="29"/>
        <item x="4"/>
        <item x="0"/>
        <item x="43"/>
        <item x="12"/>
        <item x="20"/>
        <item x="47"/>
      </items>
    </pivotField>
    <pivotField showAll="0" defaultSubtotal="0"/>
    <pivotField showAll="0" defaultSubtotal="0"/>
    <pivotField name="Capitulo  " axis="axisPage" multipleItemSelectionAllowed="1" showAll="0" defaultSubtotal="0">
      <items count="7">
        <item h="1" x="0"/>
        <item h="1" x="1"/>
        <item h="1" x="2"/>
        <item h="1" x="3"/>
        <item h="1" x="4"/>
        <item x="5"/>
        <item h="1" x="6"/>
      </items>
    </pivotField>
    <pivotField showAll="0" defaultSubtotal="0"/>
    <pivotField name="Nombre" showAll="0" defaultSubtotal="0">
      <items count="7">
        <item x="4"/>
        <item x="6"/>
        <item x="5"/>
        <item x="1"/>
        <item x="2"/>
        <item x="0"/>
        <item x="3"/>
      </items>
    </pivotField>
    <pivotField subtotalTop="0" showAll="0" defaultSubtotal="0"/>
    <pivotField subtotalTop="0" showAll="0" defaultSubtotal="0"/>
    <pivotField showAll="0" defaultSubtotal="0"/>
    <pivotField axis="axisRow" showAll="0" defaultSubtotal="0">
      <items count="143">
        <item x="0"/>
        <item x="1"/>
        <item x="2"/>
        <item x="3"/>
        <item x="4"/>
        <item x="5"/>
        <item x="6"/>
        <item x="7"/>
        <item x="8"/>
        <item x="9"/>
        <item x="10"/>
        <item x="11"/>
        <item x="12"/>
        <item x="13"/>
        <item x="14"/>
        <item x="15"/>
        <item x="16"/>
        <item x="17"/>
        <item x="20"/>
        <item x="22"/>
        <item x="23"/>
        <item x="28"/>
        <item x="29"/>
        <item x="54"/>
        <item x="32"/>
        <item x="33"/>
        <item x="34"/>
        <item x="37"/>
        <item x="35"/>
        <item x="21"/>
        <item x="36"/>
        <item x="39"/>
        <item x="18"/>
        <item x="40"/>
        <item x="30"/>
        <item x="41"/>
        <item x="24"/>
        <item x="43"/>
        <item x="44"/>
        <item x="25"/>
        <item x="45"/>
        <item x="46"/>
        <item x="38"/>
        <item x="56"/>
        <item x="48"/>
        <item x="49"/>
        <item x="27"/>
        <item x="51"/>
        <item x="52"/>
        <item x="42"/>
        <item x="47"/>
        <item x="26"/>
        <item x="50"/>
        <item x="55"/>
        <item x="53"/>
        <item x="19"/>
        <item x="31"/>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9"/>
        <item x="114"/>
        <item x="108"/>
        <item x="110"/>
        <item x="113"/>
        <item x="112"/>
        <item x="111"/>
        <item x="115"/>
        <item x="116"/>
        <item x="117"/>
        <item x="118"/>
        <item x="119"/>
        <item x="120"/>
        <item x="121"/>
        <item x="122"/>
        <item x="123"/>
        <item x="124"/>
        <item x="125"/>
        <item x="126"/>
        <item x="127"/>
        <item x="128"/>
        <item x="129"/>
        <item x="130"/>
        <item x="131"/>
        <item x="132"/>
        <item x="133"/>
        <item x="134"/>
        <item x="135"/>
        <item x="136"/>
        <item x="137"/>
        <item x="139"/>
        <item x="138"/>
        <item x="140"/>
        <item x="141"/>
        <item x="142"/>
      </items>
    </pivotField>
    <pivotField axis="axisRow" showAll="0" defaultSubtotal="0">
      <items count="144">
        <item m="1" x="143"/>
        <item x="141"/>
        <item x="12"/>
        <item x="11"/>
        <item x="13"/>
        <item x="133"/>
        <item x="61"/>
        <item x="63"/>
        <item x="64"/>
        <item x="62"/>
        <item x="51"/>
        <item x="30"/>
        <item x="115"/>
        <item x="112"/>
        <item x="111"/>
        <item x="110"/>
        <item x="113"/>
        <item x="52"/>
        <item x="39"/>
        <item x="120"/>
        <item x="36"/>
        <item x="48"/>
        <item x="81"/>
        <item x="8"/>
        <item x="82"/>
        <item x="139"/>
        <item x="138"/>
        <item x="9"/>
        <item x="10"/>
        <item x="0"/>
        <item x="90"/>
        <item x="104"/>
        <item x="107"/>
        <item x="137"/>
        <item x="140"/>
        <item x="124"/>
        <item x="57"/>
        <item x="117"/>
        <item x="128"/>
        <item x="129"/>
        <item x="121"/>
        <item x="119"/>
        <item x="16"/>
        <item x="99"/>
        <item x="44"/>
        <item x="38"/>
        <item x="80"/>
        <item x="98"/>
        <item x="6"/>
        <item x="26"/>
        <item x="131"/>
        <item x="2"/>
        <item x="7"/>
        <item x="102"/>
        <item x="14"/>
        <item x="84"/>
        <item x="85"/>
        <item x="88"/>
        <item x="83"/>
        <item x="122"/>
        <item x="142"/>
        <item x="136"/>
        <item x="125"/>
        <item x="126"/>
        <item x="28"/>
        <item x="40"/>
        <item x="23"/>
        <item x="41"/>
        <item x="54"/>
        <item x="29"/>
        <item x="20"/>
        <item x="46"/>
        <item x="45"/>
        <item x="17"/>
        <item x="22"/>
        <item x="42"/>
        <item x="25"/>
        <item x="116"/>
        <item x="15"/>
        <item x="65"/>
        <item x="132"/>
        <item x="106"/>
        <item x="24"/>
        <item x="118"/>
        <item x="35"/>
        <item x="56"/>
        <item x="97"/>
        <item x="130"/>
        <item x="94"/>
        <item x="95"/>
        <item x="105"/>
        <item x="47"/>
        <item x="27"/>
        <item x="5"/>
        <item x="33"/>
        <item x="32"/>
        <item x="21"/>
        <item x="43"/>
        <item x="37"/>
        <item x="50"/>
        <item x="55"/>
        <item x="19"/>
        <item x="53"/>
        <item x="31"/>
        <item x="101"/>
        <item x="87"/>
        <item x="86"/>
        <item x="4"/>
        <item x="79"/>
        <item x="78"/>
        <item x="103"/>
        <item x="93"/>
        <item x="71"/>
        <item x="69"/>
        <item x="76"/>
        <item x="68"/>
        <item x="91"/>
        <item x="67"/>
        <item x="70"/>
        <item x="92"/>
        <item x="89"/>
        <item x="72"/>
        <item x="77"/>
        <item x="59"/>
        <item x="73"/>
        <item x="75"/>
        <item x="100"/>
        <item x="66"/>
        <item x="60"/>
        <item x="74"/>
        <item x="127"/>
        <item x="135"/>
        <item x="108"/>
        <item x="1"/>
        <item x="3"/>
        <item x="58"/>
        <item x="134"/>
        <item x="114"/>
        <item x="109"/>
        <item x="34"/>
        <item x="123"/>
        <item x="49"/>
        <item x="96"/>
        <item x="18"/>
      </items>
    </pivotField>
    <pivotField showAll="0" defaultSubtotal="0"/>
    <pivotField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4" showAll="0" defaultSubtotal="0"/>
    <pivotField dataField="1" numFmtId="4" showAll="0" defaultSubtotal="0"/>
    <pivotField numFmtId="4" showAll="0" defaultSubtotal="0"/>
  </pivotFields>
  <rowFields count="4">
    <field x="17"/>
    <field x="15"/>
    <field x="26"/>
    <field x="27"/>
  </rowFields>
  <rowItems count="21">
    <i>
      <x v="22"/>
    </i>
    <i r="1">
      <x v="4"/>
    </i>
    <i r="2">
      <x v="138"/>
    </i>
    <i r="3">
      <x v="25"/>
    </i>
    <i r="2">
      <x v="140"/>
    </i>
    <i r="3">
      <x v="34"/>
    </i>
    <i>
      <x v="32"/>
    </i>
    <i r="1">
      <x v="5"/>
    </i>
    <i r="2">
      <x v="137"/>
    </i>
    <i r="3">
      <x v="33"/>
    </i>
    <i r="2">
      <x v="138"/>
    </i>
    <i r="3">
      <x v="25"/>
    </i>
    <i r="2">
      <x v="139"/>
    </i>
    <i r="3">
      <x v="26"/>
    </i>
    <i>
      <x v="37"/>
    </i>
    <i r="1">
      <x v="5"/>
    </i>
    <i r="2">
      <x v="137"/>
    </i>
    <i r="3">
      <x v="33"/>
    </i>
    <i r="2">
      <x v="139"/>
    </i>
    <i r="3">
      <x v="26"/>
    </i>
    <i t="grand">
      <x/>
    </i>
  </rowItems>
  <colItems count="1">
    <i/>
  </colItems>
  <pageFields count="1">
    <pageField fld="20" hier="-1"/>
  </pageFields>
  <dataFields count="1">
    <dataField name="2da Modificación 2023  " fld="60" baseField="2" baseItem="8" numFmtId="4"/>
  </dataFields>
  <formats count="5">
    <format dxfId="1481">
      <pivotArea dataOnly="0" labelOnly="1" outline="0" axis="axisValues" fieldPosition="0"/>
    </format>
    <format dxfId="1480">
      <pivotArea dataOnly="0" labelOnly="1" outline="0" axis="axisValues" fieldPosition="0"/>
    </format>
    <format dxfId="1479">
      <pivotArea field="20" type="button" dataOnly="0" labelOnly="1" outline="0" axis="axisPage" fieldPosition="0"/>
    </format>
    <format dxfId="1478">
      <pivotArea field="22" type="button" dataOnly="0" labelOnly="1" outline="0"/>
    </format>
    <format dxfId="1477">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9.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Capitulo 9000">
  <location ref="B3:D6" firstHeaderRow="1" firstDataRow="1" firstDataCol="2" rowPageCount="1" colPageCount="1"/>
  <pivotFields count="62">
    <pivotField compact="0" outline="0" showAll="0" defaultSubtotal="0"/>
    <pivotField compact="0" outline="0" showAll="0" defaultSubtotal="0"/>
    <pivotField compact="0" outline="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Capitulo  " axis="axisPage" compact="0" outline="0" multipleItemSelectionAllowed="1" showAll="0" defaultSubtotal="0">
      <items count="7">
        <item h="1" x="0"/>
        <item h="1" x="1"/>
        <item h="1" x="2"/>
        <item h="1" x="3"/>
        <item h="1" x="4"/>
        <item h="1" x="5"/>
        <item x="6"/>
      </items>
    </pivotField>
    <pivotField compact="0" outline="0" showAll="0" defaultSubtotal="0"/>
    <pivotField name="Nombre"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axis="axisRow" compact="0" outline="0" showAll="0" defaultSubtotal="0">
      <items count="143">
        <item x="0"/>
        <item x="1"/>
        <item x="2"/>
        <item x="3"/>
        <item x="4"/>
        <item x="5"/>
        <item x="6"/>
        <item x="7"/>
        <item x="8"/>
        <item x="9"/>
        <item x="10"/>
        <item x="11"/>
        <item x="12"/>
        <item x="13"/>
        <item x="14"/>
        <item x="15"/>
        <item x="16"/>
        <item x="17"/>
        <item x="20"/>
        <item x="22"/>
        <item x="23"/>
        <item x="28"/>
        <item x="29"/>
        <item x="54"/>
        <item x="32"/>
        <item x="33"/>
        <item x="34"/>
        <item x="37"/>
        <item x="35"/>
        <item x="21"/>
        <item x="36"/>
        <item x="39"/>
        <item x="18"/>
        <item x="40"/>
        <item x="30"/>
        <item x="41"/>
        <item x="24"/>
        <item x="43"/>
        <item x="44"/>
        <item x="25"/>
        <item x="45"/>
        <item x="46"/>
        <item x="38"/>
        <item x="56"/>
        <item x="48"/>
        <item x="49"/>
        <item x="27"/>
        <item x="51"/>
        <item x="52"/>
        <item x="42"/>
        <item x="47"/>
        <item x="26"/>
        <item x="50"/>
        <item x="55"/>
        <item x="53"/>
        <item x="19"/>
        <item x="31"/>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9"/>
        <item x="114"/>
        <item x="108"/>
        <item x="110"/>
        <item x="113"/>
        <item x="112"/>
        <item x="111"/>
        <item x="115"/>
        <item x="116"/>
        <item x="117"/>
        <item x="118"/>
        <item x="119"/>
        <item x="120"/>
        <item x="121"/>
        <item x="122"/>
        <item x="123"/>
        <item x="124"/>
        <item x="125"/>
        <item x="126"/>
        <item x="127"/>
        <item x="128"/>
        <item x="129"/>
        <item x="130"/>
        <item x="131"/>
        <item x="132"/>
        <item x="133"/>
        <item x="134"/>
        <item x="135"/>
        <item x="136"/>
        <item x="137"/>
        <item x="139"/>
        <item x="138"/>
        <item x="140"/>
        <item x="141"/>
        <item x="142"/>
      </items>
    </pivotField>
    <pivotField axis="axisRow" compact="0" outline="0" showAll="0" defaultSubtotal="0">
      <items count="144">
        <item m="1" x="143"/>
        <item x="141"/>
        <item x="12"/>
        <item x="11"/>
        <item x="13"/>
        <item x="133"/>
        <item x="61"/>
        <item x="63"/>
        <item x="64"/>
        <item x="62"/>
        <item x="51"/>
        <item x="30"/>
        <item x="115"/>
        <item x="112"/>
        <item x="111"/>
        <item x="110"/>
        <item x="113"/>
        <item x="52"/>
        <item x="39"/>
        <item x="120"/>
        <item x="36"/>
        <item x="48"/>
        <item x="81"/>
        <item x="8"/>
        <item x="82"/>
        <item x="139"/>
        <item x="138"/>
        <item x="9"/>
        <item x="10"/>
        <item x="0"/>
        <item x="90"/>
        <item x="104"/>
        <item x="107"/>
        <item x="137"/>
        <item x="140"/>
        <item x="124"/>
        <item x="57"/>
        <item x="117"/>
        <item x="128"/>
        <item x="129"/>
        <item x="121"/>
        <item x="119"/>
        <item x="16"/>
        <item x="99"/>
        <item x="44"/>
        <item x="38"/>
        <item x="80"/>
        <item x="98"/>
        <item x="6"/>
        <item x="26"/>
        <item x="131"/>
        <item x="2"/>
        <item x="7"/>
        <item x="102"/>
        <item x="14"/>
        <item x="84"/>
        <item x="85"/>
        <item x="88"/>
        <item x="83"/>
        <item x="122"/>
        <item x="142"/>
        <item x="136"/>
        <item x="125"/>
        <item x="126"/>
        <item x="28"/>
        <item x="40"/>
        <item x="23"/>
        <item x="41"/>
        <item x="54"/>
        <item x="29"/>
        <item x="20"/>
        <item x="46"/>
        <item x="45"/>
        <item x="17"/>
        <item x="22"/>
        <item x="42"/>
        <item x="25"/>
        <item x="116"/>
        <item x="15"/>
        <item x="65"/>
        <item x="132"/>
        <item x="106"/>
        <item x="24"/>
        <item x="118"/>
        <item x="35"/>
        <item x="56"/>
        <item x="97"/>
        <item x="130"/>
        <item x="94"/>
        <item x="95"/>
        <item x="105"/>
        <item x="47"/>
        <item x="27"/>
        <item x="5"/>
        <item x="33"/>
        <item x="32"/>
        <item x="21"/>
        <item x="43"/>
        <item x="37"/>
        <item x="50"/>
        <item x="55"/>
        <item x="19"/>
        <item x="53"/>
        <item x="31"/>
        <item x="101"/>
        <item x="87"/>
        <item x="86"/>
        <item x="4"/>
        <item x="79"/>
        <item x="78"/>
        <item x="103"/>
        <item x="93"/>
        <item x="71"/>
        <item x="69"/>
        <item x="76"/>
        <item x="68"/>
        <item x="91"/>
        <item x="67"/>
        <item x="70"/>
        <item x="92"/>
        <item x="89"/>
        <item x="72"/>
        <item x="77"/>
        <item x="59"/>
        <item x="73"/>
        <item x="75"/>
        <item x="100"/>
        <item x="66"/>
        <item x="60"/>
        <item x="74"/>
        <item x="127"/>
        <item x="135"/>
        <item x="108"/>
        <item x="1"/>
        <item x="3"/>
        <item x="58"/>
        <item x="134"/>
        <item x="114"/>
        <item x="109"/>
        <item x="34"/>
        <item x="123"/>
        <item x="49"/>
        <item x="96"/>
        <item x="18"/>
      </items>
    </pivotField>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2">
    <field x="26"/>
    <field x="27"/>
  </rowFields>
  <rowItems count="3">
    <i>
      <x v="141"/>
      <x v="1"/>
    </i>
    <i>
      <x v="142"/>
      <x v="60"/>
    </i>
    <i t="grand">
      <x/>
    </i>
  </rowItems>
  <colItems count="1">
    <i/>
  </colItems>
  <pageFields count="1">
    <pageField fld="20" hier="-1"/>
  </pageFields>
  <dataFields count="1">
    <dataField name="2da Modificación 2023  " fld="60" baseField="2" baseItem="8" numFmtId="4"/>
  </dataFields>
  <formats count="5">
    <format dxfId="1476">
      <pivotArea dataOnly="0" labelOnly="1" outline="0" axis="axisValues" fieldPosition="0"/>
    </format>
    <format dxfId="1475">
      <pivotArea dataOnly="0" labelOnly="1" outline="0" axis="axisValues" fieldPosition="0"/>
    </format>
    <format dxfId="1474">
      <pivotArea field="20" type="button" dataOnly="0" labelOnly="1" outline="0" axis="axisPage" fieldPosition="0"/>
    </format>
    <format dxfId="1473">
      <pivotArea field="22" type="button" dataOnly="0" labelOnly="1" outline="0"/>
    </format>
    <format dxfId="1472">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10.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outline="1" outlineData="1" multipleFieldFilters="0" rowHeaderCaption="">
  <location ref="A3:B50" firstHeaderRow="1" firstDataRow="1" firstDataCol="1" rowPageCount="1" colPageCount="1"/>
  <pivotFields count="62">
    <pivotField showAll="0" defaultSubtotal="0"/>
    <pivotField showAll="0" defaultSubtotal="0"/>
    <pivotField showAll="0" defaultSubtotal="0"/>
    <pivotField subtotalTop="0" showAll="0" defaultSubtotal="0"/>
    <pivotField subtotalTop="0" showAll="0" defaultSubtotal="0"/>
    <pivotField subtotalTop="0" showAll="0" defaultSubtotal="0"/>
    <pivotField subtotalTop="0" showAll="0" defaultSubtotal="0"/>
    <pivotField subtotalTop="0"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Row" showAll="0" defaultSubtotal="0">
      <items count="8">
        <item x="5"/>
        <item x="6"/>
        <item x="4"/>
        <item x="7"/>
        <item x="0"/>
        <item x="2"/>
        <item x="1"/>
        <item x="3"/>
      </items>
    </pivotField>
    <pivotField showAll="0" defaultSubtotal="0"/>
    <pivotField axis="axisRow" showAll="0" defaultSubtotal="0">
      <items count="56">
        <item x="32"/>
        <item x="41"/>
        <item x="7"/>
        <item x="19"/>
        <item x="53"/>
        <item x="21"/>
        <item x="35"/>
        <item x="49"/>
        <item x="38"/>
        <item x="44"/>
        <item x="18"/>
        <item x="42"/>
        <item x="40"/>
        <item x="30"/>
        <item x="1"/>
        <item x="45"/>
        <item x="27"/>
        <item x="28"/>
        <item x="34"/>
        <item x="9"/>
        <item x="16"/>
        <item x="26"/>
        <item x="10"/>
        <item x="23"/>
        <item x="24"/>
        <item x="36"/>
        <item x="3"/>
        <item x="13"/>
        <item x="54"/>
        <item x="46"/>
        <item x="2"/>
        <item x="50"/>
        <item x="31"/>
        <item x="22"/>
        <item x="5"/>
        <item x="15"/>
        <item x="48"/>
        <item x="55"/>
        <item x="33"/>
        <item x="51"/>
        <item x="11"/>
        <item x="52"/>
        <item x="39"/>
        <item x="14"/>
        <item x="25"/>
        <item x="37"/>
        <item x="17"/>
        <item x="6"/>
        <item x="8"/>
        <item x="29"/>
        <item x="4"/>
        <item x="0"/>
        <item x="43"/>
        <item x="12"/>
        <item x="20"/>
        <item x="47"/>
      </items>
    </pivotField>
    <pivotField showAll="0" defaultSubtotal="0"/>
    <pivotField showAll="0" defaultSubtotal="0"/>
    <pivotField name="Capitulo  " axis="axisPage" multipleItemSelectionAllowed="1" showAll="0" defaultSubtotal="0">
      <items count="7">
        <item h="1" x="0"/>
        <item h="1" x="1"/>
        <item h="1" x="2"/>
        <item x="3"/>
        <item h="1" x="4"/>
        <item h="1" x="5"/>
        <item h="1" x="6"/>
      </items>
    </pivotField>
    <pivotField showAll="0" defaultSubtotal="0"/>
    <pivotField name="Nombre" showAll="0" defaultSubtotal="0">
      <items count="7">
        <item x="4"/>
        <item x="6"/>
        <item x="5"/>
        <item x="1"/>
        <item x="2"/>
        <item x="0"/>
        <item x="3"/>
      </items>
    </pivotField>
    <pivotField subtotalTop="0" showAll="0" defaultSubtotal="0"/>
    <pivotField subtotalTop="0" showAll="0" defaultSubtotal="0"/>
    <pivotField showAll="0" defaultSubtotal="0"/>
    <pivotField showAll="0" defaultSubtotal="0"/>
    <pivotField showAll="0" defaultSubtotal="0"/>
    <pivotField showAll="0" defaultSubtotal="0"/>
    <pivotField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4" showAll="0" defaultSubtotal="0"/>
    <pivotField dataField="1" numFmtId="4" showAll="0" defaultSubtotal="0"/>
    <pivotField numFmtId="4" showAll="0" defaultSubtotal="0"/>
  </pivotFields>
  <rowFields count="2">
    <field x="17"/>
    <field x="15"/>
  </rowFields>
  <rowItems count="47">
    <i>
      <x v="1"/>
    </i>
    <i r="1">
      <x v="7"/>
    </i>
    <i>
      <x v="4"/>
    </i>
    <i r="1">
      <x v="1"/>
    </i>
    <i>
      <x v="5"/>
    </i>
    <i r="1">
      <x v="7"/>
    </i>
    <i>
      <x v="6"/>
    </i>
    <i r="1">
      <x v="7"/>
    </i>
    <i>
      <x v="7"/>
    </i>
    <i r="1">
      <x v="7"/>
    </i>
    <i>
      <x v="8"/>
    </i>
    <i r="1">
      <x v="2"/>
    </i>
    <i>
      <x v="9"/>
    </i>
    <i r="1">
      <x v="1"/>
    </i>
    <i>
      <x v="11"/>
    </i>
    <i r="1">
      <x v="1"/>
    </i>
    <i>
      <x v="12"/>
    </i>
    <i r="1">
      <x v="1"/>
    </i>
    <i>
      <x v="13"/>
    </i>
    <i r="1">
      <x v="7"/>
    </i>
    <i>
      <x v="15"/>
    </i>
    <i r="1">
      <x v="2"/>
    </i>
    <i>
      <x v="25"/>
    </i>
    <i r="1">
      <x v="1"/>
    </i>
    <i>
      <x v="28"/>
    </i>
    <i r="1">
      <x v="1"/>
    </i>
    <i>
      <x v="29"/>
    </i>
    <i r="1">
      <x v="2"/>
    </i>
    <i>
      <x v="31"/>
    </i>
    <i r="1">
      <x v="7"/>
    </i>
    <i>
      <x v="35"/>
    </i>
    <i r="1">
      <x/>
    </i>
    <i>
      <x v="36"/>
    </i>
    <i r="1">
      <x v="1"/>
    </i>
    <i>
      <x v="39"/>
    </i>
    <i r="1">
      <x v="7"/>
    </i>
    <i>
      <x v="40"/>
    </i>
    <i r="1">
      <x v="1"/>
    </i>
    <i>
      <x v="41"/>
    </i>
    <i r="1">
      <x v="1"/>
    </i>
    <i>
      <x v="42"/>
    </i>
    <i r="1">
      <x v="4"/>
    </i>
    <i>
      <x v="52"/>
    </i>
    <i r="1">
      <x v="1"/>
    </i>
    <i>
      <x v="55"/>
    </i>
    <i r="1">
      <x v="7"/>
    </i>
    <i t="grand">
      <x/>
    </i>
  </rowItems>
  <colItems count="1">
    <i/>
  </colItems>
  <pageFields count="1">
    <pageField fld="20" hier="-1"/>
  </pageFields>
  <dataFields count="1">
    <dataField name="2da Modificación 2023  " fld="60" baseField="2" baseItem="8" numFmtId="4"/>
  </dataFields>
  <formats count="5">
    <format dxfId="1471">
      <pivotArea dataOnly="0" labelOnly="1" outline="0" axis="axisValues" fieldPosition="0"/>
    </format>
    <format dxfId="1470">
      <pivotArea dataOnly="0" labelOnly="1" outline="0" axis="axisValues" fieldPosition="0"/>
    </format>
    <format dxfId="1469">
      <pivotArea field="20" type="button" dataOnly="0" labelOnly="1" outline="0" axis="axisPage" fieldPosition="0"/>
    </format>
    <format dxfId="1468">
      <pivotArea field="22" type="button" dataOnly="0" labelOnly="1" outline="0"/>
    </format>
    <format dxfId="1467">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1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compact="0" compactData="0" multipleFieldFilters="0" rowHeaderCaption="">
  <location ref="A3:D23" firstHeaderRow="1" firstDataRow="1" firstDataCol="3"/>
  <pivotFields count="62">
    <pivotField compact="0" outline="0" showAll="0" defaultSubtotal="0"/>
    <pivotField compact="0" outline="0" showAll="0" defaultSubtotal="0"/>
    <pivotField compact="0" outline="0" showAll="0" defaultSubtotal="0"/>
    <pivotField compact="0" outline="0" subtotalTop="0" showAll="0" defaultSubtotal="0"/>
    <pivotField compact="0" outline="0" subtotalTop="0" showAll="0" defaultSubtotal="0"/>
    <pivotField axis="axisRow" compact="0" outline="0" subtotalTop="0" showAll="0" defaultSubtotal="0">
      <items count="4">
        <item x="2"/>
        <item x="0"/>
        <item m="1" x="3"/>
        <item x="1"/>
      </items>
    </pivotField>
    <pivotField compact="0" outline="0" subtotalTop="0" showAll="0" defaultSubtotal="0"/>
    <pivotField axis="axisRow" compact="0" outline="0" subtotalTop="0" showAll="0" defaultSubtotal="0">
      <items count="13">
        <item x="2"/>
        <item x="0"/>
        <item x="7"/>
        <item x="5"/>
        <item m="1" x="12"/>
        <item x="1"/>
        <item x="6"/>
        <item x="10"/>
        <item x="3"/>
        <item x="8"/>
        <item x="4"/>
        <item x="9"/>
        <item x="11"/>
      </items>
    </pivotField>
    <pivotField compact="0" outline="0" showAll="0" defaultSubtotal="0"/>
    <pivotField axis="axisRow" compact="0" outline="0" showAll="0" defaultSubtotal="0">
      <items count="18">
        <item x="5"/>
        <item x="6"/>
        <item x="12"/>
        <item x="4"/>
        <item x="15"/>
        <item x="8"/>
        <item x="17"/>
        <item x="0"/>
        <item x="1"/>
        <item x="10"/>
        <item x="13"/>
        <item x="11"/>
        <item x="16"/>
        <item x="2"/>
        <item x="3"/>
        <item x="9"/>
        <item x="7"/>
        <item x="14"/>
      </items>
    </pivotField>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Capitulo  " compact="0" outline="0" multipleItemSelectionAllowed="1" showAll="0" defaultSubtotal="0">
      <items count="7">
        <item h="1" x="0"/>
        <item h="1" x="1"/>
        <item h="1" x="2"/>
        <item x="3"/>
        <item h="1" x="4"/>
        <item h="1" x="5"/>
        <item h="1" x="6"/>
      </items>
    </pivotField>
    <pivotField compact="0" outline="0" showAll="0" defaultSubtotal="0"/>
    <pivotField name="Nombre" compact="0" outline="0" showAll="0" defaultSubtotal="0">
      <items count="7">
        <item x="4"/>
        <item x="6"/>
        <item x="5"/>
        <item x="1"/>
        <item x="2"/>
        <item x="0"/>
        <item x="3"/>
      </items>
    </pivotField>
    <pivotField compact="0" outline="0" subtotalTop="0" showAll="0" defaultSubtotal="0"/>
    <pivotField compact="0" outline="0" subtotalTop="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4" outline="0" showAll="0" defaultSubtotal="0"/>
    <pivotField dataField="1" compact="0" numFmtId="4" outline="0" showAll="0" defaultSubtotal="0"/>
    <pivotField compact="0" numFmtId="4" outline="0" showAll="0" defaultSubtotal="0"/>
  </pivotFields>
  <rowFields count="3">
    <field x="5"/>
    <field x="7"/>
    <field x="9"/>
  </rowFields>
  <rowItems count="20">
    <i>
      <x/>
      <x v="2"/>
      <x v="9"/>
    </i>
    <i r="2">
      <x v="16"/>
    </i>
    <i r="1">
      <x v="3"/>
      <x/>
    </i>
    <i r="2">
      <x v="5"/>
    </i>
    <i r="1">
      <x v="8"/>
      <x v="14"/>
    </i>
    <i r="1">
      <x v="9"/>
      <x v="11"/>
    </i>
    <i r="1">
      <x v="10"/>
      <x v="3"/>
    </i>
    <i r="2">
      <x v="4"/>
    </i>
    <i r="1">
      <x v="11"/>
      <x v="10"/>
    </i>
    <i r="2">
      <x v="11"/>
    </i>
    <i r="1">
      <x v="12"/>
      <x v="6"/>
    </i>
    <i r="2">
      <x v="12"/>
    </i>
    <i>
      <x v="1"/>
      <x/>
      <x v="13"/>
    </i>
    <i r="2">
      <x v="15"/>
    </i>
    <i r="1">
      <x v="1"/>
      <x v="2"/>
    </i>
    <i r="2">
      <x v="7"/>
    </i>
    <i>
      <x v="3"/>
      <x v="5"/>
      <x v="8"/>
    </i>
    <i r="1">
      <x v="6"/>
      <x v="1"/>
    </i>
    <i r="1">
      <x v="7"/>
      <x v="17"/>
    </i>
    <i t="grand">
      <x/>
    </i>
  </rowItems>
  <colItems count="1">
    <i/>
  </colItems>
  <dataFields count="1">
    <dataField name="2da Modificación 2023  " fld="60" baseField="2" baseItem="8" numFmtId="4"/>
  </dataFields>
  <formats count="5">
    <format dxfId="1466">
      <pivotArea dataOnly="0" labelOnly="1" outline="0" axis="axisValues" fieldPosition="0"/>
    </format>
    <format dxfId="1465">
      <pivotArea dataOnly="0" labelOnly="1" outline="0" axis="axisValues" fieldPosition="0"/>
    </format>
    <format dxfId="1464">
      <pivotArea field="20" type="button" dataOnly="0" labelOnly="1" outline="0"/>
    </format>
    <format dxfId="1463">
      <pivotArea field="22" type="button" dataOnly="0" labelOnly="1" outline="0"/>
    </format>
    <format dxfId="1462">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12.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4" minRefreshableVersion="3" useAutoFormatting="1" itemPrintTitles="1" createdVersion="8" indent="0" outline="1" outlineData="1" multipleFieldFilters="0" rowHeaderCaption="Estado del presupuesto">
  <location ref="A3:B898" firstHeaderRow="1" firstDataRow="1" firstDataCol="1"/>
  <pivotFields count="62">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Row" showAll="0" defaultSubtotal="0">
      <items count="8">
        <item x="5"/>
        <item x="6"/>
        <item x="4"/>
        <item x="7"/>
        <item x="0"/>
        <item x="2"/>
        <item x="1"/>
        <item x="3"/>
      </items>
    </pivotField>
    <pivotField showAll="0" defaultSubtotal="0"/>
    <pivotField axis="axisRow" showAll="0" defaultSubtotal="0">
      <items count="56">
        <item x="32"/>
        <item x="41"/>
        <item x="7"/>
        <item x="19"/>
        <item x="53"/>
        <item x="21"/>
        <item x="35"/>
        <item x="49"/>
        <item x="38"/>
        <item x="44"/>
        <item x="18"/>
        <item x="42"/>
        <item x="40"/>
        <item x="30"/>
        <item x="1"/>
        <item x="45"/>
        <item x="27"/>
        <item x="28"/>
        <item x="34"/>
        <item x="9"/>
        <item x="16"/>
        <item x="26"/>
        <item x="10"/>
        <item x="23"/>
        <item x="24"/>
        <item x="36"/>
        <item x="3"/>
        <item x="13"/>
        <item x="54"/>
        <item x="46"/>
        <item x="2"/>
        <item x="50"/>
        <item x="31"/>
        <item x="22"/>
        <item x="5"/>
        <item x="15"/>
        <item x="48"/>
        <item x="55"/>
        <item x="33"/>
        <item x="51"/>
        <item x="11"/>
        <item x="52"/>
        <item x="39"/>
        <item x="14"/>
        <item x="25"/>
        <item x="37"/>
        <item x="17"/>
        <item x="6"/>
        <item x="8"/>
        <item x="29"/>
        <item x="4"/>
        <item x="0"/>
        <item x="43"/>
        <item x="12"/>
        <item x="20"/>
        <item x="47"/>
      </items>
    </pivotField>
    <pivotField showAll="0" defaultSubtotal="0"/>
    <pivotField axis="axisRow" showAll="0" defaultSubtotal="0">
      <items count="37">
        <item x="30"/>
        <item x="31"/>
        <item x="2"/>
        <item x="18"/>
        <item x="6"/>
        <item x="1"/>
        <item x="7"/>
        <item x="5"/>
        <item x="12"/>
        <item x="22"/>
        <item x="26"/>
        <item x="9"/>
        <item x="13"/>
        <item x="15"/>
        <item x="35"/>
        <item x="11"/>
        <item x="0"/>
        <item x="17"/>
        <item x="25"/>
        <item x="4"/>
        <item x="10"/>
        <item x="19"/>
        <item x="29"/>
        <item x="20"/>
        <item x="24"/>
        <item x="23"/>
        <item x="27"/>
        <item x="16"/>
        <item x="3"/>
        <item x="28"/>
        <item x="14"/>
        <item x="36"/>
        <item x="32"/>
        <item x="21"/>
        <item x="34"/>
        <item x="33"/>
        <item x="8"/>
      </items>
    </pivotField>
    <pivotField name="Capitulo  " multipleItemSelectionAllowed="1" showAll="0" defaultSubtotal="0">
      <items count="7">
        <item h="1" x="0"/>
        <item h="1" x="1"/>
        <item h="1" x="2"/>
        <item x="3"/>
        <item h="1" x="4"/>
        <item h="1" x="5"/>
        <item h="1" x="6"/>
      </items>
    </pivotField>
    <pivotField showAll="0" defaultSubtotal="0"/>
    <pivotField name="Nombre" showAll="0" defaultSubtotal="0">
      <items count="7">
        <item x="4"/>
        <item x="6"/>
        <item x="5"/>
        <item x="1"/>
        <item x="2"/>
        <item x="0"/>
        <item x="3"/>
      </items>
    </pivotField>
    <pivotField subtotalTop="0" showAll="0" defaultSubtotal="0"/>
    <pivotField subtotalTop="0" showAll="0" defaultSubtotal="0"/>
    <pivotField showAll="0" defaultSubtotal="0"/>
    <pivotField axis="axisRow" showAll="0" defaultSubtotal="0">
      <items count="143">
        <item x="0"/>
        <item x="1"/>
        <item x="2"/>
        <item x="3"/>
        <item x="4"/>
        <item x="5"/>
        <item x="6"/>
        <item x="7"/>
        <item x="8"/>
        <item x="9"/>
        <item x="10"/>
        <item x="11"/>
        <item x="12"/>
        <item x="13"/>
        <item x="14"/>
        <item x="15"/>
        <item x="16"/>
        <item x="17"/>
        <item x="20"/>
        <item x="22"/>
        <item x="23"/>
        <item x="28"/>
        <item x="29"/>
        <item x="54"/>
        <item x="32"/>
        <item x="33"/>
        <item x="34"/>
        <item x="37"/>
        <item x="35"/>
        <item x="21"/>
        <item x="36"/>
        <item x="39"/>
        <item x="18"/>
        <item x="40"/>
        <item x="30"/>
        <item x="41"/>
        <item x="24"/>
        <item x="43"/>
        <item x="44"/>
        <item x="25"/>
        <item x="45"/>
        <item x="46"/>
        <item x="38"/>
        <item x="56"/>
        <item x="48"/>
        <item x="49"/>
        <item x="27"/>
        <item x="51"/>
        <item x="52"/>
        <item x="42"/>
        <item x="47"/>
        <item x="26"/>
        <item x="50"/>
        <item x="55"/>
        <item x="53"/>
        <item x="19"/>
        <item x="31"/>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9"/>
        <item x="114"/>
        <item x="108"/>
        <item x="110"/>
        <item x="113"/>
        <item x="112"/>
        <item x="111"/>
        <item x="115"/>
        <item x="116"/>
        <item x="117"/>
        <item x="118"/>
        <item x="119"/>
        <item x="120"/>
        <item x="121"/>
        <item x="122"/>
        <item x="123"/>
        <item x="124"/>
        <item x="125"/>
        <item x="126"/>
        <item x="127"/>
        <item x="128"/>
        <item x="129"/>
        <item x="130"/>
        <item x="131"/>
        <item x="132"/>
        <item x="133"/>
        <item x="134"/>
        <item x="135"/>
        <item x="136"/>
        <item x="137"/>
        <item x="139"/>
        <item x="138"/>
        <item x="140"/>
        <item x="141"/>
        <item x="142"/>
      </items>
    </pivotField>
    <pivotField axis="axisRow" showAll="0" defaultSubtotal="0">
      <items count="144">
        <item m="1" x="143"/>
        <item x="141"/>
        <item x="12"/>
        <item x="11"/>
        <item x="13"/>
        <item x="133"/>
        <item x="61"/>
        <item x="63"/>
        <item x="64"/>
        <item x="62"/>
        <item x="51"/>
        <item x="30"/>
        <item x="115"/>
        <item x="112"/>
        <item x="111"/>
        <item x="110"/>
        <item x="113"/>
        <item x="52"/>
        <item x="39"/>
        <item x="120"/>
        <item x="36"/>
        <item x="48"/>
        <item x="81"/>
        <item x="8"/>
        <item x="82"/>
        <item x="139"/>
        <item x="138"/>
        <item x="9"/>
        <item x="10"/>
        <item x="0"/>
        <item x="90"/>
        <item x="104"/>
        <item x="107"/>
        <item x="137"/>
        <item x="140"/>
        <item x="124"/>
        <item x="57"/>
        <item x="117"/>
        <item x="128"/>
        <item x="129"/>
        <item x="121"/>
        <item x="119"/>
        <item x="16"/>
        <item x="99"/>
        <item x="44"/>
        <item x="38"/>
        <item x="80"/>
        <item x="98"/>
        <item x="6"/>
        <item x="26"/>
        <item x="131"/>
        <item x="2"/>
        <item x="7"/>
        <item x="102"/>
        <item x="14"/>
        <item x="84"/>
        <item x="85"/>
        <item x="88"/>
        <item x="83"/>
        <item x="122"/>
        <item x="142"/>
        <item x="136"/>
        <item x="125"/>
        <item x="126"/>
        <item x="28"/>
        <item x="40"/>
        <item x="23"/>
        <item x="41"/>
        <item x="54"/>
        <item x="29"/>
        <item x="20"/>
        <item x="46"/>
        <item x="45"/>
        <item x="17"/>
        <item x="22"/>
        <item x="42"/>
        <item x="25"/>
        <item x="116"/>
        <item x="15"/>
        <item x="65"/>
        <item x="132"/>
        <item x="106"/>
        <item x="24"/>
        <item x="118"/>
        <item x="35"/>
        <item x="56"/>
        <item x="97"/>
        <item x="130"/>
        <item x="94"/>
        <item x="95"/>
        <item x="105"/>
        <item x="47"/>
        <item x="27"/>
        <item x="5"/>
        <item x="33"/>
        <item x="32"/>
        <item x="21"/>
        <item x="43"/>
        <item x="37"/>
        <item x="50"/>
        <item x="55"/>
        <item x="19"/>
        <item x="53"/>
        <item x="31"/>
        <item x="101"/>
        <item x="87"/>
        <item x="86"/>
        <item x="4"/>
        <item x="79"/>
        <item x="78"/>
        <item x="103"/>
        <item x="93"/>
        <item x="71"/>
        <item x="69"/>
        <item x="76"/>
        <item x="68"/>
        <item x="91"/>
        <item x="67"/>
        <item x="70"/>
        <item x="92"/>
        <item x="89"/>
        <item x="72"/>
        <item x="77"/>
        <item x="59"/>
        <item x="73"/>
        <item x="75"/>
        <item x="100"/>
        <item x="66"/>
        <item x="60"/>
        <item x="74"/>
        <item x="127"/>
        <item x="135"/>
        <item x="108"/>
        <item x="1"/>
        <item x="3"/>
        <item x="58"/>
        <item x="134"/>
        <item x="114"/>
        <item x="109"/>
        <item x="34"/>
        <item x="123"/>
        <item x="49"/>
        <item x="96"/>
        <item x="18"/>
      </items>
    </pivotField>
    <pivotField showAll="0" defaultSubtotal="0"/>
    <pivotField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numFmtId="4"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4" showAll="0" defaultSubtotal="0"/>
    <pivotField dataField="1" numFmtId="4" showAll="0" defaultSubtotal="0"/>
    <pivotField numFmtId="4" showAll="0" defaultSubtotal="0"/>
  </pivotFields>
  <rowFields count="5">
    <field x="19"/>
    <field x="15"/>
    <field x="17"/>
    <field x="26"/>
    <field x="27"/>
  </rowFields>
  <rowItems count="895">
    <i>
      <x/>
    </i>
    <i r="1">
      <x v="1"/>
    </i>
    <i r="2">
      <x v="12"/>
    </i>
    <i r="3">
      <x v="108"/>
    </i>
    <i r="4">
      <x v="138"/>
    </i>
    <i>
      <x v="1"/>
    </i>
    <i r="1">
      <x v="7"/>
    </i>
    <i r="2">
      <x v="1"/>
    </i>
    <i r="3">
      <x v="108"/>
    </i>
    <i r="4">
      <x v="138"/>
    </i>
    <i>
      <x v="2"/>
    </i>
    <i r="1">
      <x v="6"/>
    </i>
    <i r="2">
      <x v="16"/>
    </i>
    <i r="3">
      <x v="60"/>
    </i>
    <i r="4">
      <x v="128"/>
    </i>
    <i r="3">
      <x v="69"/>
    </i>
    <i r="4">
      <x v="113"/>
    </i>
    <i r="3">
      <x v="94"/>
    </i>
    <i r="4">
      <x v="88"/>
    </i>
    <i r="3">
      <x v="96"/>
    </i>
    <i r="4">
      <x v="142"/>
    </i>
    <i r="3">
      <x v="103"/>
    </i>
    <i r="4">
      <x v="110"/>
    </i>
    <i r="2">
      <x v="26"/>
    </i>
    <i r="3">
      <x v="17"/>
    </i>
    <i r="4">
      <x v="73"/>
    </i>
    <i r="3">
      <x v="19"/>
    </i>
    <i r="4">
      <x v="74"/>
    </i>
    <i r="3">
      <x v="24"/>
    </i>
    <i r="4">
      <x v="95"/>
    </i>
    <i r="3">
      <x v="45"/>
    </i>
    <i r="4">
      <x v="141"/>
    </i>
    <i r="3">
      <x v="49"/>
    </i>
    <i r="4">
      <x v="75"/>
    </i>
    <i r="3">
      <x v="50"/>
    </i>
    <i r="4">
      <x v="91"/>
    </i>
    <i r="3">
      <x v="54"/>
    </i>
    <i r="4">
      <x v="102"/>
    </i>
    <i r="3">
      <x v="59"/>
    </i>
    <i r="4">
      <x v="123"/>
    </i>
    <i r="3">
      <x v="67"/>
    </i>
    <i r="4">
      <x v="117"/>
    </i>
    <i r="3">
      <x v="74"/>
    </i>
    <i r="4">
      <x v="129"/>
    </i>
    <i r="3">
      <x v="107"/>
    </i>
    <i r="4">
      <x v="32"/>
    </i>
    <i r="3">
      <x v="127"/>
    </i>
    <i r="4">
      <x v="130"/>
    </i>
    <i>
      <x v="3"/>
    </i>
    <i r="1">
      <x v="7"/>
    </i>
    <i r="2">
      <x v="5"/>
    </i>
    <i r="3">
      <x v="36"/>
    </i>
    <i r="4">
      <x v="82"/>
    </i>
    <i r="3">
      <x v="47"/>
    </i>
    <i r="4">
      <x v="10"/>
    </i>
    <i r="3">
      <x v="52"/>
    </i>
    <i r="4">
      <x v="99"/>
    </i>
    <i r="3">
      <x v="61"/>
    </i>
    <i r="4">
      <x v="6"/>
    </i>
    <i r="3">
      <x v="98"/>
    </i>
    <i r="4">
      <x v="47"/>
    </i>
    <i r="3">
      <x v="111"/>
    </i>
    <i r="4">
      <x v="15"/>
    </i>
    <i r="3">
      <x v="113"/>
    </i>
    <i r="4">
      <x v="13"/>
    </i>
    <i r="3">
      <x v="131"/>
    </i>
    <i r="4">
      <x v="50"/>
    </i>
    <i r="2">
      <x v="6"/>
    </i>
    <i r="3">
      <x v="98"/>
    </i>
    <i r="4">
      <x v="47"/>
    </i>
    <i r="3">
      <x v="114"/>
    </i>
    <i r="4">
      <x v="14"/>
    </i>
    <i r="2">
      <x v="7"/>
    </i>
    <i r="3">
      <x v="111"/>
    </i>
    <i r="4">
      <x v="15"/>
    </i>
    <i r="2">
      <x v="39"/>
    </i>
    <i r="3">
      <x v="112"/>
    </i>
    <i r="4">
      <x v="16"/>
    </i>
    <i>
      <x v="4"/>
    </i>
    <i r="1">
      <x v="2"/>
    </i>
    <i r="2">
      <x v="2"/>
    </i>
    <i r="3">
      <x v="25"/>
    </i>
    <i r="4">
      <x v="94"/>
    </i>
    <i r="3">
      <x v="27"/>
    </i>
    <i r="4">
      <x v="98"/>
    </i>
    <i r="3">
      <x v="28"/>
    </i>
    <i r="4">
      <x v="84"/>
    </i>
    <i r="3">
      <x v="31"/>
    </i>
    <i r="4">
      <x v="18"/>
    </i>
    <i r="3">
      <x v="32"/>
    </i>
    <i r="4">
      <x v="143"/>
    </i>
    <i r="3">
      <x v="42"/>
    </i>
    <i r="4">
      <x v="45"/>
    </i>
    <i r="3">
      <x v="46"/>
    </i>
    <i r="4">
      <x v="92"/>
    </i>
    <i r="3">
      <x v="51"/>
    </i>
    <i r="4">
      <x v="49"/>
    </i>
    <i r="3">
      <x v="64"/>
    </i>
    <i r="4">
      <x v="8"/>
    </i>
    <i r="3">
      <x v="74"/>
    </i>
    <i r="4">
      <x v="129"/>
    </i>
    <i r="3">
      <x v="98"/>
    </i>
    <i r="4">
      <x v="47"/>
    </i>
    <i r="3">
      <x v="119"/>
    </i>
    <i r="4">
      <x v="41"/>
    </i>
    <i r="3">
      <x v="121"/>
    </i>
    <i r="4">
      <x v="40"/>
    </i>
    <i r="3">
      <x v="124"/>
    </i>
    <i r="4">
      <x v="35"/>
    </i>
    <i r="3">
      <x v="125"/>
    </i>
    <i r="4">
      <x v="62"/>
    </i>
    <i>
      <x v="5"/>
    </i>
    <i r="1">
      <x v="4"/>
    </i>
    <i r="2">
      <x v="30"/>
    </i>
    <i r="3">
      <x v="17"/>
    </i>
    <i r="4">
      <x v="73"/>
    </i>
    <i r="3">
      <x v="19"/>
    </i>
    <i r="4">
      <x v="74"/>
    </i>
    <i r="3">
      <x v="33"/>
    </i>
    <i r="4">
      <x v="65"/>
    </i>
    <i r="3">
      <x v="34"/>
    </i>
    <i r="4">
      <x v="11"/>
    </i>
    <i r="3">
      <x v="36"/>
    </i>
    <i r="4">
      <x v="82"/>
    </i>
    <i r="3">
      <x v="44"/>
    </i>
    <i r="4">
      <x v="21"/>
    </i>
    <i r="3">
      <x v="46"/>
    </i>
    <i r="4">
      <x v="92"/>
    </i>
    <i r="3">
      <x v="51"/>
    </i>
    <i r="4">
      <x v="49"/>
    </i>
    <i r="3">
      <x v="52"/>
    </i>
    <i r="4">
      <x v="99"/>
    </i>
    <i r="3">
      <x v="53"/>
    </i>
    <i r="4">
      <x v="100"/>
    </i>
    <i r="3">
      <x v="58"/>
    </i>
    <i r="4">
      <x v="135"/>
    </i>
    <i r="3">
      <x v="59"/>
    </i>
    <i r="4">
      <x v="123"/>
    </i>
    <i r="3">
      <x v="60"/>
    </i>
    <i r="4">
      <x v="128"/>
    </i>
    <i r="3">
      <x v="68"/>
    </i>
    <i r="4">
      <x v="115"/>
    </i>
    <i r="3">
      <x v="71"/>
    </i>
    <i r="4">
      <x v="112"/>
    </i>
    <i r="3">
      <x v="80"/>
    </i>
    <i r="4">
      <x v="46"/>
    </i>
    <i r="3">
      <x v="83"/>
    </i>
    <i r="4">
      <x v="58"/>
    </i>
    <i r="3">
      <x v="84"/>
    </i>
    <i r="4">
      <x v="55"/>
    </i>
    <i r="3">
      <x v="117"/>
    </i>
    <i r="4">
      <x v="37"/>
    </i>
    <i r="3">
      <x v="118"/>
    </i>
    <i r="4">
      <x v="83"/>
    </i>
    <i r="3">
      <x v="119"/>
    </i>
    <i r="4">
      <x v="41"/>
    </i>
    <i r="3">
      <x v="120"/>
    </i>
    <i r="4">
      <x v="19"/>
    </i>
    <i r="3">
      <x v="128"/>
    </i>
    <i r="4">
      <x v="38"/>
    </i>
    <i r="2">
      <x v="53"/>
    </i>
    <i r="3">
      <x v="20"/>
    </i>
    <i r="4">
      <x v="66"/>
    </i>
    <i r="3">
      <x v="62"/>
    </i>
    <i r="4">
      <x v="9"/>
    </i>
    <i r="3">
      <x v="68"/>
    </i>
    <i r="4">
      <x v="115"/>
    </i>
    <i r="3">
      <x v="88"/>
    </i>
    <i r="4">
      <x v="57"/>
    </i>
    <i r="3">
      <x v="132"/>
    </i>
    <i r="4">
      <x v="80"/>
    </i>
    <i r="3">
      <x v="135"/>
    </i>
    <i r="4">
      <x v="131"/>
    </i>
    <i r="3">
      <x v="136"/>
    </i>
    <i r="4">
      <x v="61"/>
    </i>
    <i>
      <x v="6"/>
    </i>
    <i r="1">
      <x v="5"/>
    </i>
    <i r="2">
      <x v="48"/>
    </i>
    <i r="3">
      <x v="21"/>
    </i>
    <i r="4">
      <x v="64"/>
    </i>
    <i r="3">
      <x v="29"/>
    </i>
    <i r="4">
      <x v="96"/>
    </i>
    <i r="3">
      <x v="30"/>
    </i>
    <i r="4">
      <x v="20"/>
    </i>
    <i r="3">
      <x v="34"/>
    </i>
    <i r="4">
      <x v="11"/>
    </i>
    <i r="3">
      <x v="36"/>
    </i>
    <i r="4">
      <x v="82"/>
    </i>
    <i r="3">
      <x v="45"/>
    </i>
    <i r="4">
      <x v="141"/>
    </i>
    <i r="3">
      <x v="46"/>
    </i>
    <i r="4">
      <x v="92"/>
    </i>
    <i r="3">
      <x v="51"/>
    </i>
    <i r="4">
      <x v="49"/>
    </i>
    <i r="3">
      <x v="55"/>
    </i>
    <i r="4">
      <x v="101"/>
    </i>
    <i r="3">
      <x v="64"/>
    </i>
    <i r="4">
      <x v="8"/>
    </i>
    <i r="3">
      <x v="72"/>
    </i>
    <i r="4">
      <x v="121"/>
    </i>
    <i r="3">
      <x v="125"/>
    </i>
    <i r="4">
      <x v="62"/>
    </i>
    <i r="3">
      <x v="131"/>
    </i>
    <i r="4">
      <x v="50"/>
    </i>
    <i>
      <x v="7"/>
    </i>
    <i r="1">
      <x v="5"/>
    </i>
    <i r="2">
      <x v="47"/>
    </i>
    <i r="3">
      <x v="17"/>
    </i>
    <i r="4">
      <x v="73"/>
    </i>
    <i r="3">
      <x v="21"/>
    </i>
    <i r="4">
      <x v="64"/>
    </i>
    <i r="3">
      <x v="33"/>
    </i>
    <i r="4">
      <x v="65"/>
    </i>
    <i r="3">
      <x v="44"/>
    </i>
    <i r="4">
      <x v="21"/>
    </i>
    <i r="3">
      <x v="46"/>
    </i>
    <i r="4">
      <x v="92"/>
    </i>
    <i r="3">
      <x v="51"/>
    </i>
    <i r="4">
      <x v="49"/>
    </i>
    <i r="3">
      <x v="57"/>
    </i>
    <i r="4">
      <x v="36"/>
    </i>
    <i>
      <x v="8"/>
    </i>
    <i r="1">
      <x v="5"/>
    </i>
    <i r="2">
      <x v="43"/>
    </i>
    <i r="3">
      <x v="21"/>
    </i>
    <i r="4">
      <x v="64"/>
    </i>
    <i r="3">
      <x v="45"/>
    </i>
    <i r="4">
      <x v="141"/>
    </i>
    <i r="3">
      <x v="46"/>
    </i>
    <i r="4">
      <x v="92"/>
    </i>
    <i r="3">
      <x v="64"/>
    </i>
    <i r="4">
      <x v="8"/>
    </i>
    <i r="3">
      <x v="89"/>
    </i>
    <i r="4">
      <x v="120"/>
    </i>
    <i>
      <x v="9"/>
    </i>
    <i r="1">
      <x v="4"/>
    </i>
    <i r="2">
      <x v="17"/>
    </i>
    <i r="3">
      <x v="60"/>
    </i>
    <i r="4">
      <x v="128"/>
    </i>
    <i r="3">
      <x v="74"/>
    </i>
    <i r="4">
      <x v="129"/>
    </i>
    <i r="3">
      <x v="90"/>
    </i>
    <i r="4">
      <x v="30"/>
    </i>
    <i r="3">
      <x v="92"/>
    </i>
    <i r="4">
      <x v="119"/>
    </i>
    <i r="3">
      <x v="93"/>
    </i>
    <i r="4">
      <x v="111"/>
    </i>
    <i>
      <x v="10"/>
    </i>
    <i r="1">
      <x v="1"/>
    </i>
    <i r="2">
      <x v="4"/>
    </i>
    <i r="3">
      <x v="114"/>
    </i>
    <i r="4">
      <x v="14"/>
    </i>
    <i r="2">
      <x v="18"/>
    </i>
    <i r="3">
      <x v="74"/>
    </i>
    <i r="4">
      <x v="129"/>
    </i>
    <i r="3">
      <x v="75"/>
    </i>
    <i r="4">
      <x v="125"/>
    </i>
    <i r="3">
      <x v="98"/>
    </i>
    <i r="4">
      <x v="47"/>
    </i>
    <i r="3">
      <x v="101"/>
    </i>
    <i r="4">
      <x v="104"/>
    </i>
    <i r="3">
      <x v="102"/>
    </i>
    <i r="4">
      <x v="53"/>
    </i>
    <i r="3">
      <x v="134"/>
    </i>
    <i r="4">
      <x v="136"/>
    </i>
    <i r="2">
      <x v="28"/>
    </i>
    <i r="3">
      <x v="115"/>
    </i>
    <i r="4">
      <x v="12"/>
    </i>
    <i>
      <x v="11"/>
    </i>
    <i r="1">
      <x v="4"/>
    </i>
    <i r="2">
      <x v="22"/>
    </i>
    <i r="3">
      <x v="17"/>
    </i>
    <i r="4">
      <x v="73"/>
    </i>
    <i r="3">
      <x v="24"/>
    </i>
    <i r="4">
      <x v="95"/>
    </i>
    <i r="3">
      <x v="26"/>
    </i>
    <i r="4">
      <x v="139"/>
    </i>
    <i r="3">
      <x v="60"/>
    </i>
    <i r="4">
      <x v="128"/>
    </i>
    <i r="3">
      <x v="65"/>
    </i>
    <i r="4">
      <x v="79"/>
    </i>
    <i r="3">
      <x v="66"/>
    </i>
    <i r="4">
      <x v="127"/>
    </i>
    <i r="3">
      <x v="68"/>
    </i>
    <i r="4">
      <x v="115"/>
    </i>
    <i r="3">
      <x v="71"/>
    </i>
    <i r="4">
      <x v="112"/>
    </i>
    <i r="3">
      <x v="75"/>
    </i>
    <i r="4">
      <x v="125"/>
    </i>
    <i r="3">
      <x v="76"/>
    </i>
    <i r="4">
      <x v="114"/>
    </i>
    <i r="3">
      <x v="77"/>
    </i>
    <i r="4">
      <x v="122"/>
    </i>
    <i r="3">
      <x v="82"/>
    </i>
    <i r="4">
      <x v="24"/>
    </i>
    <i r="3">
      <x v="94"/>
    </i>
    <i r="4">
      <x v="88"/>
    </i>
    <i r="3">
      <x v="95"/>
    </i>
    <i r="4">
      <x v="89"/>
    </i>
    <i r="3">
      <x v="96"/>
    </i>
    <i r="4">
      <x v="142"/>
    </i>
    <i r="3">
      <x v="97"/>
    </i>
    <i r="4">
      <x v="86"/>
    </i>
    <i r="3">
      <x v="98"/>
    </i>
    <i r="4">
      <x v="47"/>
    </i>
    <i r="3">
      <x v="106"/>
    </i>
    <i r="4">
      <x v="81"/>
    </i>
    <i r="3">
      <x v="116"/>
    </i>
    <i r="4">
      <x v="77"/>
    </i>
    <i r="3">
      <x v="117"/>
    </i>
    <i r="4">
      <x v="37"/>
    </i>
    <i r="3">
      <x v="138"/>
    </i>
    <i r="4">
      <x v="25"/>
    </i>
    <i r="3">
      <x v="140"/>
    </i>
    <i r="4">
      <x v="34"/>
    </i>
    <i>
      <x v="12"/>
    </i>
    <i r="1">
      <x/>
    </i>
    <i r="2">
      <x v="35"/>
    </i>
    <i r="3">
      <x v="22"/>
    </i>
    <i r="4">
      <x v="69"/>
    </i>
    <i r="3">
      <x v="25"/>
    </i>
    <i r="4">
      <x v="94"/>
    </i>
    <i r="3">
      <x v="38"/>
    </i>
    <i r="4">
      <x v="44"/>
    </i>
    <i r="3">
      <x v="43"/>
    </i>
    <i r="4">
      <x v="85"/>
    </i>
    <i r="3">
      <x v="98"/>
    </i>
    <i r="4">
      <x v="47"/>
    </i>
    <i r="3">
      <x v="108"/>
    </i>
    <i r="4">
      <x v="138"/>
    </i>
    <i r="3">
      <x v="111"/>
    </i>
    <i r="4">
      <x v="15"/>
    </i>
    <i r="3">
      <x v="131"/>
    </i>
    <i r="4">
      <x v="50"/>
    </i>
    <i r="3">
      <x v="133"/>
    </i>
    <i r="4">
      <x v="5"/>
    </i>
    <i>
      <x v="13"/>
    </i>
    <i r="1">
      <x v="5"/>
    </i>
    <i r="2">
      <x v="46"/>
    </i>
    <i r="3">
      <x v="25"/>
    </i>
    <i r="4">
      <x v="94"/>
    </i>
    <i r="3">
      <x v="45"/>
    </i>
    <i r="4">
      <x v="141"/>
    </i>
    <i r="3">
      <x v="46"/>
    </i>
    <i r="4">
      <x v="92"/>
    </i>
    <i r="3">
      <x v="51"/>
    </i>
    <i r="4">
      <x v="49"/>
    </i>
    <i r="3">
      <x v="88"/>
    </i>
    <i r="4">
      <x v="57"/>
    </i>
    <i>
      <x v="14"/>
    </i>
    <i r="1">
      <x v="1"/>
    </i>
    <i r="2">
      <x v="36"/>
    </i>
    <i r="3">
      <x v="111"/>
    </i>
    <i r="4">
      <x v="15"/>
    </i>
    <i>
      <x v="15"/>
    </i>
    <i r="1">
      <x v="5"/>
    </i>
    <i r="2">
      <x v="3"/>
    </i>
    <i r="3">
      <x v="24"/>
    </i>
    <i r="4">
      <x v="95"/>
    </i>
    <i r="3">
      <x v="26"/>
    </i>
    <i r="4">
      <x v="139"/>
    </i>
    <i r="3">
      <x v="33"/>
    </i>
    <i r="4">
      <x v="65"/>
    </i>
    <i r="3">
      <x v="34"/>
    </i>
    <i r="4">
      <x v="11"/>
    </i>
    <i r="3">
      <x v="45"/>
    </i>
    <i r="4">
      <x v="141"/>
    </i>
    <i r="3">
      <x v="52"/>
    </i>
    <i r="4">
      <x v="99"/>
    </i>
    <i r="3">
      <x v="54"/>
    </i>
    <i r="4">
      <x v="102"/>
    </i>
    <i r="3">
      <x v="69"/>
    </i>
    <i r="4">
      <x v="113"/>
    </i>
    <i r="3">
      <x v="88"/>
    </i>
    <i r="4">
      <x v="57"/>
    </i>
    <i r="3">
      <x v="94"/>
    </i>
    <i r="4">
      <x v="88"/>
    </i>
    <i r="3">
      <x v="95"/>
    </i>
    <i r="4">
      <x v="89"/>
    </i>
    <i r="3">
      <x v="96"/>
    </i>
    <i r="4">
      <x v="142"/>
    </i>
    <i r="3">
      <x v="117"/>
    </i>
    <i r="4">
      <x v="37"/>
    </i>
    <i r="2">
      <x v="27"/>
    </i>
    <i r="3">
      <x v="39"/>
    </i>
    <i r="4">
      <x v="76"/>
    </i>
    <i r="3">
      <x v="40"/>
    </i>
    <i r="4">
      <x v="72"/>
    </i>
    <i r="3">
      <x v="46"/>
    </i>
    <i r="4">
      <x v="92"/>
    </i>
    <i r="3">
      <x v="51"/>
    </i>
    <i r="4">
      <x v="49"/>
    </i>
    <i r="3">
      <x v="128"/>
    </i>
    <i r="4">
      <x v="38"/>
    </i>
    <i r="3">
      <x v="132"/>
    </i>
    <i r="4">
      <x v="80"/>
    </i>
    <i r="2">
      <x v="49"/>
    </i>
    <i r="3">
      <x v="63"/>
    </i>
    <i r="4">
      <x v="7"/>
    </i>
    <i>
      <x v="16"/>
    </i>
    <i r="1">
      <x v="4"/>
    </i>
    <i r="2">
      <x v="14"/>
    </i>
    <i r="3">
      <x v="2"/>
    </i>
    <i r="4">
      <x v="51"/>
    </i>
    <i r="3">
      <x v="17"/>
    </i>
    <i r="4">
      <x v="73"/>
    </i>
    <i r="3">
      <x v="18"/>
    </i>
    <i r="4">
      <x v="70"/>
    </i>
    <i r="3">
      <x v="19"/>
    </i>
    <i r="4">
      <x v="74"/>
    </i>
    <i r="3">
      <x v="20"/>
    </i>
    <i r="4">
      <x v="66"/>
    </i>
    <i r="3">
      <x v="21"/>
    </i>
    <i r="4">
      <x v="64"/>
    </i>
    <i r="3">
      <x v="22"/>
    </i>
    <i r="4">
      <x v="69"/>
    </i>
    <i r="3">
      <x v="24"/>
    </i>
    <i r="4">
      <x v="95"/>
    </i>
    <i r="3">
      <x v="29"/>
    </i>
    <i r="4">
      <x v="96"/>
    </i>
    <i r="3">
      <x v="30"/>
    </i>
    <i r="4">
      <x v="20"/>
    </i>
    <i r="3">
      <x v="32"/>
    </i>
    <i r="4">
      <x v="143"/>
    </i>
    <i r="3">
      <x v="33"/>
    </i>
    <i r="4">
      <x v="65"/>
    </i>
    <i r="3">
      <x v="34"/>
    </i>
    <i r="4">
      <x v="11"/>
    </i>
    <i r="3">
      <x v="36"/>
    </i>
    <i r="4">
      <x v="82"/>
    </i>
    <i r="3">
      <x v="38"/>
    </i>
    <i r="4">
      <x v="44"/>
    </i>
    <i r="3">
      <x v="42"/>
    </i>
    <i r="4">
      <x v="45"/>
    </i>
    <i r="3">
      <x v="44"/>
    </i>
    <i r="4">
      <x v="21"/>
    </i>
    <i r="3">
      <x v="45"/>
    </i>
    <i r="4">
      <x v="141"/>
    </i>
    <i r="3">
      <x v="51"/>
    </i>
    <i r="4">
      <x v="49"/>
    </i>
    <i r="3">
      <x v="52"/>
    </i>
    <i r="4">
      <x v="99"/>
    </i>
    <i r="3">
      <x v="54"/>
    </i>
    <i r="4">
      <x v="102"/>
    </i>
    <i r="3">
      <x v="56"/>
    </i>
    <i r="4">
      <x v="103"/>
    </i>
    <i r="3">
      <x v="57"/>
    </i>
    <i r="4">
      <x v="36"/>
    </i>
    <i r="3">
      <x v="58"/>
    </i>
    <i r="4">
      <x v="135"/>
    </i>
    <i r="3">
      <x v="59"/>
    </i>
    <i r="4">
      <x v="123"/>
    </i>
    <i r="3">
      <x v="61"/>
    </i>
    <i r="4">
      <x v="6"/>
    </i>
    <i r="3">
      <x v="62"/>
    </i>
    <i r="4">
      <x v="9"/>
    </i>
    <i r="3">
      <x v="63"/>
    </i>
    <i r="4">
      <x v="7"/>
    </i>
    <i r="3">
      <x v="65"/>
    </i>
    <i r="4">
      <x v="79"/>
    </i>
    <i r="3">
      <x v="66"/>
    </i>
    <i r="4">
      <x v="127"/>
    </i>
    <i r="3">
      <x v="67"/>
    </i>
    <i r="4">
      <x v="117"/>
    </i>
    <i r="3">
      <x v="68"/>
    </i>
    <i r="4">
      <x v="115"/>
    </i>
    <i r="3">
      <x v="69"/>
    </i>
    <i r="4">
      <x v="113"/>
    </i>
    <i r="3">
      <x v="71"/>
    </i>
    <i r="4">
      <x v="112"/>
    </i>
    <i r="3">
      <x v="72"/>
    </i>
    <i r="4">
      <x v="121"/>
    </i>
    <i r="3">
      <x v="74"/>
    </i>
    <i r="4">
      <x v="129"/>
    </i>
    <i r="3">
      <x v="78"/>
    </i>
    <i r="4">
      <x v="109"/>
    </i>
    <i r="3">
      <x v="79"/>
    </i>
    <i r="4">
      <x v="108"/>
    </i>
    <i r="3">
      <x v="81"/>
    </i>
    <i r="4">
      <x v="22"/>
    </i>
    <i r="3">
      <x v="82"/>
    </i>
    <i r="4">
      <x v="24"/>
    </i>
    <i r="3">
      <x v="83"/>
    </i>
    <i r="4">
      <x v="58"/>
    </i>
    <i r="3">
      <x v="86"/>
    </i>
    <i r="4">
      <x v="106"/>
    </i>
    <i r="3">
      <x v="88"/>
    </i>
    <i r="4">
      <x v="57"/>
    </i>
    <i r="3">
      <x v="91"/>
    </i>
    <i r="4">
      <x v="116"/>
    </i>
    <i r="3">
      <x v="98"/>
    </i>
    <i r="4">
      <x v="47"/>
    </i>
    <i r="3">
      <x v="100"/>
    </i>
    <i r="4">
      <x v="126"/>
    </i>
    <i r="3">
      <x v="102"/>
    </i>
    <i r="4">
      <x v="53"/>
    </i>
    <i r="3">
      <x v="103"/>
    </i>
    <i r="4">
      <x v="110"/>
    </i>
    <i r="3">
      <x v="107"/>
    </i>
    <i r="4">
      <x v="32"/>
    </i>
    <i r="3">
      <x v="116"/>
    </i>
    <i r="4">
      <x v="77"/>
    </i>
    <i r="3">
      <x v="117"/>
    </i>
    <i r="4">
      <x v="37"/>
    </i>
    <i r="3">
      <x v="118"/>
    </i>
    <i r="4">
      <x v="83"/>
    </i>
    <i r="3">
      <x v="119"/>
    </i>
    <i r="4">
      <x v="41"/>
    </i>
    <i r="3">
      <x v="123"/>
    </i>
    <i r="4">
      <x v="140"/>
    </i>
    <i r="3">
      <x v="127"/>
    </i>
    <i r="4">
      <x v="130"/>
    </i>
    <i r="3">
      <x v="130"/>
    </i>
    <i r="4">
      <x v="87"/>
    </i>
    <i r="2">
      <x v="23"/>
    </i>
    <i r="3">
      <x v="44"/>
    </i>
    <i r="4">
      <x v="21"/>
    </i>
    <i r="2">
      <x v="24"/>
    </i>
    <i r="3">
      <x v="44"/>
    </i>
    <i r="4">
      <x v="21"/>
    </i>
    <i r="2">
      <x v="51"/>
    </i>
    <i r="3">
      <x/>
    </i>
    <i r="4">
      <x v="29"/>
    </i>
    <i r="3">
      <x v="1"/>
    </i>
    <i r="4">
      <x v="133"/>
    </i>
    <i r="3">
      <x v="3"/>
    </i>
    <i r="4">
      <x v="134"/>
    </i>
    <i r="3">
      <x v="4"/>
    </i>
    <i r="4">
      <x v="107"/>
    </i>
    <i r="3">
      <x v="5"/>
    </i>
    <i r="4">
      <x v="93"/>
    </i>
    <i r="3">
      <x v="6"/>
    </i>
    <i r="4">
      <x v="48"/>
    </i>
    <i r="3">
      <x v="7"/>
    </i>
    <i r="4">
      <x v="52"/>
    </i>
    <i r="3">
      <x v="8"/>
    </i>
    <i r="4">
      <x v="23"/>
    </i>
    <i r="3">
      <x v="9"/>
    </i>
    <i r="4">
      <x v="27"/>
    </i>
    <i r="3">
      <x v="10"/>
    </i>
    <i r="4">
      <x v="28"/>
    </i>
    <i r="3">
      <x v="11"/>
    </i>
    <i r="4">
      <x v="3"/>
    </i>
    <i r="3">
      <x v="12"/>
    </i>
    <i r="4">
      <x v="2"/>
    </i>
    <i r="3">
      <x v="13"/>
    </i>
    <i r="4">
      <x v="4"/>
    </i>
    <i r="3">
      <x v="14"/>
    </i>
    <i r="4">
      <x v="54"/>
    </i>
    <i r="3">
      <x v="15"/>
    </i>
    <i r="4">
      <x v="78"/>
    </i>
    <i r="3">
      <x v="16"/>
    </i>
    <i r="4">
      <x v="42"/>
    </i>
    <i r="3">
      <x v="75"/>
    </i>
    <i r="4">
      <x v="125"/>
    </i>
    <i>
      <x v="17"/>
    </i>
    <i r="1">
      <x v="3"/>
    </i>
    <i r="2">
      <x v="54"/>
    </i>
    <i r="3">
      <x v="29"/>
    </i>
    <i r="4">
      <x v="96"/>
    </i>
    <i r="3">
      <x v="30"/>
    </i>
    <i r="4">
      <x v="20"/>
    </i>
    <i r="3">
      <x v="33"/>
    </i>
    <i r="4">
      <x v="65"/>
    </i>
    <i r="3">
      <x v="34"/>
    </i>
    <i r="4">
      <x v="11"/>
    </i>
    <i r="3">
      <x v="36"/>
    </i>
    <i r="4">
      <x v="82"/>
    </i>
    <i r="3">
      <x v="37"/>
    </i>
    <i r="4">
      <x v="97"/>
    </i>
    <i r="3">
      <x v="41"/>
    </i>
    <i r="4">
      <x v="71"/>
    </i>
    <i r="3">
      <x v="42"/>
    </i>
    <i r="4">
      <x v="45"/>
    </i>
    <i r="3">
      <x v="46"/>
    </i>
    <i r="4">
      <x v="92"/>
    </i>
    <i r="3">
      <x v="51"/>
    </i>
    <i r="4">
      <x v="49"/>
    </i>
    <i r="3">
      <x v="56"/>
    </i>
    <i r="4">
      <x v="103"/>
    </i>
    <i r="3">
      <x v="57"/>
    </i>
    <i r="4">
      <x v="36"/>
    </i>
    <i r="3">
      <x v="64"/>
    </i>
    <i r="4">
      <x v="8"/>
    </i>
    <i r="3">
      <x v="66"/>
    </i>
    <i r="4">
      <x v="127"/>
    </i>
    <i r="3">
      <x v="67"/>
    </i>
    <i r="4">
      <x v="117"/>
    </i>
    <i r="3">
      <x v="73"/>
    </i>
    <i r="4">
      <x v="124"/>
    </i>
    <i r="3">
      <x v="88"/>
    </i>
    <i r="4">
      <x v="57"/>
    </i>
    <i r="3">
      <x v="102"/>
    </i>
    <i r="4">
      <x v="53"/>
    </i>
    <i r="3">
      <x v="105"/>
    </i>
    <i r="4">
      <x v="90"/>
    </i>
    <i r="3">
      <x v="125"/>
    </i>
    <i r="4">
      <x v="62"/>
    </i>
    <i>
      <x v="18"/>
    </i>
    <i r="1">
      <x v="4"/>
    </i>
    <i r="2">
      <x v="38"/>
    </i>
    <i r="3">
      <x v="74"/>
    </i>
    <i r="4">
      <x v="129"/>
    </i>
    <i>
      <x v="19"/>
    </i>
    <i r="1">
      <x v="7"/>
    </i>
    <i r="2">
      <x v="34"/>
    </i>
    <i r="3">
      <x v="17"/>
    </i>
    <i r="4">
      <x v="73"/>
    </i>
    <i r="3">
      <x v="19"/>
    </i>
    <i r="4">
      <x v="74"/>
    </i>
    <i r="3">
      <x v="21"/>
    </i>
    <i r="4">
      <x v="64"/>
    </i>
    <i r="3">
      <x v="24"/>
    </i>
    <i r="4">
      <x v="95"/>
    </i>
    <i r="3">
      <x v="36"/>
    </i>
    <i r="4">
      <x v="82"/>
    </i>
    <i r="3">
      <x v="40"/>
    </i>
    <i r="4">
      <x v="72"/>
    </i>
    <i r="3">
      <x v="51"/>
    </i>
    <i r="4">
      <x v="49"/>
    </i>
    <i r="3">
      <x v="52"/>
    </i>
    <i r="4">
      <x v="99"/>
    </i>
    <i r="3">
      <x v="69"/>
    </i>
    <i r="4">
      <x v="113"/>
    </i>
    <i r="3">
      <x v="97"/>
    </i>
    <i r="4">
      <x v="86"/>
    </i>
    <i r="3">
      <x v="98"/>
    </i>
    <i r="4">
      <x v="47"/>
    </i>
    <i r="3">
      <x v="99"/>
    </i>
    <i r="4">
      <x v="43"/>
    </i>
    <i r="3">
      <x v="117"/>
    </i>
    <i r="4">
      <x v="37"/>
    </i>
    <i>
      <x v="20"/>
    </i>
    <i r="1">
      <x v="1"/>
    </i>
    <i r="2">
      <x/>
    </i>
    <i r="3">
      <x v="74"/>
    </i>
    <i r="4">
      <x v="129"/>
    </i>
    <i r="3">
      <x v="94"/>
    </i>
    <i r="4">
      <x v="88"/>
    </i>
    <i r="3">
      <x v="96"/>
    </i>
    <i r="4">
      <x v="142"/>
    </i>
    <i r="3">
      <x v="97"/>
    </i>
    <i r="4">
      <x v="86"/>
    </i>
    <i r="3">
      <x v="98"/>
    </i>
    <i r="4">
      <x v="47"/>
    </i>
    <i r="2">
      <x v="25"/>
    </i>
    <i r="3">
      <x v="98"/>
    </i>
    <i r="4">
      <x v="47"/>
    </i>
    <i r="3">
      <x v="110"/>
    </i>
    <i r="4">
      <x v="132"/>
    </i>
    <i r="2">
      <x v="40"/>
    </i>
    <i r="3">
      <x v="17"/>
    </i>
    <i r="4">
      <x v="73"/>
    </i>
    <i r="3">
      <x v="21"/>
    </i>
    <i r="4">
      <x v="64"/>
    </i>
    <i r="3">
      <x v="29"/>
    </i>
    <i r="4">
      <x v="96"/>
    </i>
    <i r="3">
      <x v="30"/>
    </i>
    <i r="4">
      <x v="20"/>
    </i>
    <i r="3">
      <x v="33"/>
    </i>
    <i r="4">
      <x v="65"/>
    </i>
    <i r="3">
      <x v="36"/>
    </i>
    <i r="4">
      <x v="82"/>
    </i>
    <i r="3">
      <x v="44"/>
    </i>
    <i r="4">
      <x v="21"/>
    </i>
    <i r="3">
      <x v="46"/>
    </i>
    <i r="4">
      <x v="92"/>
    </i>
    <i r="3">
      <x v="48"/>
    </i>
    <i r="4">
      <x v="17"/>
    </i>
    <i r="3">
      <x v="51"/>
    </i>
    <i r="4">
      <x v="49"/>
    </i>
    <i r="3">
      <x v="56"/>
    </i>
    <i r="4">
      <x v="103"/>
    </i>
    <i r="3">
      <x v="111"/>
    </i>
    <i r="4">
      <x v="15"/>
    </i>
    <i r="3">
      <x v="131"/>
    </i>
    <i r="4">
      <x v="50"/>
    </i>
    <i>
      <x v="21"/>
    </i>
    <i r="1">
      <x v="2"/>
    </i>
    <i r="2">
      <x v="15"/>
    </i>
    <i r="3">
      <x v="110"/>
    </i>
    <i r="4">
      <x v="132"/>
    </i>
    <i r="2">
      <x v="29"/>
    </i>
    <i r="3">
      <x v="110"/>
    </i>
    <i r="4">
      <x v="132"/>
    </i>
    <i r="2">
      <x v="33"/>
    </i>
    <i r="3">
      <x v="38"/>
    </i>
    <i r="4">
      <x v="44"/>
    </i>
    <i>
      <x v="22"/>
    </i>
    <i r="1">
      <x v="4"/>
    </i>
    <i r="2">
      <x v="42"/>
    </i>
    <i r="3">
      <x v="101"/>
    </i>
    <i r="4">
      <x v="104"/>
    </i>
    <i r="3">
      <x v="103"/>
    </i>
    <i r="4">
      <x v="110"/>
    </i>
    <i r="3">
      <x v="108"/>
    </i>
    <i r="4">
      <x v="138"/>
    </i>
    <i r="3">
      <x v="109"/>
    </i>
    <i r="4">
      <x v="137"/>
    </i>
    <i r="3">
      <x v="134"/>
    </i>
    <i r="4">
      <x v="136"/>
    </i>
    <i r="3">
      <x v="141"/>
    </i>
    <i r="4">
      <x v="1"/>
    </i>
    <i r="3">
      <x v="142"/>
    </i>
    <i r="4">
      <x v="60"/>
    </i>
    <i>
      <x v="23"/>
    </i>
    <i r="1">
      <x v="4"/>
    </i>
    <i r="2">
      <x v="44"/>
    </i>
    <i r="3">
      <x v="23"/>
    </i>
    <i r="4">
      <x v="68"/>
    </i>
    <i r="3">
      <x v="104"/>
    </i>
    <i r="4">
      <x v="31"/>
    </i>
    <i r="3">
      <x v="105"/>
    </i>
    <i r="4">
      <x v="90"/>
    </i>
    <i>
      <x v="24"/>
    </i>
    <i r="1">
      <x v="5"/>
    </i>
    <i r="2">
      <x v="32"/>
    </i>
    <i r="3">
      <x v="71"/>
    </i>
    <i r="4">
      <x v="112"/>
    </i>
    <i r="3">
      <x v="137"/>
    </i>
    <i r="4">
      <x v="33"/>
    </i>
    <i r="3">
      <x v="138"/>
    </i>
    <i r="4">
      <x v="25"/>
    </i>
    <i r="3">
      <x v="139"/>
    </i>
    <i r="4">
      <x v="26"/>
    </i>
    <i r="2">
      <x v="37"/>
    </i>
    <i r="3">
      <x v="137"/>
    </i>
    <i r="4">
      <x v="33"/>
    </i>
    <i r="3">
      <x v="139"/>
    </i>
    <i r="4">
      <x v="26"/>
    </i>
    <i>
      <x v="25"/>
    </i>
    <i r="1">
      <x v="7"/>
    </i>
    <i r="2">
      <x v="13"/>
    </i>
    <i r="3">
      <x v="70"/>
    </i>
    <i r="4">
      <x v="118"/>
    </i>
    <i r="3">
      <x v="98"/>
    </i>
    <i r="4">
      <x v="47"/>
    </i>
    <i r="3">
      <x v="111"/>
    </i>
    <i r="4">
      <x v="15"/>
    </i>
    <i r="3">
      <x v="113"/>
    </i>
    <i r="4">
      <x v="13"/>
    </i>
    <i r="2">
      <x v="31"/>
    </i>
    <i r="3">
      <x v="111"/>
    </i>
    <i r="4">
      <x v="15"/>
    </i>
    <i r="2">
      <x v="55"/>
    </i>
    <i r="3">
      <x v="111"/>
    </i>
    <i r="4">
      <x v="15"/>
    </i>
    <i>
      <x v="26"/>
    </i>
    <i r="1">
      <x v="7"/>
    </i>
    <i r="2">
      <x v="45"/>
    </i>
    <i r="3">
      <x v="98"/>
    </i>
    <i r="4">
      <x v="47"/>
    </i>
    <i>
      <x v="27"/>
    </i>
    <i r="1">
      <x v="7"/>
    </i>
    <i r="2">
      <x v="10"/>
    </i>
    <i r="3">
      <x v="24"/>
    </i>
    <i r="4">
      <x v="95"/>
    </i>
    <i r="3">
      <x v="26"/>
    </i>
    <i r="4">
      <x v="139"/>
    </i>
    <i r="3">
      <x v="65"/>
    </i>
    <i r="4">
      <x v="79"/>
    </i>
    <i r="3">
      <x v="89"/>
    </i>
    <i r="4">
      <x v="120"/>
    </i>
    <i r="3">
      <x v="98"/>
    </i>
    <i r="4">
      <x v="47"/>
    </i>
    <i>
      <x v="28"/>
    </i>
    <i r="1">
      <x v="5"/>
    </i>
    <i r="2">
      <x v="50"/>
    </i>
    <i r="3">
      <x v="17"/>
    </i>
    <i r="4">
      <x v="73"/>
    </i>
    <i r="3">
      <x v="21"/>
    </i>
    <i r="4">
      <x v="64"/>
    </i>
    <i r="3">
      <x v="30"/>
    </i>
    <i r="4">
      <x v="20"/>
    </i>
    <i r="3">
      <x v="35"/>
    </i>
    <i r="4">
      <x v="67"/>
    </i>
    <i r="3">
      <x v="36"/>
    </i>
    <i r="4">
      <x v="82"/>
    </i>
    <i r="3">
      <x v="38"/>
    </i>
    <i r="4">
      <x v="44"/>
    </i>
    <i r="3">
      <x v="39"/>
    </i>
    <i r="4">
      <x v="76"/>
    </i>
    <i r="3">
      <x v="40"/>
    </i>
    <i r="4">
      <x v="72"/>
    </i>
    <i r="3">
      <x v="42"/>
    </i>
    <i r="4">
      <x v="45"/>
    </i>
    <i r="3">
      <x v="45"/>
    </i>
    <i r="4">
      <x v="141"/>
    </i>
    <i r="3">
      <x v="46"/>
    </i>
    <i r="4">
      <x v="92"/>
    </i>
    <i r="3">
      <x v="51"/>
    </i>
    <i r="4">
      <x v="49"/>
    </i>
    <i r="3">
      <x v="63"/>
    </i>
    <i r="4">
      <x v="7"/>
    </i>
    <i r="3">
      <x v="69"/>
    </i>
    <i r="4">
      <x v="113"/>
    </i>
    <i r="3">
      <x v="71"/>
    </i>
    <i r="4">
      <x v="112"/>
    </i>
    <i r="3">
      <x v="74"/>
    </i>
    <i r="4">
      <x v="129"/>
    </i>
    <i r="3">
      <x v="85"/>
    </i>
    <i r="4">
      <x v="56"/>
    </i>
    <i r="3">
      <x v="87"/>
    </i>
    <i r="4">
      <x v="105"/>
    </i>
    <i r="3">
      <x v="88"/>
    </i>
    <i r="4">
      <x v="57"/>
    </i>
    <i r="3">
      <x v="89"/>
    </i>
    <i r="4">
      <x v="120"/>
    </i>
    <i r="3">
      <x v="116"/>
    </i>
    <i r="4">
      <x v="77"/>
    </i>
    <i r="3">
      <x v="121"/>
    </i>
    <i r="4">
      <x v="40"/>
    </i>
    <i r="3">
      <x v="122"/>
    </i>
    <i r="4">
      <x v="59"/>
    </i>
    <i r="3">
      <x v="126"/>
    </i>
    <i r="4">
      <x v="63"/>
    </i>
    <i r="3">
      <x v="129"/>
    </i>
    <i r="4">
      <x v="39"/>
    </i>
    <i r="3">
      <x v="132"/>
    </i>
    <i r="4">
      <x v="80"/>
    </i>
    <i>
      <x v="29"/>
    </i>
    <i r="1">
      <x v="2"/>
    </i>
    <i r="2">
      <x v="8"/>
    </i>
    <i r="3">
      <x v="98"/>
    </i>
    <i r="4">
      <x v="47"/>
    </i>
    <i r="3">
      <x v="111"/>
    </i>
    <i r="4">
      <x v="15"/>
    </i>
    <i>
      <x v="30"/>
    </i>
    <i r="1">
      <x v="1"/>
    </i>
    <i r="2">
      <x v="20"/>
    </i>
    <i r="3">
      <x v="24"/>
    </i>
    <i r="4">
      <x v="95"/>
    </i>
    <i r="3">
      <x v="36"/>
    </i>
    <i r="4">
      <x v="82"/>
    </i>
    <i r="3">
      <x v="46"/>
    </i>
    <i r="4">
      <x v="92"/>
    </i>
    <i r="3">
      <x v="66"/>
    </i>
    <i r="4">
      <x v="127"/>
    </i>
    <i r="3">
      <x v="83"/>
    </i>
    <i r="4">
      <x v="58"/>
    </i>
    <i>
      <x v="31"/>
    </i>
    <i r="1">
      <x v="1"/>
    </i>
    <i r="2">
      <x v="41"/>
    </i>
    <i r="3">
      <x v="108"/>
    </i>
    <i r="4">
      <x v="138"/>
    </i>
    <i>
      <x v="32"/>
    </i>
    <i r="1">
      <x v="1"/>
    </i>
    <i r="2">
      <x v="11"/>
    </i>
    <i r="3">
      <x v="108"/>
    </i>
    <i r="4">
      <x v="138"/>
    </i>
    <i>
      <x v="33"/>
    </i>
    <i r="1">
      <x v="4"/>
    </i>
    <i r="2">
      <x v="21"/>
    </i>
    <i r="3">
      <x v="45"/>
    </i>
    <i r="4">
      <x v="141"/>
    </i>
    <i r="3">
      <x v="71"/>
    </i>
    <i r="4">
      <x v="112"/>
    </i>
    <i r="3">
      <x v="94"/>
    </i>
    <i r="4">
      <x v="88"/>
    </i>
    <i r="3">
      <x v="96"/>
    </i>
    <i r="4">
      <x v="142"/>
    </i>
    <i>
      <x v="34"/>
    </i>
    <i r="1">
      <x v="1"/>
    </i>
    <i r="2">
      <x v="9"/>
    </i>
    <i r="3">
      <x v="111"/>
    </i>
    <i r="4">
      <x v="15"/>
    </i>
    <i r="3">
      <x v="114"/>
    </i>
    <i r="4">
      <x v="14"/>
    </i>
    <i>
      <x v="35"/>
    </i>
    <i r="1">
      <x v="1"/>
    </i>
    <i r="2">
      <x v="52"/>
    </i>
    <i r="3">
      <x v="108"/>
    </i>
    <i r="4">
      <x v="138"/>
    </i>
    <i>
      <x v="36"/>
    </i>
    <i r="1">
      <x/>
    </i>
    <i r="2">
      <x v="19"/>
    </i>
    <i r="3">
      <x v="17"/>
    </i>
    <i r="4">
      <x v="73"/>
    </i>
    <i r="3">
      <x v="21"/>
    </i>
    <i r="4">
      <x v="64"/>
    </i>
    <i r="3">
      <x v="25"/>
    </i>
    <i r="4">
      <x v="94"/>
    </i>
    <i r="3">
      <x v="39"/>
    </i>
    <i r="4">
      <x v="76"/>
    </i>
    <i r="3">
      <x v="40"/>
    </i>
    <i r="4">
      <x v="72"/>
    </i>
    <i r="3">
      <x v="51"/>
    </i>
    <i r="4">
      <x v="49"/>
    </i>
    <i r="3">
      <x v="55"/>
    </i>
    <i r="4">
      <x v="101"/>
    </i>
    <i r="3">
      <x v="121"/>
    </i>
    <i r="4">
      <x v="40"/>
    </i>
    <i r="3">
      <x v="122"/>
    </i>
    <i r="4">
      <x v="59"/>
    </i>
    <i t="grand">
      <x/>
    </i>
  </rowItems>
  <colItems count="1">
    <i/>
  </colItems>
  <dataFields count="1">
    <dataField name="2da Modificación 2023  " fld="60" baseField="2" baseItem="8" numFmtId="4"/>
  </dataFields>
  <formats count="1421">
    <format dxfId="1461">
      <pivotArea field="20" type="button" dataOnly="0" labelOnly="1" outline="0"/>
    </format>
    <format dxfId="1460">
      <pivotArea field="22" type="button" dataOnly="0" labelOnly="1" outline="0"/>
    </format>
    <format dxfId="1459">
      <pivotArea dataOnly="0" labelOnly="1" outline="0" axis="axisValues" fieldPosition="0"/>
    </format>
    <format dxfId="1458">
      <pivotArea outline="0" collapsedLevelsAreSubtotals="1" fieldPosition="0"/>
    </format>
    <format dxfId="1457">
      <pivotArea dataOnly="0" labelOnly="1" grandRow="1" outline="0" fieldPosition="0"/>
    </format>
    <format dxfId="1456">
      <pivotArea field="19" type="button" dataOnly="0" labelOnly="1" outline="0" axis="axisRow" fieldPosition="0"/>
    </format>
    <format dxfId="1455">
      <pivotArea field="15" type="button" dataOnly="0" labelOnly="1" outline="0" axis="axisRow" fieldPosition="1"/>
    </format>
    <format dxfId="1454">
      <pivotArea field="17" type="button" dataOnly="0" labelOnly="1" outline="0" axis="axisRow" fieldPosition="2"/>
    </format>
    <format dxfId="1453">
      <pivotArea field="26" type="button" dataOnly="0" labelOnly="1" outline="0" axis="axisRow" fieldPosition="3"/>
    </format>
    <format dxfId="1452">
      <pivotArea field="27" type="button" dataOnly="0" labelOnly="1" outline="0" axis="axisRow" fieldPosition="4"/>
    </format>
    <format dxfId="1451">
      <pivotArea dataOnly="0" labelOnly="1" outline="0" axis="axisValues" fieldPosition="0"/>
    </format>
    <format dxfId="1450">
      <pivotArea field="15" type="button" dataOnly="0" labelOnly="1" outline="0" axis="axisRow" fieldPosition="1"/>
    </format>
    <format dxfId="1449">
      <pivotArea field="17" type="button" dataOnly="0" labelOnly="1" outline="0" axis="axisRow" fieldPosition="2"/>
    </format>
    <format dxfId="1448">
      <pivotArea field="26" type="button" dataOnly="0" labelOnly="1" outline="0" axis="axisRow" fieldPosition="3"/>
    </format>
    <format dxfId="1447">
      <pivotArea field="27" type="button" dataOnly="0" labelOnly="1" outline="0" axis="axisRow" fieldPosition="4"/>
    </format>
    <format dxfId="1446">
      <pivotArea dataOnly="0" labelOnly="1" outline="0" axis="axisValues" fieldPosition="0"/>
    </format>
    <format dxfId="1445">
      <pivotArea field="19" type="button" dataOnly="0" labelOnly="1" outline="0" axis="axisRow" fieldPosition="0"/>
    </format>
    <format dxfId="1444">
      <pivotArea collapsedLevelsAreSubtotals="1" fieldPosition="0">
        <references count="1">
          <reference field="19" count="1">
            <x v="0"/>
          </reference>
        </references>
      </pivotArea>
    </format>
    <format dxfId="1443">
      <pivotArea collapsedLevelsAreSubtotals="1" fieldPosition="0">
        <references count="2">
          <reference field="15" count="1">
            <x v="1"/>
          </reference>
          <reference field="19" count="1" selected="0">
            <x v="0"/>
          </reference>
        </references>
      </pivotArea>
    </format>
    <format dxfId="1442">
      <pivotArea collapsedLevelsAreSubtotals="1" fieldPosition="0">
        <references count="3">
          <reference field="15" count="1" selected="0">
            <x v="1"/>
          </reference>
          <reference field="17" count="1">
            <x v="12"/>
          </reference>
          <reference field="19" count="1" selected="0">
            <x v="0"/>
          </reference>
        </references>
      </pivotArea>
    </format>
    <format dxfId="1441">
      <pivotArea collapsedLevelsAreSubtotals="1" fieldPosition="0">
        <references count="4">
          <reference field="15" count="1" selected="0">
            <x v="1"/>
          </reference>
          <reference field="17" count="1" selected="0">
            <x v="12"/>
          </reference>
          <reference field="19" count="1" selected="0">
            <x v="0"/>
          </reference>
          <reference field="26" count="1">
            <x v="108"/>
          </reference>
        </references>
      </pivotArea>
    </format>
    <format dxfId="1440">
      <pivotArea collapsedLevelsAreSubtotals="1" fieldPosition="0">
        <references count="5">
          <reference field="15" count="1" selected="0">
            <x v="1"/>
          </reference>
          <reference field="17" count="1" selected="0">
            <x v="12"/>
          </reference>
          <reference field="19" count="1" selected="0">
            <x v="0"/>
          </reference>
          <reference field="26" count="1" selected="0">
            <x v="108"/>
          </reference>
          <reference field="27" count="1">
            <x v="138"/>
          </reference>
        </references>
      </pivotArea>
    </format>
    <format dxfId="1439">
      <pivotArea collapsedLevelsAreSubtotals="1" fieldPosition="0">
        <references count="1">
          <reference field="19" count="1">
            <x v="1"/>
          </reference>
        </references>
      </pivotArea>
    </format>
    <format dxfId="1438">
      <pivotArea collapsedLevelsAreSubtotals="1" fieldPosition="0">
        <references count="2">
          <reference field="15" count="1">
            <x v="7"/>
          </reference>
          <reference field="19" count="1" selected="0">
            <x v="1"/>
          </reference>
        </references>
      </pivotArea>
    </format>
    <format dxfId="1437">
      <pivotArea collapsedLevelsAreSubtotals="1" fieldPosition="0">
        <references count="3">
          <reference field="15" count="1" selected="0">
            <x v="7"/>
          </reference>
          <reference field="17" count="1">
            <x v="1"/>
          </reference>
          <reference field="19" count="1" selected="0">
            <x v="1"/>
          </reference>
        </references>
      </pivotArea>
    </format>
    <format dxfId="1436">
      <pivotArea collapsedLevelsAreSubtotals="1" fieldPosition="0">
        <references count="4">
          <reference field="15" count="1" selected="0">
            <x v="7"/>
          </reference>
          <reference field="17" count="1" selected="0">
            <x v="1"/>
          </reference>
          <reference field="19" count="1" selected="0">
            <x v="1"/>
          </reference>
          <reference field="26" count="1">
            <x v="108"/>
          </reference>
        </references>
      </pivotArea>
    </format>
    <format dxfId="1435">
      <pivotArea collapsedLevelsAreSubtotals="1" fieldPosition="0">
        <references count="5">
          <reference field="15" count="1" selected="0">
            <x v="7"/>
          </reference>
          <reference field="17" count="1" selected="0">
            <x v="1"/>
          </reference>
          <reference field="19" count="1" selected="0">
            <x v="1"/>
          </reference>
          <reference field="26" count="1" selected="0">
            <x v="108"/>
          </reference>
          <reference field="27" count="1">
            <x v="138"/>
          </reference>
        </references>
      </pivotArea>
    </format>
    <format dxfId="1434">
      <pivotArea collapsedLevelsAreSubtotals="1" fieldPosition="0">
        <references count="1">
          <reference field="19" count="1">
            <x v="2"/>
          </reference>
        </references>
      </pivotArea>
    </format>
    <format dxfId="1433">
      <pivotArea collapsedLevelsAreSubtotals="1" fieldPosition="0">
        <references count="2">
          <reference field="15" count="1">
            <x v="6"/>
          </reference>
          <reference field="19" count="1" selected="0">
            <x v="2"/>
          </reference>
        </references>
      </pivotArea>
    </format>
    <format dxfId="1432">
      <pivotArea collapsedLevelsAreSubtotals="1" fieldPosition="0">
        <references count="3">
          <reference field="15" count="1" selected="0">
            <x v="6"/>
          </reference>
          <reference field="17" count="1">
            <x v="16"/>
          </reference>
          <reference field="19" count="1" selected="0">
            <x v="2"/>
          </reference>
        </references>
      </pivotArea>
    </format>
    <format dxfId="1431">
      <pivotArea collapsedLevelsAreSubtotals="1" fieldPosition="0">
        <references count="4">
          <reference field="15" count="1" selected="0">
            <x v="6"/>
          </reference>
          <reference field="17" count="1" selected="0">
            <x v="16"/>
          </reference>
          <reference field="19" count="1" selected="0">
            <x v="2"/>
          </reference>
          <reference field="26" count="1">
            <x v="60"/>
          </reference>
        </references>
      </pivotArea>
    </format>
    <format dxfId="1430">
      <pivotArea collapsedLevelsAreSubtotals="1" fieldPosition="0">
        <references count="5">
          <reference field="15" count="1" selected="0">
            <x v="6"/>
          </reference>
          <reference field="17" count="1" selected="0">
            <x v="16"/>
          </reference>
          <reference field="19" count="1" selected="0">
            <x v="2"/>
          </reference>
          <reference field="26" count="1" selected="0">
            <x v="60"/>
          </reference>
          <reference field="27" count="1">
            <x v="128"/>
          </reference>
        </references>
      </pivotArea>
    </format>
    <format dxfId="1429">
      <pivotArea collapsedLevelsAreSubtotals="1" fieldPosition="0">
        <references count="4">
          <reference field="15" count="1" selected="0">
            <x v="6"/>
          </reference>
          <reference field="17" count="1" selected="0">
            <x v="16"/>
          </reference>
          <reference field="19" count="1" selected="0">
            <x v="2"/>
          </reference>
          <reference field="26" count="1">
            <x v="69"/>
          </reference>
        </references>
      </pivotArea>
    </format>
    <format dxfId="1428">
      <pivotArea collapsedLevelsAreSubtotals="1" fieldPosition="0">
        <references count="5">
          <reference field="15" count="1" selected="0">
            <x v="6"/>
          </reference>
          <reference field="17" count="1" selected="0">
            <x v="16"/>
          </reference>
          <reference field="19" count="1" selected="0">
            <x v="2"/>
          </reference>
          <reference field="26" count="1" selected="0">
            <x v="69"/>
          </reference>
          <reference field="27" count="1">
            <x v="113"/>
          </reference>
        </references>
      </pivotArea>
    </format>
    <format dxfId="1427">
      <pivotArea collapsedLevelsAreSubtotals="1" fieldPosition="0">
        <references count="4">
          <reference field="15" count="1" selected="0">
            <x v="6"/>
          </reference>
          <reference field="17" count="1" selected="0">
            <x v="16"/>
          </reference>
          <reference field="19" count="1" selected="0">
            <x v="2"/>
          </reference>
          <reference field="26" count="1">
            <x v="94"/>
          </reference>
        </references>
      </pivotArea>
    </format>
    <format dxfId="1426">
      <pivotArea collapsedLevelsAreSubtotals="1" fieldPosition="0">
        <references count="5">
          <reference field="15" count="1" selected="0">
            <x v="6"/>
          </reference>
          <reference field="17" count="1" selected="0">
            <x v="16"/>
          </reference>
          <reference field="19" count="1" selected="0">
            <x v="2"/>
          </reference>
          <reference field="26" count="1" selected="0">
            <x v="94"/>
          </reference>
          <reference field="27" count="1">
            <x v="88"/>
          </reference>
        </references>
      </pivotArea>
    </format>
    <format dxfId="1425">
      <pivotArea collapsedLevelsAreSubtotals="1" fieldPosition="0">
        <references count="4">
          <reference field="15" count="1" selected="0">
            <x v="6"/>
          </reference>
          <reference field="17" count="1" selected="0">
            <x v="16"/>
          </reference>
          <reference field="19" count="1" selected="0">
            <x v="2"/>
          </reference>
          <reference field="26" count="1">
            <x v="96"/>
          </reference>
        </references>
      </pivotArea>
    </format>
    <format dxfId="1424">
      <pivotArea collapsedLevelsAreSubtotals="1" fieldPosition="0">
        <references count="5">
          <reference field="15" count="1" selected="0">
            <x v="6"/>
          </reference>
          <reference field="17" count="1" selected="0">
            <x v="16"/>
          </reference>
          <reference field="19" count="1" selected="0">
            <x v="2"/>
          </reference>
          <reference field="26" count="1" selected="0">
            <x v="96"/>
          </reference>
          <reference field="27" count="1">
            <x v="142"/>
          </reference>
        </references>
      </pivotArea>
    </format>
    <format dxfId="1423">
      <pivotArea collapsedLevelsAreSubtotals="1" fieldPosition="0">
        <references count="4">
          <reference field="15" count="1" selected="0">
            <x v="6"/>
          </reference>
          <reference field="17" count="1" selected="0">
            <x v="16"/>
          </reference>
          <reference field="19" count="1" selected="0">
            <x v="2"/>
          </reference>
          <reference field="26" count="1">
            <x v="103"/>
          </reference>
        </references>
      </pivotArea>
    </format>
    <format dxfId="1422">
      <pivotArea collapsedLevelsAreSubtotals="1" fieldPosition="0">
        <references count="5">
          <reference field="15" count="1" selected="0">
            <x v="6"/>
          </reference>
          <reference field="17" count="1" selected="0">
            <x v="16"/>
          </reference>
          <reference field="19" count="1" selected="0">
            <x v="2"/>
          </reference>
          <reference field="26" count="1" selected="0">
            <x v="103"/>
          </reference>
          <reference field="27" count="1">
            <x v="110"/>
          </reference>
        </references>
      </pivotArea>
    </format>
    <format dxfId="1421">
      <pivotArea collapsedLevelsAreSubtotals="1" fieldPosition="0">
        <references count="3">
          <reference field="15" count="1" selected="0">
            <x v="6"/>
          </reference>
          <reference field="17" count="1">
            <x v="26"/>
          </reference>
          <reference field="19" count="1" selected="0">
            <x v="2"/>
          </reference>
        </references>
      </pivotArea>
    </format>
    <format dxfId="1420">
      <pivotArea collapsedLevelsAreSubtotals="1" fieldPosition="0">
        <references count="4">
          <reference field="15" count="1" selected="0">
            <x v="6"/>
          </reference>
          <reference field="17" count="1" selected="0">
            <x v="26"/>
          </reference>
          <reference field="19" count="1" selected="0">
            <x v="2"/>
          </reference>
          <reference field="26" count="1">
            <x v="17"/>
          </reference>
        </references>
      </pivotArea>
    </format>
    <format dxfId="1419">
      <pivotArea collapsedLevelsAreSubtotals="1" fieldPosition="0">
        <references count="5">
          <reference field="15" count="1" selected="0">
            <x v="6"/>
          </reference>
          <reference field="17" count="1" selected="0">
            <x v="26"/>
          </reference>
          <reference field="19" count="1" selected="0">
            <x v="2"/>
          </reference>
          <reference field="26" count="1" selected="0">
            <x v="17"/>
          </reference>
          <reference field="27" count="1">
            <x v="73"/>
          </reference>
        </references>
      </pivotArea>
    </format>
    <format dxfId="1418">
      <pivotArea collapsedLevelsAreSubtotals="1" fieldPosition="0">
        <references count="4">
          <reference field="15" count="1" selected="0">
            <x v="6"/>
          </reference>
          <reference field="17" count="1" selected="0">
            <x v="26"/>
          </reference>
          <reference field="19" count="1" selected="0">
            <x v="2"/>
          </reference>
          <reference field="26" count="1">
            <x v="19"/>
          </reference>
        </references>
      </pivotArea>
    </format>
    <format dxfId="1417">
      <pivotArea collapsedLevelsAreSubtotals="1" fieldPosition="0">
        <references count="5">
          <reference field="15" count="1" selected="0">
            <x v="6"/>
          </reference>
          <reference field="17" count="1" selected="0">
            <x v="26"/>
          </reference>
          <reference field="19" count="1" selected="0">
            <x v="2"/>
          </reference>
          <reference field="26" count="1" selected="0">
            <x v="19"/>
          </reference>
          <reference field="27" count="1">
            <x v="74"/>
          </reference>
        </references>
      </pivotArea>
    </format>
    <format dxfId="1416">
      <pivotArea collapsedLevelsAreSubtotals="1" fieldPosition="0">
        <references count="4">
          <reference field="15" count="1" selected="0">
            <x v="6"/>
          </reference>
          <reference field="17" count="1" selected="0">
            <x v="26"/>
          </reference>
          <reference field="19" count="1" selected="0">
            <x v="2"/>
          </reference>
          <reference field="26" count="1">
            <x v="24"/>
          </reference>
        </references>
      </pivotArea>
    </format>
    <format dxfId="1415">
      <pivotArea collapsedLevelsAreSubtotals="1" fieldPosition="0">
        <references count="5">
          <reference field="15" count="1" selected="0">
            <x v="6"/>
          </reference>
          <reference field="17" count="1" selected="0">
            <x v="26"/>
          </reference>
          <reference field="19" count="1" selected="0">
            <x v="2"/>
          </reference>
          <reference field="26" count="1" selected="0">
            <x v="24"/>
          </reference>
          <reference field="27" count="1">
            <x v="95"/>
          </reference>
        </references>
      </pivotArea>
    </format>
    <format dxfId="1414">
      <pivotArea collapsedLevelsAreSubtotals="1" fieldPosition="0">
        <references count="4">
          <reference field="15" count="1" selected="0">
            <x v="6"/>
          </reference>
          <reference field="17" count="1" selected="0">
            <x v="26"/>
          </reference>
          <reference field="19" count="1" selected="0">
            <x v="2"/>
          </reference>
          <reference field="26" count="1">
            <x v="45"/>
          </reference>
        </references>
      </pivotArea>
    </format>
    <format dxfId="1413">
      <pivotArea collapsedLevelsAreSubtotals="1" fieldPosition="0">
        <references count="5">
          <reference field="15" count="1" selected="0">
            <x v="6"/>
          </reference>
          <reference field="17" count="1" selected="0">
            <x v="26"/>
          </reference>
          <reference field="19" count="1" selected="0">
            <x v="2"/>
          </reference>
          <reference field="26" count="1" selected="0">
            <x v="45"/>
          </reference>
          <reference field="27" count="1">
            <x v="141"/>
          </reference>
        </references>
      </pivotArea>
    </format>
    <format dxfId="1412">
      <pivotArea collapsedLevelsAreSubtotals="1" fieldPosition="0">
        <references count="4">
          <reference field="15" count="1" selected="0">
            <x v="6"/>
          </reference>
          <reference field="17" count="1" selected="0">
            <x v="26"/>
          </reference>
          <reference field="19" count="1" selected="0">
            <x v="2"/>
          </reference>
          <reference field="26" count="1">
            <x v="49"/>
          </reference>
        </references>
      </pivotArea>
    </format>
    <format dxfId="1411">
      <pivotArea collapsedLevelsAreSubtotals="1" fieldPosition="0">
        <references count="5">
          <reference field="15" count="1" selected="0">
            <x v="6"/>
          </reference>
          <reference field="17" count="1" selected="0">
            <x v="26"/>
          </reference>
          <reference field="19" count="1" selected="0">
            <x v="2"/>
          </reference>
          <reference field="26" count="1" selected="0">
            <x v="49"/>
          </reference>
          <reference field="27" count="1">
            <x v="75"/>
          </reference>
        </references>
      </pivotArea>
    </format>
    <format dxfId="1410">
      <pivotArea collapsedLevelsAreSubtotals="1" fieldPosition="0">
        <references count="4">
          <reference field="15" count="1" selected="0">
            <x v="6"/>
          </reference>
          <reference field="17" count="1" selected="0">
            <x v="26"/>
          </reference>
          <reference field="19" count="1" selected="0">
            <x v="2"/>
          </reference>
          <reference field="26" count="1">
            <x v="50"/>
          </reference>
        </references>
      </pivotArea>
    </format>
    <format dxfId="1409">
      <pivotArea collapsedLevelsAreSubtotals="1" fieldPosition="0">
        <references count="5">
          <reference field="15" count="1" selected="0">
            <x v="6"/>
          </reference>
          <reference field="17" count="1" selected="0">
            <x v="26"/>
          </reference>
          <reference field="19" count="1" selected="0">
            <x v="2"/>
          </reference>
          <reference field="26" count="1" selected="0">
            <x v="50"/>
          </reference>
          <reference field="27" count="1">
            <x v="91"/>
          </reference>
        </references>
      </pivotArea>
    </format>
    <format dxfId="1408">
      <pivotArea collapsedLevelsAreSubtotals="1" fieldPosition="0">
        <references count="4">
          <reference field="15" count="1" selected="0">
            <x v="6"/>
          </reference>
          <reference field="17" count="1" selected="0">
            <x v="26"/>
          </reference>
          <reference field="19" count="1" selected="0">
            <x v="2"/>
          </reference>
          <reference field="26" count="1">
            <x v="54"/>
          </reference>
        </references>
      </pivotArea>
    </format>
    <format dxfId="1407">
      <pivotArea collapsedLevelsAreSubtotals="1" fieldPosition="0">
        <references count="5">
          <reference field="15" count="1" selected="0">
            <x v="6"/>
          </reference>
          <reference field="17" count="1" selected="0">
            <x v="26"/>
          </reference>
          <reference field="19" count="1" selected="0">
            <x v="2"/>
          </reference>
          <reference field="26" count="1" selected="0">
            <x v="54"/>
          </reference>
          <reference field="27" count="1">
            <x v="102"/>
          </reference>
        </references>
      </pivotArea>
    </format>
    <format dxfId="1406">
      <pivotArea collapsedLevelsAreSubtotals="1" fieldPosition="0">
        <references count="4">
          <reference field="15" count="1" selected="0">
            <x v="6"/>
          </reference>
          <reference field="17" count="1" selected="0">
            <x v="26"/>
          </reference>
          <reference field="19" count="1" selected="0">
            <x v="2"/>
          </reference>
          <reference field="26" count="1">
            <x v="59"/>
          </reference>
        </references>
      </pivotArea>
    </format>
    <format dxfId="1405">
      <pivotArea collapsedLevelsAreSubtotals="1" fieldPosition="0">
        <references count="5">
          <reference field="15" count="1" selected="0">
            <x v="6"/>
          </reference>
          <reference field="17" count="1" selected="0">
            <x v="26"/>
          </reference>
          <reference field="19" count="1" selected="0">
            <x v="2"/>
          </reference>
          <reference field="26" count="1" selected="0">
            <x v="59"/>
          </reference>
          <reference field="27" count="1">
            <x v="123"/>
          </reference>
        </references>
      </pivotArea>
    </format>
    <format dxfId="1404">
      <pivotArea collapsedLevelsAreSubtotals="1" fieldPosition="0">
        <references count="4">
          <reference field="15" count="1" selected="0">
            <x v="6"/>
          </reference>
          <reference field="17" count="1" selected="0">
            <x v="26"/>
          </reference>
          <reference field="19" count="1" selected="0">
            <x v="2"/>
          </reference>
          <reference field="26" count="1">
            <x v="67"/>
          </reference>
        </references>
      </pivotArea>
    </format>
    <format dxfId="1403">
      <pivotArea collapsedLevelsAreSubtotals="1" fieldPosition="0">
        <references count="5">
          <reference field="15" count="1" selected="0">
            <x v="6"/>
          </reference>
          <reference field="17" count="1" selected="0">
            <x v="26"/>
          </reference>
          <reference field="19" count="1" selected="0">
            <x v="2"/>
          </reference>
          <reference field="26" count="1" selected="0">
            <x v="67"/>
          </reference>
          <reference field="27" count="1">
            <x v="117"/>
          </reference>
        </references>
      </pivotArea>
    </format>
    <format dxfId="1402">
      <pivotArea collapsedLevelsAreSubtotals="1" fieldPosition="0">
        <references count="4">
          <reference field="15" count="1" selected="0">
            <x v="6"/>
          </reference>
          <reference field="17" count="1" selected="0">
            <x v="26"/>
          </reference>
          <reference field="19" count="1" selected="0">
            <x v="2"/>
          </reference>
          <reference field="26" count="1">
            <x v="74"/>
          </reference>
        </references>
      </pivotArea>
    </format>
    <format dxfId="1401">
      <pivotArea collapsedLevelsAreSubtotals="1" fieldPosition="0">
        <references count="5">
          <reference field="15" count="1" selected="0">
            <x v="6"/>
          </reference>
          <reference field="17" count="1" selected="0">
            <x v="26"/>
          </reference>
          <reference field="19" count="1" selected="0">
            <x v="2"/>
          </reference>
          <reference field="26" count="1" selected="0">
            <x v="74"/>
          </reference>
          <reference field="27" count="1">
            <x v="129"/>
          </reference>
        </references>
      </pivotArea>
    </format>
    <format dxfId="1400">
      <pivotArea collapsedLevelsAreSubtotals="1" fieldPosition="0">
        <references count="4">
          <reference field="15" count="1" selected="0">
            <x v="6"/>
          </reference>
          <reference field="17" count="1" selected="0">
            <x v="26"/>
          </reference>
          <reference field="19" count="1" selected="0">
            <x v="2"/>
          </reference>
          <reference field="26" count="1">
            <x v="107"/>
          </reference>
        </references>
      </pivotArea>
    </format>
    <format dxfId="1399">
      <pivotArea collapsedLevelsAreSubtotals="1" fieldPosition="0">
        <references count="5">
          <reference field="15" count="1" selected="0">
            <x v="6"/>
          </reference>
          <reference field="17" count="1" selected="0">
            <x v="26"/>
          </reference>
          <reference field="19" count="1" selected="0">
            <x v="2"/>
          </reference>
          <reference field="26" count="1" selected="0">
            <x v="107"/>
          </reference>
          <reference field="27" count="1">
            <x v="32"/>
          </reference>
        </references>
      </pivotArea>
    </format>
    <format dxfId="1398">
      <pivotArea collapsedLevelsAreSubtotals="1" fieldPosition="0">
        <references count="4">
          <reference field="15" count="1" selected="0">
            <x v="6"/>
          </reference>
          <reference field="17" count="1" selected="0">
            <x v="26"/>
          </reference>
          <reference field="19" count="1" selected="0">
            <x v="2"/>
          </reference>
          <reference field="26" count="1">
            <x v="127"/>
          </reference>
        </references>
      </pivotArea>
    </format>
    <format dxfId="1397">
      <pivotArea collapsedLevelsAreSubtotals="1" fieldPosition="0">
        <references count="5">
          <reference field="15" count="1" selected="0">
            <x v="6"/>
          </reference>
          <reference field="17" count="1" selected="0">
            <x v="26"/>
          </reference>
          <reference field="19" count="1" selected="0">
            <x v="2"/>
          </reference>
          <reference field="26" count="1" selected="0">
            <x v="127"/>
          </reference>
          <reference field="27" count="1">
            <x v="130"/>
          </reference>
        </references>
      </pivotArea>
    </format>
    <format dxfId="1396">
      <pivotArea collapsedLevelsAreSubtotals="1" fieldPosition="0">
        <references count="1">
          <reference field="19" count="1">
            <x v="3"/>
          </reference>
        </references>
      </pivotArea>
    </format>
    <format dxfId="1395">
      <pivotArea collapsedLevelsAreSubtotals="1" fieldPosition="0">
        <references count="2">
          <reference field="15" count="1">
            <x v="7"/>
          </reference>
          <reference field="19" count="1" selected="0">
            <x v="3"/>
          </reference>
        </references>
      </pivotArea>
    </format>
    <format dxfId="1394">
      <pivotArea collapsedLevelsAreSubtotals="1" fieldPosition="0">
        <references count="3">
          <reference field="15" count="1" selected="0">
            <x v="7"/>
          </reference>
          <reference field="17" count="1">
            <x v="5"/>
          </reference>
          <reference field="19" count="1" selected="0">
            <x v="3"/>
          </reference>
        </references>
      </pivotArea>
    </format>
    <format dxfId="1393">
      <pivotArea collapsedLevelsAreSubtotals="1" fieldPosition="0">
        <references count="4">
          <reference field="15" count="1" selected="0">
            <x v="7"/>
          </reference>
          <reference field="17" count="1" selected="0">
            <x v="5"/>
          </reference>
          <reference field="19" count="1" selected="0">
            <x v="3"/>
          </reference>
          <reference field="26" count="1">
            <x v="36"/>
          </reference>
        </references>
      </pivotArea>
    </format>
    <format dxfId="1392">
      <pivotArea collapsedLevelsAreSubtotals="1" fieldPosition="0">
        <references count="5">
          <reference field="15" count="1" selected="0">
            <x v="7"/>
          </reference>
          <reference field="17" count="1" selected="0">
            <x v="5"/>
          </reference>
          <reference field="19" count="1" selected="0">
            <x v="3"/>
          </reference>
          <reference field="26" count="1" selected="0">
            <x v="36"/>
          </reference>
          <reference field="27" count="1">
            <x v="82"/>
          </reference>
        </references>
      </pivotArea>
    </format>
    <format dxfId="1391">
      <pivotArea collapsedLevelsAreSubtotals="1" fieldPosition="0">
        <references count="4">
          <reference field="15" count="1" selected="0">
            <x v="7"/>
          </reference>
          <reference field="17" count="1" selected="0">
            <x v="5"/>
          </reference>
          <reference field="19" count="1" selected="0">
            <x v="3"/>
          </reference>
          <reference field="26" count="1">
            <x v="47"/>
          </reference>
        </references>
      </pivotArea>
    </format>
    <format dxfId="1390">
      <pivotArea collapsedLevelsAreSubtotals="1" fieldPosition="0">
        <references count="5">
          <reference field="15" count="1" selected="0">
            <x v="7"/>
          </reference>
          <reference field="17" count="1" selected="0">
            <x v="5"/>
          </reference>
          <reference field="19" count="1" selected="0">
            <x v="3"/>
          </reference>
          <reference field="26" count="1" selected="0">
            <x v="47"/>
          </reference>
          <reference field="27" count="1">
            <x v="10"/>
          </reference>
        </references>
      </pivotArea>
    </format>
    <format dxfId="1389">
      <pivotArea collapsedLevelsAreSubtotals="1" fieldPosition="0">
        <references count="4">
          <reference field="15" count="1" selected="0">
            <x v="7"/>
          </reference>
          <reference field="17" count="1" selected="0">
            <x v="5"/>
          </reference>
          <reference field="19" count="1" selected="0">
            <x v="3"/>
          </reference>
          <reference field="26" count="1">
            <x v="52"/>
          </reference>
        </references>
      </pivotArea>
    </format>
    <format dxfId="1388">
      <pivotArea collapsedLevelsAreSubtotals="1" fieldPosition="0">
        <references count="5">
          <reference field="15" count="1" selected="0">
            <x v="7"/>
          </reference>
          <reference field="17" count="1" selected="0">
            <x v="5"/>
          </reference>
          <reference field="19" count="1" selected="0">
            <x v="3"/>
          </reference>
          <reference field="26" count="1" selected="0">
            <x v="52"/>
          </reference>
          <reference field="27" count="1">
            <x v="99"/>
          </reference>
        </references>
      </pivotArea>
    </format>
    <format dxfId="1387">
      <pivotArea collapsedLevelsAreSubtotals="1" fieldPosition="0">
        <references count="4">
          <reference field="15" count="1" selected="0">
            <x v="7"/>
          </reference>
          <reference field="17" count="1" selected="0">
            <x v="5"/>
          </reference>
          <reference field="19" count="1" selected="0">
            <x v="3"/>
          </reference>
          <reference field="26" count="1">
            <x v="61"/>
          </reference>
        </references>
      </pivotArea>
    </format>
    <format dxfId="1386">
      <pivotArea collapsedLevelsAreSubtotals="1" fieldPosition="0">
        <references count="5">
          <reference field="15" count="1" selected="0">
            <x v="7"/>
          </reference>
          <reference field="17" count="1" selected="0">
            <x v="5"/>
          </reference>
          <reference field="19" count="1" selected="0">
            <x v="3"/>
          </reference>
          <reference field="26" count="1" selected="0">
            <x v="61"/>
          </reference>
          <reference field="27" count="1">
            <x v="6"/>
          </reference>
        </references>
      </pivotArea>
    </format>
    <format dxfId="1385">
      <pivotArea collapsedLevelsAreSubtotals="1" fieldPosition="0">
        <references count="4">
          <reference field="15" count="1" selected="0">
            <x v="7"/>
          </reference>
          <reference field="17" count="1" selected="0">
            <x v="5"/>
          </reference>
          <reference field="19" count="1" selected="0">
            <x v="3"/>
          </reference>
          <reference field="26" count="1">
            <x v="98"/>
          </reference>
        </references>
      </pivotArea>
    </format>
    <format dxfId="1384">
      <pivotArea collapsedLevelsAreSubtotals="1" fieldPosition="0">
        <references count="5">
          <reference field="15" count="1" selected="0">
            <x v="7"/>
          </reference>
          <reference field="17" count="1" selected="0">
            <x v="5"/>
          </reference>
          <reference field="19" count="1" selected="0">
            <x v="3"/>
          </reference>
          <reference field="26" count="1" selected="0">
            <x v="98"/>
          </reference>
          <reference field="27" count="1">
            <x v="47"/>
          </reference>
        </references>
      </pivotArea>
    </format>
    <format dxfId="1383">
      <pivotArea collapsedLevelsAreSubtotals="1" fieldPosition="0">
        <references count="4">
          <reference field="15" count="1" selected="0">
            <x v="7"/>
          </reference>
          <reference field="17" count="1" selected="0">
            <x v="5"/>
          </reference>
          <reference field="19" count="1" selected="0">
            <x v="3"/>
          </reference>
          <reference field="26" count="1">
            <x v="111"/>
          </reference>
        </references>
      </pivotArea>
    </format>
    <format dxfId="1382">
      <pivotArea collapsedLevelsAreSubtotals="1" fieldPosition="0">
        <references count="5">
          <reference field="15" count="1" selected="0">
            <x v="7"/>
          </reference>
          <reference field="17" count="1" selected="0">
            <x v="5"/>
          </reference>
          <reference field="19" count="1" selected="0">
            <x v="3"/>
          </reference>
          <reference field="26" count="1" selected="0">
            <x v="111"/>
          </reference>
          <reference field="27" count="1">
            <x v="15"/>
          </reference>
        </references>
      </pivotArea>
    </format>
    <format dxfId="1381">
      <pivotArea collapsedLevelsAreSubtotals="1" fieldPosition="0">
        <references count="4">
          <reference field="15" count="1" selected="0">
            <x v="7"/>
          </reference>
          <reference field="17" count="1" selected="0">
            <x v="5"/>
          </reference>
          <reference field="19" count="1" selected="0">
            <x v="3"/>
          </reference>
          <reference field="26" count="1">
            <x v="113"/>
          </reference>
        </references>
      </pivotArea>
    </format>
    <format dxfId="1380">
      <pivotArea collapsedLevelsAreSubtotals="1" fieldPosition="0">
        <references count="5">
          <reference field="15" count="1" selected="0">
            <x v="7"/>
          </reference>
          <reference field="17" count="1" selected="0">
            <x v="5"/>
          </reference>
          <reference field="19" count="1" selected="0">
            <x v="3"/>
          </reference>
          <reference field="26" count="1" selected="0">
            <x v="113"/>
          </reference>
          <reference field="27" count="1">
            <x v="13"/>
          </reference>
        </references>
      </pivotArea>
    </format>
    <format dxfId="1379">
      <pivotArea collapsedLevelsAreSubtotals="1" fieldPosition="0">
        <references count="4">
          <reference field="15" count="1" selected="0">
            <x v="7"/>
          </reference>
          <reference field="17" count="1" selected="0">
            <x v="5"/>
          </reference>
          <reference field="19" count="1" selected="0">
            <x v="3"/>
          </reference>
          <reference field="26" count="1">
            <x v="131"/>
          </reference>
        </references>
      </pivotArea>
    </format>
    <format dxfId="1378">
      <pivotArea collapsedLevelsAreSubtotals="1" fieldPosition="0">
        <references count="5">
          <reference field="15" count="1" selected="0">
            <x v="7"/>
          </reference>
          <reference field="17" count="1" selected="0">
            <x v="5"/>
          </reference>
          <reference field="19" count="1" selected="0">
            <x v="3"/>
          </reference>
          <reference field="26" count="1" selected="0">
            <x v="131"/>
          </reference>
          <reference field="27" count="1">
            <x v="50"/>
          </reference>
        </references>
      </pivotArea>
    </format>
    <format dxfId="1377">
      <pivotArea collapsedLevelsAreSubtotals="1" fieldPosition="0">
        <references count="3">
          <reference field="15" count="1" selected="0">
            <x v="7"/>
          </reference>
          <reference field="17" count="1">
            <x v="6"/>
          </reference>
          <reference field="19" count="1" selected="0">
            <x v="3"/>
          </reference>
        </references>
      </pivotArea>
    </format>
    <format dxfId="1376">
      <pivotArea collapsedLevelsAreSubtotals="1" fieldPosition="0">
        <references count="4">
          <reference field="15" count="1" selected="0">
            <x v="7"/>
          </reference>
          <reference field="17" count="1" selected="0">
            <x v="6"/>
          </reference>
          <reference field="19" count="1" selected="0">
            <x v="3"/>
          </reference>
          <reference field="26" count="1">
            <x v="98"/>
          </reference>
        </references>
      </pivotArea>
    </format>
    <format dxfId="1375">
      <pivotArea collapsedLevelsAreSubtotals="1" fieldPosition="0">
        <references count="5">
          <reference field="15" count="1" selected="0">
            <x v="7"/>
          </reference>
          <reference field="17" count="1" selected="0">
            <x v="6"/>
          </reference>
          <reference field="19" count="1" selected="0">
            <x v="3"/>
          </reference>
          <reference field="26" count="1" selected="0">
            <x v="98"/>
          </reference>
          <reference field="27" count="1">
            <x v="47"/>
          </reference>
        </references>
      </pivotArea>
    </format>
    <format dxfId="1374">
      <pivotArea collapsedLevelsAreSubtotals="1" fieldPosition="0">
        <references count="4">
          <reference field="15" count="1" selected="0">
            <x v="7"/>
          </reference>
          <reference field="17" count="1" selected="0">
            <x v="6"/>
          </reference>
          <reference field="19" count="1" selected="0">
            <x v="3"/>
          </reference>
          <reference field="26" count="1">
            <x v="114"/>
          </reference>
        </references>
      </pivotArea>
    </format>
    <format dxfId="1373">
      <pivotArea collapsedLevelsAreSubtotals="1" fieldPosition="0">
        <references count="5">
          <reference field="15" count="1" selected="0">
            <x v="7"/>
          </reference>
          <reference field="17" count="1" selected="0">
            <x v="6"/>
          </reference>
          <reference field="19" count="1" selected="0">
            <x v="3"/>
          </reference>
          <reference field="26" count="1" selected="0">
            <x v="114"/>
          </reference>
          <reference field="27" count="1">
            <x v="14"/>
          </reference>
        </references>
      </pivotArea>
    </format>
    <format dxfId="1372">
      <pivotArea collapsedLevelsAreSubtotals="1" fieldPosition="0">
        <references count="3">
          <reference field="15" count="1" selected="0">
            <x v="7"/>
          </reference>
          <reference field="17" count="1">
            <x v="7"/>
          </reference>
          <reference field="19" count="1" selected="0">
            <x v="3"/>
          </reference>
        </references>
      </pivotArea>
    </format>
    <format dxfId="1371">
      <pivotArea collapsedLevelsAreSubtotals="1" fieldPosition="0">
        <references count="4">
          <reference field="15" count="1" selected="0">
            <x v="7"/>
          </reference>
          <reference field="17" count="1" selected="0">
            <x v="7"/>
          </reference>
          <reference field="19" count="1" selected="0">
            <x v="3"/>
          </reference>
          <reference field="26" count="1">
            <x v="111"/>
          </reference>
        </references>
      </pivotArea>
    </format>
    <format dxfId="1370">
      <pivotArea collapsedLevelsAreSubtotals="1" fieldPosition="0">
        <references count="5">
          <reference field="15" count="1" selected="0">
            <x v="7"/>
          </reference>
          <reference field="17" count="1" selected="0">
            <x v="7"/>
          </reference>
          <reference field="19" count="1" selected="0">
            <x v="3"/>
          </reference>
          <reference field="26" count="1" selected="0">
            <x v="111"/>
          </reference>
          <reference field="27" count="1">
            <x v="15"/>
          </reference>
        </references>
      </pivotArea>
    </format>
    <format dxfId="1369">
      <pivotArea collapsedLevelsAreSubtotals="1" fieldPosition="0">
        <references count="3">
          <reference field="15" count="1" selected="0">
            <x v="7"/>
          </reference>
          <reference field="17" count="1">
            <x v="39"/>
          </reference>
          <reference field="19" count="1" selected="0">
            <x v="3"/>
          </reference>
        </references>
      </pivotArea>
    </format>
    <format dxfId="1368">
      <pivotArea collapsedLevelsAreSubtotals="1" fieldPosition="0">
        <references count="4">
          <reference field="15" count="1" selected="0">
            <x v="7"/>
          </reference>
          <reference field="17" count="1" selected="0">
            <x v="39"/>
          </reference>
          <reference field="19" count="1" selected="0">
            <x v="3"/>
          </reference>
          <reference field="26" count="1">
            <x v="112"/>
          </reference>
        </references>
      </pivotArea>
    </format>
    <format dxfId="1367">
      <pivotArea collapsedLevelsAreSubtotals="1" fieldPosition="0">
        <references count="5">
          <reference field="15" count="1" selected="0">
            <x v="7"/>
          </reference>
          <reference field="17" count="1" selected="0">
            <x v="39"/>
          </reference>
          <reference field="19" count="1" selected="0">
            <x v="3"/>
          </reference>
          <reference field="26" count="1" selected="0">
            <x v="112"/>
          </reference>
          <reference field="27" count="1">
            <x v="16"/>
          </reference>
        </references>
      </pivotArea>
    </format>
    <format dxfId="1366">
      <pivotArea collapsedLevelsAreSubtotals="1" fieldPosition="0">
        <references count="1">
          <reference field="19" count="1">
            <x v="4"/>
          </reference>
        </references>
      </pivotArea>
    </format>
    <format dxfId="1365">
      <pivotArea collapsedLevelsAreSubtotals="1" fieldPosition="0">
        <references count="2">
          <reference field="15" count="1">
            <x v="2"/>
          </reference>
          <reference field="19" count="1" selected="0">
            <x v="4"/>
          </reference>
        </references>
      </pivotArea>
    </format>
    <format dxfId="1364">
      <pivotArea collapsedLevelsAreSubtotals="1" fieldPosition="0">
        <references count="3">
          <reference field="15" count="1" selected="0">
            <x v="2"/>
          </reference>
          <reference field="17" count="1">
            <x v="2"/>
          </reference>
          <reference field="19" count="1" selected="0">
            <x v="4"/>
          </reference>
        </references>
      </pivotArea>
    </format>
    <format dxfId="1363">
      <pivotArea collapsedLevelsAreSubtotals="1" fieldPosition="0">
        <references count="4">
          <reference field="15" count="1" selected="0">
            <x v="2"/>
          </reference>
          <reference field="17" count="1" selected="0">
            <x v="2"/>
          </reference>
          <reference field="19" count="1" selected="0">
            <x v="4"/>
          </reference>
          <reference field="26" count="1">
            <x v="25"/>
          </reference>
        </references>
      </pivotArea>
    </format>
    <format dxfId="1362">
      <pivotArea collapsedLevelsAreSubtotals="1" fieldPosition="0">
        <references count="5">
          <reference field="15" count="1" selected="0">
            <x v="2"/>
          </reference>
          <reference field="17" count="1" selected="0">
            <x v="2"/>
          </reference>
          <reference field="19" count="1" selected="0">
            <x v="4"/>
          </reference>
          <reference field="26" count="1" selected="0">
            <x v="25"/>
          </reference>
          <reference field="27" count="1">
            <x v="94"/>
          </reference>
        </references>
      </pivotArea>
    </format>
    <format dxfId="1361">
      <pivotArea collapsedLevelsAreSubtotals="1" fieldPosition="0">
        <references count="4">
          <reference field="15" count="1" selected="0">
            <x v="2"/>
          </reference>
          <reference field="17" count="1" selected="0">
            <x v="2"/>
          </reference>
          <reference field="19" count="1" selected="0">
            <x v="4"/>
          </reference>
          <reference field="26" count="1">
            <x v="27"/>
          </reference>
        </references>
      </pivotArea>
    </format>
    <format dxfId="1360">
      <pivotArea collapsedLevelsAreSubtotals="1" fieldPosition="0">
        <references count="5">
          <reference field="15" count="1" selected="0">
            <x v="2"/>
          </reference>
          <reference field="17" count="1" selected="0">
            <x v="2"/>
          </reference>
          <reference field="19" count="1" selected="0">
            <x v="4"/>
          </reference>
          <reference field="26" count="1" selected="0">
            <x v="27"/>
          </reference>
          <reference field="27" count="1">
            <x v="98"/>
          </reference>
        </references>
      </pivotArea>
    </format>
    <format dxfId="1359">
      <pivotArea collapsedLevelsAreSubtotals="1" fieldPosition="0">
        <references count="4">
          <reference field="15" count="1" selected="0">
            <x v="2"/>
          </reference>
          <reference field="17" count="1" selected="0">
            <x v="2"/>
          </reference>
          <reference field="19" count="1" selected="0">
            <x v="4"/>
          </reference>
          <reference field="26" count="1">
            <x v="28"/>
          </reference>
        </references>
      </pivotArea>
    </format>
    <format dxfId="1358">
      <pivotArea collapsedLevelsAreSubtotals="1" fieldPosition="0">
        <references count="5">
          <reference field="15" count="1" selected="0">
            <x v="2"/>
          </reference>
          <reference field="17" count="1" selected="0">
            <x v="2"/>
          </reference>
          <reference field="19" count="1" selected="0">
            <x v="4"/>
          </reference>
          <reference field="26" count="1" selected="0">
            <x v="28"/>
          </reference>
          <reference field="27" count="1">
            <x v="84"/>
          </reference>
        </references>
      </pivotArea>
    </format>
    <format dxfId="1357">
      <pivotArea collapsedLevelsAreSubtotals="1" fieldPosition="0">
        <references count="4">
          <reference field="15" count="1" selected="0">
            <x v="2"/>
          </reference>
          <reference field="17" count="1" selected="0">
            <x v="2"/>
          </reference>
          <reference field="19" count="1" selected="0">
            <x v="4"/>
          </reference>
          <reference field="26" count="1">
            <x v="31"/>
          </reference>
        </references>
      </pivotArea>
    </format>
    <format dxfId="1356">
      <pivotArea collapsedLevelsAreSubtotals="1" fieldPosition="0">
        <references count="5">
          <reference field="15" count="1" selected="0">
            <x v="2"/>
          </reference>
          <reference field="17" count="1" selected="0">
            <x v="2"/>
          </reference>
          <reference field="19" count="1" selected="0">
            <x v="4"/>
          </reference>
          <reference field="26" count="1" selected="0">
            <x v="31"/>
          </reference>
          <reference field="27" count="1">
            <x v="18"/>
          </reference>
        </references>
      </pivotArea>
    </format>
    <format dxfId="1355">
      <pivotArea collapsedLevelsAreSubtotals="1" fieldPosition="0">
        <references count="4">
          <reference field="15" count="1" selected="0">
            <x v="2"/>
          </reference>
          <reference field="17" count="1" selected="0">
            <x v="2"/>
          </reference>
          <reference field="19" count="1" selected="0">
            <x v="4"/>
          </reference>
          <reference field="26" count="1">
            <x v="32"/>
          </reference>
        </references>
      </pivotArea>
    </format>
    <format dxfId="1354">
      <pivotArea collapsedLevelsAreSubtotals="1" fieldPosition="0">
        <references count="5">
          <reference field="15" count="1" selected="0">
            <x v="2"/>
          </reference>
          <reference field="17" count="1" selected="0">
            <x v="2"/>
          </reference>
          <reference field="19" count="1" selected="0">
            <x v="4"/>
          </reference>
          <reference field="26" count="1" selected="0">
            <x v="32"/>
          </reference>
          <reference field="27" count="1">
            <x v="143"/>
          </reference>
        </references>
      </pivotArea>
    </format>
    <format dxfId="1353">
      <pivotArea collapsedLevelsAreSubtotals="1" fieldPosition="0">
        <references count="4">
          <reference field="15" count="1" selected="0">
            <x v="2"/>
          </reference>
          <reference field="17" count="1" selected="0">
            <x v="2"/>
          </reference>
          <reference field="19" count="1" selected="0">
            <x v="4"/>
          </reference>
          <reference field="26" count="1">
            <x v="42"/>
          </reference>
        </references>
      </pivotArea>
    </format>
    <format dxfId="1352">
      <pivotArea collapsedLevelsAreSubtotals="1" fieldPosition="0">
        <references count="5">
          <reference field="15" count="1" selected="0">
            <x v="2"/>
          </reference>
          <reference field="17" count="1" selected="0">
            <x v="2"/>
          </reference>
          <reference field="19" count="1" selected="0">
            <x v="4"/>
          </reference>
          <reference field="26" count="1" selected="0">
            <x v="42"/>
          </reference>
          <reference field="27" count="1">
            <x v="45"/>
          </reference>
        </references>
      </pivotArea>
    </format>
    <format dxfId="1351">
      <pivotArea collapsedLevelsAreSubtotals="1" fieldPosition="0">
        <references count="4">
          <reference field="15" count="1" selected="0">
            <x v="2"/>
          </reference>
          <reference field="17" count="1" selected="0">
            <x v="2"/>
          </reference>
          <reference field="19" count="1" selected="0">
            <x v="4"/>
          </reference>
          <reference field="26" count="1">
            <x v="46"/>
          </reference>
        </references>
      </pivotArea>
    </format>
    <format dxfId="1350">
      <pivotArea collapsedLevelsAreSubtotals="1" fieldPosition="0">
        <references count="5">
          <reference field="15" count="1" selected="0">
            <x v="2"/>
          </reference>
          <reference field="17" count="1" selected="0">
            <x v="2"/>
          </reference>
          <reference field="19" count="1" selected="0">
            <x v="4"/>
          </reference>
          <reference field="26" count="1" selected="0">
            <x v="46"/>
          </reference>
          <reference field="27" count="1">
            <x v="92"/>
          </reference>
        </references>
      </pivotArea>
    </format>
    <format dxfId="1349">
      <pivotArea collapsedLevelsAreSubtotals="1" fieldPosition="0">
        <references count="4">
          <reference field="15" count="1" selected="0">
            <x v="2"/>
          </reference>
          <reference field="17" count="1" selected="0">
            <x v="2"/>
          </reference>
          <reference field="19" count="1" selected="0">
            <x v="4"/>
          </reference>
          <reference field="26" count="1">
            <x v="51"/>
          </reference>
        </references>
      </pivotArea>
    </format>
    <format dxfId="1348">
      <pivotArea collapsedLevelsAreSubtotals="1" fieldPosition="0">
        <references count="5">
          <reference field="15" count="1" selected="0">
            <x v="2"/>
          </reference>
          <reference field="17" count="1" selected="0">
            <x v="2"/>
          </reference>
          <reference field="19" count="1" selected="0">
            <x v="4"/>
          </reference>
          <reference field="26" count="1" selected="0">
            <x v="51"/>
          </reference>
          <reference field="27" count="1">
            <x v="49"/>
          </reference>
        </references>
      </pivotArea>
    </format>
    <format dxfId="1347">
      <pivotArea collapsedLevelsAreSubtotals="1" fieldPosition="0">
        <references count="4">
          <reference field="15" count="1" selected="0">
            <x v="2"/>
          </reference>
          <reference field="17" count="1" selected="0">
            <x v="2"/>
          </reference>
          <reference field="19" count="1" selected="0">
            <x v="4"/>
          </reference>
          <reference field="26" count="1">
            <x v="64"/>
          </reference>
        </references>
      </pivotArea>
    </format>
    <format dxfId="1346">
      <pivotArea collapsedLevelsAreSubtotals="1" fieldPosition="0">
        <references count="5">
          <reference field="15" count="1" selected="0">
            <x v="2"/>
          </reference>
          <reference field="17" count="1" selected="0">
            <x v="2"/>
          </reference>
          <reference field="19" count="1" selected="0">
            <x v="4"/>
          </reference>
          <reference field="26" count="1" selected="0">
            <x v="64"/>
          </reference>
          <reference field="27" count="1">
            <x v="8"/>
          </reference>
        </references>
      </pivotArea>
    </format>
    <format dxfId="1345">
      <pivotArea collapsedLevelsAreSubtotals="1" fieldPosition="0">
        <references count="4">
          <reference field="15" count="1" selected="0">
            <x v="2"/>
          </reference>
          <reference field="17" count="1" selected="0">
            <x v="2"/>
          </reference>
          <reference field="19" count="1" selected="0">
            <x v="4"/>
          </reference>
          <reference field="26" count="1">
            <x v="74"/>
          </reference>
        </references>
      </pivotArea>
    </format>
    <format dxfId="1344">
      <pivotArea collapsedLevelsAreSubtotals="1" fieldPosition="0">
        <references count="5">
          <reference field="15" count="1" selected="0">
            <x v="2"/>
          </reference>
          <reference field="17" count="1" selected="0">
            <x v="2"/>
          </reference>
          <reference field="19" count="1" selected="0">
            <x v="4"/>
          </reference>
          <reference field="26" count="1" selected="0">
            <x v="74"/>
          </reference>
          <reference field="27" count="1">
            <x v="129"/>
          </reference>
        </references>
      </pivotArea>
    </format>
    <format dxfId="1343">
      <pivotArea collapsedLevelsAreSubtotals="1" fieldPosition="0">
        <references count="4">
          <reference field="15" count="1" selected="0">
            <x v="2"/>
          </reference>
          <reference field="17" count="1" selected="0">
            <x v="2"/>
          </reference>
          <reference field="19" count="1" selected="0">
            <x v="4"/>
          </reference>
          <reference field="26" count="1">
            <x v="98"/>
          </reference>
        </references>
      </pivotArea>
    </format>
    <format dxfId="1342">
      <pivotArea collapsedLevelsAreSubtotals="1" fieldPosition="0">
        <references count="5">
          <reference field="15" count="1" selected="0">
            <x v="2"/>
          </reference>
          <reference field="17" count="1" selected="0">
            <x v="2"/>
          </reference>
          <reference field="19" count="1" selected="0">
            <x v="4"/>
          </reference>
          <reference field="26" count="1" selected="0">
            <x v="98"/>
          </reference>
          <reference field="27" count="1">
            <x v="47"/>
          </reference>
        </references>
      </pivotArea>
    </format>
    <format dxfId="1341">
      <pivotArea collapsedLevelsAreSubtotals="1" fieldPosition="0">
        <references count="4">
          <reference field="15" count="1" selected="0">
            <x v="2"/>
          </reference>
          <reference field="17" count="1" selected="0">
            <x v="2"/>
          </reference>
          <reference field="19" count="1" selected="0">
            <x v="4"/>
          </reference>
          <reference field="26" count="1">
            <x v="119"/>
          </reference>
        </references>
      </pivotArea>
    </format>
    <format dxfId="1340">
      <pivotArea collapsedLevelsAreSubtotals="1" fieldPosition="0">
        <references count="5">
          <reference field="15" count="1" selected="0">
            <x v="2"/>
          </reference>
          <reference field="17" count="1" selected="0">
            <x v="2"/>
          </reference>
          <reference field="19" count="1" selected="0">
            <x v="4"/>
          </reference>
          <reference field="26" count="1" selected="0">
            <x v="119"/>
          </reference>
          <reference field="27" count="1">
            <x v="41"/>
          </reference>
        </references>
      </pivotArea>
    </format>
    <format dxfId="1339">
      <pivotArea collapsedLevelsAreSubtotals="1" fieldPosition="0">
        <references count="4">
          <reference field="15" count="1" selected="0">
            <x v="2"/>
          </reference>
          <reference field="17" count="1" selected="0">
            <x v="2"/>
          </reference>
          <reference field="19" count="1" selected="0">
            <x v="4"/>
          </reference>
          <reference field="26" count="1">
            <x v="121"/>
          </reference>
        </references>
      </pivotArea>
    </format>
    <format dxfId="1338">
      <pivotArea collapsedLevelsAreSubtotals="1" fieldPosition="0">
        <references count="5">
          <reference field="15" count="1" selected="0">
            <x v="2"/>
          </reference>
          <reference field="17" count="1" selected="0">
            <x v="2"/>
          </reference>
          <reference field="19" count="1" selected="0">
            <x v="4"/>
          </reference>
          <reference field="26" count="1" selected="0">
            <x v="121"/>
          </reference>
          <reference field="27" count="1">
            <x v="40"/>
          </reference>
        </references>
      </pivotArea>
    </format>
    <format dxfId="1337">
      <pivotArea collapsedLevelsAreSubtotals="1" fieldPosition="0">
        <references count="4">
          <reference field="15" count="1" selected="0">
            <x v="2"/>
          </reference>
          <reference field="17" count="1" selected="0">
            <x v="2"/>
          </reference>
          <reference field="19" count="1" selected="0">
            <x v="4"/>
          </reference>
          <reference field="26" count="1">
            <x v="124"/>
          </reference>
        </references>
      </pivotArea>
    </format>
    <format dxfId="1336">
      <pivotArea collapsedLevelsAreSubtotals="1" fieldPosition="0">
        <references count="5">
          <reference field="15" count="1" selected="0">
            <x v="2"/>
          </reference>
          <reference field="17" count="1" selected="0">
            <x v="2"/>
          </reference>
          <reference field="19" count="1" selected="0">
            <x v="4"/>
          </reference>
          <reference field="26" count="1" selected="0">
            <x v="124"/>
          </reference>
          <reference field="27" count="1">
            <x v="35"/>
          </reference>
        </references>
      </pivotArea>
    </format>
    <format dxfId="1335">
      <pivotArea collapsedLevelsAreSubtotals="1" fieldPosition="0">
        <references count="4">
          <reference field="15" count="1" selected="0">
            <x v="2"/>
          </reference>
          <reference field="17" count="1" selected="0">
            <x v="2"/>
          </reference>
          <reference field="19" count="1" selected="0">
            <x v="4"/>
          </reference>
          <reference field="26" count="1">
            <x v="125"/>
          </reference>
        </references>
      </pivotArea>
    </format>
    <format dxfId="1334">
      <pivotArea collapsedLevelsAreSubtotals="1" fieldPosition="0">
        <references count="5">
          <reference field="15" count="1" selected="0">
            <x v="2"/>
          </reference>
          <reference field="17" count="1" selected="0">
            <x v="2"/>
          </reference>
          <reference field="19" count="1" selected="0">
            <x v="4"/>
          </reference>
          <reference field="26" count="1" selected="0">
            <x v="125"/>
          </reference>
          <reference field="27" count="1">
            <x v="62"/>
          </reference>
        </references>
      </pivotArea>
    </format>
    <format dxfId="1333">
      <pivotArea collapsedLevelsAreSubtotals="1" fieldPosition="0">
        <references count="1">
          <reference field="19" count="1">
            <x v="5"/>
          </reference>
        </references>
      </pivotArea>
    </format>
    <format dxfId="1332">
      <pivotArea collapsedLevelsAreSubtotals="1" fieldPosition="0">
        <references count="2">
          <reference field="15" count="1">
            <x v="4"/>
          </reference>
          <reference field="19" count="1" selected="0">
            <x v="5"/>
          </reference>
        </references>
      </pivotArea>
    </format>
    <format dxfId="1331">
      <pivotArea collapsedLevelsAreSubtotals="1" fieldPosition="0">
        <references count="3">
          <reference field="15" count="1" selected="0">
            <x v="4"/>
          </reference>
          <reference field="17" count="1">
            <x v="30"/>
          </reference>
          <reference field="19" count="1" selected="0">
            <x v="5"/>
          </reference>
        </references>
      </pivotArea>
    </format>
    <format dxfId="1330">
      <pivotArea collapsedLevelsAreSubtotals="1" fieldPosition="0">
        <references count="4">
          <reference field="15" count="1" selected="0">
            <x v="4"/>
          </reference>
          <reference field="17" count="1" selected="0">
            <x v="30"/>
          </reference>
          <reference field="19" count="1" selected="0">
            <x v="5"/>
          </reference>
          <reference field="26" count="1">
            <x v="17"/>
          </reference>
        </references>
      </pivotArea>
    </format>
    <format dxfId="1329">
      <pivotArea collapsedLevelsAreSubtotals="1" fieldPosition="0">
        <references count="5">
          <reference field="15" count="1" selected="0">
            <x v="4"/>
          </reference>
          <reference field="17" count="1" selected="0">
            <x v="30"/>
          </reference>
          <reference field="19" count="1" selected="0">
            <x v="5"/>
          </reference>
          <reference field="26" count="1" selected="0">
            <x v="17"/>
          </reference>
          <reference field="27" count="1">
            <x v="73"/>
          </reference>
        </references>
      </pivotArea>
    </format>
    <format dxfId="1328">
      <pivotArea collapsedLevelsAreSubtotals="1" fieldPosition="0">
        <references count="4">
          <reference field="15" count="1" selected="0">
            <x v="4"/>
          </reference>
          <reference field="17" count="1" selected="0">
            <x v="30"/>
          </reference>
          <reference field="19" count="1" selected="0">
            <x v="5"/>
          </reference>
          <reference field="26" count="1">
            <x v="19"/>
          </reference>
        </references>
      </pivotArea>
    </format>
    <format dxfId="1327">
      <pivotArea collapsedLevelsAreSubtotals="1" fieldPosition="0">
        <references count="5">
          <reference field="15" count="1" selected="0">
            <x v="4"/>
          </reference>
          <reference field="17" count="1" selected="0">
            <x v="30"/>
          </reference>
          <reference field="19" count="1" selected="0">
            <x v="5"/>
          </reference>
          <reference field="26" count="1" selected="0">
            <x v="19"/>
          </reference>
          <reference field="27" count="1">
            <x v="74"/>
          </reference>
        </references>
      </pivotArea>
    </format>
    <format dxfId="1326">
      <pivotArea collapsedLevelsAreSubtotals="1" fieldPosition="0">
        <references count="4">
          <reference field="15" count="1" selected="0">
            <x v="4"/>
          </reference>
          <reference field="17" count="1" selected="0">
            <x v="30"/>
          </reference>
          <reference field="19" count="1" selected="0">
            <x v="5"/>
          </reference>
          <reference field="26" count="1">
            <x v="33"/>
          </reference>
        </references>
      </pivotArea>
    </format>
    <format dxfId="1325">
      <pivotArea collapsedLevelsAreSubtotals="1" fieldPosition="0">
        <references count="5">
          <reference field="15" count="1" selected="0">
            <x v="4"/>
          </reference>
          <reference field="17" count="1" selected="0">
            <x v="30"/>
          </reference>
          <reference field="19" count="1" selected="0">
            <x v="5"/>
          </reference>
          <reference field="26" count="1" selected="0">
            <x v="33"/>
          </reference>
          <reference field="27" count="1">
            <x v="65"/>
          </reference>
        </references>
      </pivotArea>
    </format>
    <format dxfId="1324">
      <pivotArea collapsedLevelsAreSubtotals="1" fieldPosition="0">
        <references count="4">
          <reference field="15" count="1" selected="0">
            <x v="4"/>
          </reference>
          <reference field="17" count="1" selected="0">
            <x v="30"/>
          </reference>
          <reference field="19" count="1" selected="0">
            <x v="5"/>
          </reference>
          <reference field="26" count="1">
            <x v="34"/>
          </reference>
        </references>
      </pivotArea>
    </format>
    <format dxfId="1323">
      <pivotArea collapsedLevelsAreSubtotals="1" fieldPosition="0">
        <references count="5">
          <reference field="15" count="1" selected="0">
            <x v="4"/>
          </reference>
          <reference field="17" count="1" selected="0">
            <x v="30"/>
          </reference>
          <reference field="19" count="1" selected="0">
            <x v="5"/>
          </reference>
          <reference field="26" count="1" selected="0">
            <x v="34"/>
          </reference>
          <reference field="27" count="1">
            <x v="11"/>
          </reference>
        </references>
      </pivotArea>
    </format>
    <format dxfId="1322">
      <pivotArea collapsedLevelsAreSubtotals="1" fieldPosition="0">
        <references count="4">
          <reference field="15" count="1" selected="0">
            <x v="4"/>
          </reference>
          <reference field="17" count="1" selected="0">
            <x v="30"/>
          </reference>
          <reference field="19" count="1" selected="0">
            <x v="5"/>
          </reference>
          <reference field="26" count="1">
            <x v="36"/>
          </reference>
        </references>
      </pivotArea>
    </format>
    <format dxfId="1321">
      <pivotArea collapsedLevelsAreSubtotals="1" fieldPosition="0">
        <references count="5">
          <reference field="15" count="1" selected="0">
            <x v="4"/>
          </reference>
          <reference field="17" count="1" selected="0">
            <x v="30"/>
          </reference>
          <reference field="19" count="1" selected="0">
            <x v="5"/>
          </reference>
          <reference field="26" count="1" selected="0">
            <x v="36"/>
          </reference>
          <reference field="27" count="1">
            <x v="82"/>
          </reference>
        </references>
      </pivotArea>
    </format>
    <format dxfId="1320">
      <pivotArea collapsedLevelsAreSubtotals="1" fieldPosition="0">
        <references count="4">
          <reference field="15" count="1" selected="0">
            <x v="4"/>
          </reference>
          <reference field="17" count="1" selected="0">
            <x v="30"/>
          </reference>
          <reference field="19" count="1" selected="0">
            <x v="5"/>
          </reference>
          <reference field="26" count="1">
            <x v="44"/>
          </reference>
        </references>
      </pivotArea>
    </format>
    <format dxfId="1319">
      <pivotArea collapsedLevelsAreSubtotals="1" fieldPosition="0">
        <references count="5">
          <reference field="15" count="1" selected="0">
            <x v="4"/>
          </reference>
          <reference field="17" count="1" selected="0">
            <x v="30"/>
          </reference>
          <reference field="19" count="1" selected="0">
            <x v="5"/>
          </reference>
          <reference field="26" count="1" selected="0">
            <x v="44"/>
          </reference>
          <reference field="27" count="1">
            <x v="21"/>
          </reference>
        </references>
      </pivotArea>
    </format>
    <format dxfId="1318">
      <pivotArea collapsedLevelsAreSubtotals="1" fieldPosition="0">
        <references count="4">
          <reference field="15" count="1" selected="0">
            <x v="4"/>
          </reference>
          <reference field="17" count="1" selected="0">
            <x v="30"/>
          </reference>
          <reference field="19" count="1" selected="0">
            <x v="5"/>
          </reference>
          <reference field="26" count="1">
            <x v="46"/>
          </reference>
        </references>
      </pivotArea>
    </format>
    <format dxfId="1317">
      <pivotArea collapsedLevelsAreSubtotals="1" fieldPosition="0">
        <references count="5">
          <reference field="15" count="1" selected="0">
            <x v="4"/>
          </reference>
          <reference field="17" count="1" selected="0">
            <x v="30"/>
          </reference>
          <reference field="19" count="1" selected="0">
            <x v="5"/>
          </reference>
          <reference field="26" count="1" selected="0">
            <x v="46"/>
          </reference>
          <reference field="27" count="1">
            <x v="92"/>
          </reference>
        </references>
      </pivotArea>
    </format>
    <format dxfId="1316">
      <pivotArea collapsedLevelsAreSubtotals="1" fieldPosition="0">
        <references count="4">
          <reference field="15" count="1" selected="0">
            <x v="4"/>
          </reference>
          <reference field="17" count="1" selected="0">
            <x v="30"/>
          </reference>
          <reference field="19" count="1" selected="0">
            <x v="5"/>
          </reference>
          <reference field="26" count="1">
            <x v="51"/>
          </reference>
        </references>
      </pivotArea>
    </format>
    <format dxfId="1315">
      <pivotArea collapsedLevelsAreSubtotals="1" fieldPosition="0">
        <references count="5">
          <reference field="15" count="1" selected="0">
            <x v="4"/>
          </reference>
          <reference field="17" count="1" selected="0">
            <x v="30"/>
          </reference>
          <reference field="19" count="1" selected="0">
            <x v="5"/>
          </reference>
          <reference field="26" count="1" selected="0">
            <x v="51"/>
          </reference>
          <reference field="27" count="1">
            <x v="49"/>
          </reference>
        </references>
      </pivotArea>
    </format>
    <format dxfId="1314">
      <pivotArea collapsedLevelsAreSubtotals="1" fieldPosition="0">
        <references count="4">
          <reference field="15" count="1" selected="0">
            <x v="4"/>
          </reference>
          <reference field="17" count="1" selected="0">
            <x v="30"/>
          </reference>
          <reference field="19" count="1" selected="0">
            <x v="5"/>
          </reference>
          <reference field="26" count="1">
            <x v="52"/>
          </reference>
        </references>
      </pivotArea>
    </format>
    <format dxfId="1313">
      <pivotArea collapsedLevelsAreSubtotals="1" fieldPosition="0">
        <references count="5">
          <reference field="15" count="1" selected="0">
            <x v="4"/>
          </reference>
          <reference field="17" count="1" selected="0">
            <x v="30"/>
          </reference>
          <reference field="19" count="1" selected="0">
            <x v="5"/>
          </reference>
          <reference field="26" count="1" selected="0">
            <x v="52"/>
          </reference>
          <reference field="27" count="1">
            <x v="99"/>
          </reference>
        </references>
      </pivotArea>
    </format>
    <format dxfId="1312">
      <pivotArea collapsedLevelsAreSubtotals="1" fieldPosition="0">
        <references count="4">
          <reference field="15" count="1" selected="0">
            <x v="4"/>
          </reference>
          <reference field="17" count="1" selected="0">
            <x v="30"/>
          </reference>
          <reference field="19" count="1" selected="0">
            <x v="5"/>
          </reference>
          <reference field="26" count="1">
            <x v="53"/>
          </reference>
        </references>
      </pivotArea>
    </format>
    <format dxfId="1311">
      <pivotArea collapsedLevelsAreSubtotals="1" fieldPosition="0">
        <references count="5">
          <reference field="15" count="1" selected="0">
            <x v="4"/>
          </reference>
          <reference field="17" count="1" selected="0">
            <x v="30"/>
          </reference>
          <reference field="19" count="1" selected="0">
            <x v="5"/>
          </reference>
          <reference field="26" count="1" selected="0">
            <x v="53"/>
          </reference>
          <reference field="27" count="1">
            <x v="100"/>
          </reference>
        </references>
      </pivotArea>
    </format>
    <format dxfId="1310">
      <pivotArea collapsedLevelsAreSubtotals="1" fieldPosition="0">
        <references count="4">
          <reference field="15" count="1" selected="0">
            <x v="4"/>
          </reference>
          <reference field="17" count="1" selected="0">
            <x v="30"/>
          </reference>
          <reference field="19" count="1" selected="0">
            <x v="5"/>
          </reference>
          <reference field="26" count="1">
            <x v="58"/>
          </reference>
        </references>
      </pivotArea>
    </format>
    <format dxfId="1309">
      <pivotArea collapsedLevelsAreSubtotals="1" fieldPosition="0">
        <references count="5">
          <reference field="15" count="1" selected="0">
            <x v="4"/>
          </reference>
          <reference field="17" count="1" selected="0">
            <x v="30"/>
          </reference>
          <reference field="19" count="1" selected="0">
            <x v="5"/>
          </reference>
          <reference field="26" count="1" selected="0">
            <x v="58"/>
          </reference>
          <reference field="27" count="1">
            <x v="135"/>
          </reference>
        </references>
      </pivotArea>
    </format>
    <format dxfId="1308">
      <pivotArea collapsedLevelsAreSubtotals="1" fieldPosition="0">
        <references count="4">
          <reference field="15" count="1" selected="0">
            <x v="4"/>
          </reference>
          <reference field="17" count="1" selected="0">
            <x v="30"/>
          </reference>
          <reference field="19" count="1" selected="0">
            <x v="5"/>
          </reference>
          <reference field="26" count="1">
            <x v="59"/>
          </reference>
        </references>
      </pivotArea>
    </format>
    <format dxfId="1307">
      <pivotArea collapsedLevelsAreSubtotals="1" fieldPosition="0">
        <references count="5">
          <reference field="15" count="1" selected="0">
            <x v="4"/>
          </reference>
          <reference field="17" count="1" selected="0">
            <x v="30"/>
          </reference>
          <reference field="19" count="1" selected="0">
            <x v="5"/>
          </reference>
          <reference field="26" count="1" selected="0">
            <x v="59"/>
          </reference>
          <reference field="27" count="1">
            <x v="123"/>
          </reference>
        </references>
      </pivotArea>
    </format>
    <format dxfId="1306">
      <pivotArea collapsedLevelsAreSubtotals="1" fieldPosition="0">
        <references count="4">
          <reference field="15" count="1" selected="0">
            <x v="4"/>
          </reference>
          <reference field="17" count="1" selected="0">
            <x v="30"/>
          </reference>
          <reference field="19" count="1" selected="0">
            <x v="5"/>
          </reference>
          <reference field="26" count="1">
            <x v="60"/>
          </reference>
        </references>
      </pivotArea>
    </format>
    <format dxfId="1305">
      <pivotArea collapsedLevelsAreSubtotals="1" fieldPosition="0">
        <references count="5">
          <reference field="15" count="1" selected="0">
            <x v="4"/>
          </reference>
          <reference field="17" count="1" selected="0">
            <x v="30"/>
          </reference>
          <reference field="19" count="1" selected="0">
            <x v="5"/>
          </reference>
          <reference field="26" count="1" selected="0">
            <x v="60"/>
          </reference>
          <reference field="27" count="1">
            <x v="128"/>
          </reference>
        </references>
      </pivotArea>
    </format>
    <format dxfId="1304">
      <pivotArea collapsedLevelsAreSubtotals="1" fieldPosition="0">
        <references count="4">
          <reference field="15" count="1" selected="0">
            <x v="4"/>
          </reference>
          <reference field="17" count="1" selected="0">
            <x v="30"/>
          </reference>
          <reference field="19" count="1" selected="0">
            <x v="5"/>
          </reference>
          <reference field="26" count="1">
            <x v="68"/>
          </reference>
        </references>
      </pivotArea>
    </format>
    <format dxfId="1303">
      <pivotArea collapsedLevelsAreSubtotals="1" fieldPosition="0">
        <references count="5">
          <reference field="15" count="1" selected="0">
            <x v="4"/>
          </reference>
          <reference field="17" count="1" selected="0">
            <x v="30"/>
          </reference>
          <reference field="19" count="1" selected="0">
            <x v="5"/>
          </reference>
          <reference field="26" count="1" selected="0">
            <x v="68"/>
          </reference>
          <reference field="27" count="1">
            <x v="115"/>
          </reference>
        </references>
      </pivotArea>
    </format>
    <format dxfId="1302">
      <pivotArea collapsedLevelsAreSubtotals="1" fieldPosition="0">
        <references count="4">
          <reference field="15" count="1" selected="0">
            <x v="4"/>
          </reference>
          <reference field="17" count="1" selected="0">
            <x v="30"/>
          </reference>
          <reference field="19" count="1" selected="0">
            <x v="5"/>
          </reference>
          <reference field="26" count="1">
            <x v="71"/>
          </reference>
        </references>
      </pivotArea>
    </format>
    <format dxfId="1301">
      <pivotArea collapsedLevelsAreSubtotals="1" fieldPosition="0">
        <references count="5">
          <reference field="15" count="1" selected="0">
            <x v="4"/>
          </reference>
          <reference field="17" count="1" selected="0">
            <x v="30"/>
          </reference>
          <reference field="19" count="1" selected="0">
            <x v="5"/>
          </reference>
          <reference field="26" count="1" selected="0">
            <x v="71"/>
          </reference>
          <reference field="27" count="1">
            <x v="112"/>
          </reference>
        </references>
      </pivotArea>
    </format>
    <format dxfId="1300">
      <pivotArea collapsedLevelsAreSubtotals="1" fieldPosition="0">
        <references count="4">
          <reference field="15" count="1" selected="0">
            <x v="4"/>
          </reference>
          <reference field="17" count="1" selected="0">
            <x v="30"/>
          </reference>
          <reference field="19" count="1" selected="0">
            <x v="5"/>
          </reference>
          <reference field="26" count="1">
            <x v="80"/>
          </reference>
        </references>
      </pivotArea>
    </format>
    <format dxfId="1299">
      <pivotArea collapsedLevelsAreSubtotals="1" fieldPosition="0">
        <references count="5">
          <reference field="15" count="1" selected="0">
            <x v="4"/>
          </reference>
          <reference field="17" count="1" selected="0">
            <x v="30"/>
          </reference>
          <reference field="19" count="1" selected="0">
            <x v="5"/>
          </reference>
          <reference field="26" count="1" selected="0">
            <x v="80"/>
          </reference>
          <reference field="27" count="1">
            <x v="46"/>
          </reference>
        </references>
      </pivotArea>
    </format>
    <format dxfId="1298">
      <pivotArea collapsedLevelsAreSubtotals="1" fieldPosition="0">
        <references count="4">
          <reference field="15" count="1" selected="0">
            <x v="4"/>
          </reference>
          <reference field="17" count="1" selected="0">
            <x v="30"/>
          </reference>
          <reference field="19" count="1" selected="0">
            <x v="5"/>
          </reference>
          <reference field="26" count="1">
            <x v="83"/>
          </reference>
        </references>
      </pivotArea>
    </format>
    <format dxfId="1297">
      <pivotArea collapsedLevelsAreSubtotals="1" fieldPosition="0">
        <references count="5">
          <reference field="15" count="1" selected="0">
            <x v="4"/>
          </reference>
          <reference field="17" count="1" selected="0">
            <x v="30"/>
          </reference>
          <reference field="19" count="1" selected="0">
            <x v="5"/>
          </reference>
          <reference field="26" count="1" selected="0">
            <x v="83"/>
          </reference>
          <reference field="27" count="1">
            <x v="58"/>
          </reference>
        </references>
      </pivotArea>
    </format>
    <format dxfId="1296">
      <pivotArea collapsedLevelsAreSubtotals="1" fieldPosition="0">
        <references count="4">
          <reference field="15" count="1" selected="0">
            <x v="4"/>
          </reference>
          <reference field="17" count="1" selected="0">
            <x v="30"/>
          </reference>
          <reference field="19" count="1" selected="0">
            <x v="5"/>
          </reference>
          <reference field="26" count="1">
            <x v="84"/>
          </reference>
        </references>
      </pivotArea>
    </format>
    <format dxfId="1295">
      <pivotArea collapsedLevelsAreSubtotals="1" fieldPosition="0">
        <references count="5">
          <reference field="15" count="1" selected="0">
            <x v="4"/>
          </reference>
          <reference field="17" count="1" selected="0">
            <x v="30"/>
          </reference>
          <reference field="19" count="1" selected="0">
            <x v="5"/>
          </reference>
          <reference field="26" count="1" selected="0">
            <x v="84"/>
          </reference>
          <reference field="27" count="1">
            <x v="55"/>
          </reference>
        </references>
      </pivotArea>
    </format>
    <format dxfId="1294">
      <pivotArea collapsedLevelsAreSubtotals="1" fieldPosition="0">
        <references count="4">
          <reference field="15" count="1" selected="0">
            <x v="4"/>
          </reference>
          <reference field="17" count="1" selected="0">
            <x v="30"/>
          </reference>
          <reference field="19" count="1" selected="0">
            <x v="5"/>
          </reference>
          <reference field="26" count="1">
            <x v="117"/>
          </reference>
        </references>
      </pivotArea>
    </format>
    <format dxfId="1293">
      <pivotArea collapsedLevelsAreSubtotals="1" fieldPosition="0">
        <references count="5">
          <reference field="15" count="1" selected="0">
            <x v="4"/>
          </reference>
          <reference field="17" count="1" selected="0">
            <x v="30"/>
          </reference>
          <reference field="19" count="1" selected="0">
            <x v="5"/>
          </reference>
          <reference field="26" count="1" selected="0">
            <x v="117"/>
          </reference>
          <reference field="27" count="1">
            <x v="37"/>
          </reference>
        </references>
      </pivotArea>
    </format>
    <format dxfId="1292">
      <pivotArea collapsedLevelsAreSubtotals="1" fieldPosition="0">
        <references count="4">
          <reference field="15" count="1" selected="0">
            <x v="4"/>
          </reference>
          <reference field="17" count="1" selected="0">
            <x v="30"/>
          </reference>
          <reference field="19" count="1" selected="0">
            <x v="5"/>
          </reference>
          <reference field="26" count="1">
            <x v="118"/>
          </reference>
        </references>
      </pivotArea>
    </format>
    <format dxfId="1291">
      <pivotArea collapsedLevelsAreSubtotals="1" fieldPosition="0">
        <references count="5">
          <reference field="15" count="1" selected="0">
            <x v="4"/>
          </reference>
          <reference field="17" count="1" selected="0">
            <x v="30"/>
          </reference>
          <reference field="19" count="1" selected="0">
            <x v="5"/>
          </reference>
          <reference field="26" count="1" selected="0">
            <x v="118"/>
          </reference>
          <reference field="27" count="1">
            <x v="83"/>
          </reference>
        </references>
      </pivotArea>
    </format>
    <format dxfId="1290">
      <pivotArea collapsedLevelsAreSubtotals="1" fieldPosition="0">
        <references count="4">
          <reference field="15" count="1" selected="0">
            <x v="4"/>
          </reference>
          <reference field="17" count="1" selected="0">
            <x v="30"/>
          </reference>
          <reference field="19" count="1" selected="0">
            <x v="5"/>
          </reference>
          <reference field="26" count="1">
            <x v="119"/>
          </reference>
        </references>
      </pivotArea>
    </format>
    <format dxfId="1289">
      <pivotArea collapsedLevelsAreSubtotals="1" fieldPosition="0">
        <references count="5">
          <reference field="15" count="1" selected="0">
            <x v="4"/>
          </reference>
          <reference field="17" count="1" selected="0">
            <x v="30"/>
          </reference>
          <reference field="19" count="1" selected="0">
            <x v="5"/>
          </reference>
          <reference field="26" count="1" selected="0">
            <x v="119"/>
          </reference>
          <reference field="27" count="1">
            <x v="41"/>
          </reference>
        </references>
      </pivotArea>
    </format>
    <format dxfId="1288">
      <pivotArea collapsedLevelsAreSubtotals="1" fieldPosition="0">
        <references count="4">
          <reference field="15" count="1" selected="0">
            <x v="4"/>
          </reference>
          <reference field="17" count="1" selected="0">
            <x v="30"/>
          </reference>
          <reference field="19" count="1" selected="0">
            <x v="5"/>
          </reference>
          <reference field="26" count="1">
            <x v="120"/>
          </reference>
        </references>
      </pivotArea>
    </format>
    <format dxfId="1287">
      <pivotArea collapsedLevelsAreSubtotals="1" fieldPosition="0">
        <references count="5">
          <reference field="15" count="1" selected="0">
            <x v="4"/>
          </reference>
          <reference field="17" count="1" selected="0">
            <x v="30"/>
          </reference>
          <reference field="19" count="1" selected="0">
            <x v="5"/>
          </reference>
          <reference field="26" count="1" selected="0">
            <x v="120"/>
          </reference>
          <reference field="27" count="1">
            <x v="19"/>
          </reference>
        </references>
      </pivotArea>
    </format>
    <format dxfId="1286">
      <pivotArea collapsedLevelsAreSubtotals="1" fieldPosition="0">
        <references count="4">
          <reference field="15" count="1" selected="0">
            <x v="4"/>
          </reference>
          <reference field="17" count="1" selected="0">
            <x v="30"/>
          </reference>
          <reference field="19" count="1" selected="0">
            <x v="5"/>
          </reference>
          <reference field="26" count="1">
            <x v="128"/>
          </reference>
        </references>
      </pivotArea>
    </format>
    <format dxfId="1285">
      <pivotArea collapsedLevelsAreSubtotals="1" fieldPosition="0">
        <references count="5">
          <reference field="15" count="1" selected="0">
            <x v="4"/>
          </reference>
          <reference field="17" count="1" selected="0">
            <x v="30"/>
          </reference>
          <reference field="19" count="1" selected="0">
            <x v="5"/>
          </reference>
          <reference field="26" count="1" selected="0">
            <x v="128"/>
          </reference>
          <reference field="27" count="1">
            <x v="38"/>
          </reference>
        </references>
      </pivotArea>
    </format>
    <format dxfId="1284">
      <pivotArea collapsedLevelsAreSubtotals="1" fieldPosition="0">
        <references count="3">
          <reference field="15" count="1" selected="0">
            <x v="4"/>
          </reference>
          <reference field="17" count="1">
            <x v="53"/>
          </reference>
          <reference field="19" count="1" selected="0">
            <x v="5"/>
          </reference>
        </references>
      </pivotArea>
    </format>
    <format dxfId="1283">
      <pivotArea collapsedLevelsAreSubtotals="1" fieldPosition="0">
        <references count="4">
          <reference field="15" count="1" selected="0">
            <x v="4"/>
          </reference>
          <reference field="17" count="1" selected="0">
            <x v="53"/>
          </reference>
          <reference field="19" count="1" selected="0">
            <x v="5"/>
          </reference>
          <reference field="26" count="1">
            <x v="20"/>
          </reference>
        </references>
      </pivotArea>
    </format>
    <format dxfId="1282">
      <pivotArea collapsedLevelsAreSubtotals="1" fieldPosition="0">
        <references count="5">
          <reference field="15" count="1" selected="0">
            <x v="4"/>
          </reference>
          <reference field="17" count="1" selected="0">
            <x v="53"/>
          </reference>
          <reference field="19" count="1" selected="0">
            <x v="5"/>
          </reference>
          <reference field="26" count="1" selected="0">
            <x v="20"/>
          </reference>
          <reference field="27" count="1">
            <x v="66"/>
          </reference>
        </references>
      </pivotArea>
    </format>
    <format dxfId="1281">
      <pivotArea collapsedLevelsAreSubtotals="1" fieldPosition="0">
        <references count="4">
          <reference field="15" count="1" selected="0">
            <x v="4"/>
          </reference>
          <reference field="17" count="1" selected="0">
            <x v="53"/>
          </reference>
          <reference field="19" count="1" selected="0">
            <x v="5"/>
          </reference>
          <reference field="26" count="1">
            <x v="62"/>
          </reference>
        </references>
      </pivotArea>
    </format>
    <format dxfId="1280">
      <pivotArea collapsedLevelsAreSubtotals="1" fieldPosition="0">
        <references count="5">
          <reference field="15" count="1" selected="0">
            <x v="4"/>
          </reference>
          <reference field="17" count="1" selected="0">
            <x v="53"/>
          </reference>
          <reference field="19" count="1" selected="0">
            <x v="5"/>
          </reference>
          <reference field="26" count="1" selected="0">
            <x v="62"/>
          </reference>
          <reference field="27" count="1">
            <x v="9"/>
          </reference>
        </references>
      </pivotArea>
    </format>
    <format dxfId="1279">
      <pivotArea collapsedLevelsAreSubtotals="1" fieldPosition="0">
        <references count="4">
          <reference field="15" count="1" selected="0">
            <x v="4"/>
          </reference>
          <reference field="17" count="1" selected="0">
            <x v="53"/>
          </reference>
          <reference field="19" count="1" selected="0">
            <x v="5"/>
          </reference>
          <reference field="26" count="1">
            <x v="68"/>
          </reference>
        </references>
      </pivotArea>
    </format>
    <format dxfId="1278">
      <pivotArea collapsedLevelsAreSubtotals="1" fieldPosition="0">
        <references count="5">
          <reference field="15" count="1" selected="0">
            <x v="4"/>
          </reference>
          <reference field="17" count="1" selected="0">
            <x v="53"/>
          </reference>
          <reference field="19" count="1" selected="0">
            <x v="5"/>
          </reference>
          <reference field="26" count="1" selected="0">
            <x v="68"/>
          </reference>
          <reference field="27" count="1">
            <x v="115"/>
          </reference>
        </references>
      </pivotArea>
    </format>
    <format dxfId="1277">
      <pivotArea collapsedLevelsAreSubtotals="1" fieldPosition="0">
        <references count="4">
          <reference field="15" count="1" selected="0">
            <x v="4"/>
          </reference>
          <reference field="17" count="1" selected="0">
            <x v="53"/>
          </reference>
          <reference field="19" count="1" selected="0">
            <x v="5"/>
          </reference>
          <reference field="26" count="1">
            <x v="88"/>
          </reference>
        </references>
      </pivotArea>
    </format>
    <format dxfId="1276">
      <pivotArea collapsedLevelsAreSubtotals="1" fieldPosition="0">
        <references count="5">
          <reference field="15" count="1" selected="0">
            <x v="4"/>
          </reference>
          <reference field="17" count="1" selected="0">
            <x v="53"/>
          </reference>
          <reference field="19" count="1" selected="0">
            <x v="5"/>
          </reference>
          <reference field="26" count="1" selected="0">
            <x v="88"/>
          </reference>
          <reference field="27" count="1">
            <x v="57"/>
          </reference>
        </references>
      </pivotArea>
    </format>
    <format dxfId="1275">
      <pivotArea collapsedLevelsAreSubtotals="1" fieldPosition="0">
        <references count="4">
          <reference field="15" count="1" selected="0">
            <x v="4"/>
          </reference>
          <reference field="17" count="1" selected="0">
            <x v="53"/>
          </reference>
          <reference field="19" count="1" selected="0">
            <x v="5"/>
          </reference>
          <reference field="26" count="1">
            <x v="132"/>
          </reference>
        </references>
      </pivotArea>
    </format>
    <format dxfId="1274">
      <pivotArea collapsedLevelsAreSubtotals="1" fieldPosition="0">
        <references count="5">
          <reference field="15" count="1" selected="0">
            <x v="4"/>
          </reference>
          <reference field="17" count="1" selected="0">
            <x v="53"/>
          </reference>
          <reference field="19" count="1" selected="0">
            <x v="5"/>
          </reference>
          <reference field="26" count="1" selected="0">
            <x v="132"/>
          </reference>
          <reference field="27" count="1">
            <x v="80"/>
          </reference>
        </references>
      </pivotArea>
    </format>
    <format dxfId="1273">
      <pivotArea collapsedLevelsAreSubtotals="1" fieldPosition="0">
        <references count="4">
          <reference field="15" count="1" selected="0">
            <x v="4"/>
          </reference>
          <reference field="17" count="1" selected="0">
            <x v="53"/>
          </reference>
          <reference field="19" count="1" selected="0">
            <x v="5"/>
          </reference>
          <reference field="26" count="1">
            <x v="135"/>
          </reference>
        </references>
      </pivotArea>
    </format>
    <format dxfId="1272">
      <pivotArea collapsedLevelsAreSubtotals="1" fieldPosition="0">
        <references count="5">
          <reference field="15" count="1" selected="0">
            <x v="4"/>
          </reference>
          <reference field="17" count="1" selected="0">
            <x v="53"/>
          </reference>
          <reference field="19" count="1" selected="0">
            <x v="5"/>
          </reference>
          <reference field="26" count="1" selected="0">
            <x v="135"/>
          </reference>
          <reference field="27" count="1">
            <x v="131"/>
          </reference>
        </references>
      </pivotArea>
    </format>
    <format dxfId="1271">
      <pivotArea collapsedLevelsAreSubtotals="1" fieldPosition="0">
        <references count="4">
          <reference field="15" count="1" selected="0">
            <x v="4"/>
          </reference>
          <reference field="17" count="1" selected="0">
            <x v="53"/>
          </reference>
          <reference field="19" count="1" selected="0">
            <x v="5"/>
          </reference>
          <reference field="26" count="1">
            <x v="136"/>
          </reference>
        </references>
      </pivotArea>
    </format>
    <format dxfId="1270">
      <pivotArea collapsedLevelsAreSubtotals="1" fieldPosition="0">
        <references count="5">
          <reference field="15" count="1" selected="0">
            <x v="4"/>
          </reference>
          <reference field="17" count="1" selected="0">
            <x v="53"/>
          </reference>
          <reference field="19" count="1" selected="0">
            <x v="5"/>
          </reference>
          <reference field="26" count="1" selected="0">
            <x v="136"/>
          </reference>
          <reference field="27" count="1">
            <x v="61"/>
          </reference>
        </references>
      </pivotArea>
    </format>
    <format dxfId="1269">
      <pivotArea collapsedLevelsAreSubtotals="1" fieldPosition="0">
        <references count="1">
          <reference field="19" count="1">
            <x v="6"/>
          </reference>
        </references>
      </pivotArea>
    </format>
    <format dxfId="1268">
      <pivotArea collapsedLevelsAreSubtotals="1" fieldPosition="0">
        <references count="2">
          <reference field="15" count="1">
            <x v="5"/>
          </reference>
          <reference field="19" count="1" selected="0">
            <x v="6"/>
          </reference>
        </references>
      </pivotArea>
    </format>
    <format dxfId="1267">
      <pivotArea collapsedLevelsAreSubtotals="1" fieldPosition="0">
        <references count="3">
          <reference field="15" count="1" selected="0">
            <x v="5"/>
          </reference>
          <reference field="17" count="1">
            <x v="48"/>
          </reference>
          <reference field="19" count="1" selected="0">
            <x v="6"/>
          </reference>
        </references>
      </pivotArea>
    </format>
    <format dxfId="1266">
      <pivotArea collapsedLevelsAreSubtotals="1" fieldPosition="0">
        <references count="4">
          <reference field="15" count="1" selected="0">
            <x v="5"/>
          </reference>
          <reference field="17" count="1" selected="0">
            <x v="48"/>
          </reference>
          <reference field="19" count="1" selected="0">
            <x v="6"/>
          </reference>
          <reference field="26" count="1">
            <x v="21"/>
          </reference>
        </references>
      </pivotArea>
    </format>
    <format dxfId="1265">
      <pivotArea collapsedLevelsAreSubtotals="1" fieldPosition="0">
        <references count="5">
          <reference field="15" count="1" selected="0">
            <x v="5"/>
          </reference>
          <reference field="17" count="1" selected="0">
            <x v="48"/>
          </reference>
          <reference field="19" count="1" selected="0">
            <x v="6"/>
          </reference>
          <reference field="26" count="1" selected="0">
            <x v="21"/>
          </reference>
          <reference field="27" count="1">
            <x v="64"/>
          </reference>
        </references>
      </pivotArea>
    </format>
    <format dxfId="1264">
      <pivotArea collapsedLevelsAreSubtotals="1" fieldPosition="0">
        <references count="4">
          <reference field="15" count="1" selected="0">
            <x v="5"/>
          </reference>
          <reference field="17" count="1" selected="0">
            <x v="48"/>
          </reference>
          <reference field="19" count="1" selected="0">
            <x v="6"/>
          </reference>
          <reference field="26" count="1">
            <x v="29"/>
          </reference>
        </references>
      </pivotArea>
    </format>
    <format dxfId="1263">
      <pivotArea collapsedLevelsAreSubtotals="1" fieldPosition="0">
        <references count="5">
          <reference field="15" count="1" selected="0">
            <x v="5"/>
          </reference>
          <reference field="17" count="1" selected="0">
            <x v="48"/>
          </reference>
          <reference field="19" count="1" selected="0">
            <x v="6"/>
          </reference>
          <reference field="26" count="1" selected="0">
            <x v="29"/>
          </reference>
          <reference field="27" count="1">
            <x v="96"/>
          </reference>
        </references>
      </pivotArea>
    </format>
    <format dxfId="1262">
      <pivotArea collapsedLevelsAreSubtotals="1" fieldPosition="0">
        <references count="4">
          <reference field="15" count="1" selected="0">
            <x v="5"/>
          </reference>
          <reference field="17" count="1" selected="0">
            <x v="48"/>
          </reference>
          <reference field="19" count="1" selected="0">
            <x v="6"/>
          </reference>
          <reference field="26" count="1">
            <x v="30"/>
          </reference>
        </references>
      </pivotArea>
    </format>
    <format dxfId="1261">
      <pivotArea collapsedLevelsAreSubtotals="1" fieldPosition="0">
        <references count="5">
          <reference field="15" count="1" selected="0">
            <x v="5"/>
          </reference>
          <reference field="17" count="1" selected="0">
            <x v="48"/>
          </reference>
          <reference field="19" count="1" selected="0">
            <x v="6"/>
          </reference>
          <reference field="26" count="1" selected="0">
            <x v="30"/>
          </reference>
          <reference field="27" count="1">
            <x v="20"/>
          </reference>
        </references>
      </pivotArea>
    </format>
    <format dxfId="1260">
      <pivotArea collapsedLevelsAreSubtotals="1" fieldPosition="0">
        <references count="4">
          <reference field="15" count="1" selected="0">
            <x v="5"/>
          </reference>
          <reference field="17" count="1" selected="0">
            <x v="48"/>
          </reference>
          <reference field="19" count="1" selected="0">
            <x v="6"/>
          </reference>
          <reference field="26" count="1">
            <x v="34"/>
          </reference>
        </references>
      </pivotArea>
    </format>
    <format dxfId="1259">
      <pivotArea collapsedLevelsAreSubtotals="1" fieldPosition="0">
        <references count="5">
          <reference field="15" count="1" selected="0">
            <x v="5"/>
          </reference>
          <reference field="17" count="1" selected="0">
            <x v="48"/>
          </reference>
          <reference field="19" count="1" selected="0">
            <x v="6"/>
          </reference>
          <reference field="26" count="1" selected="0">
            <x v="34"/>
          </reference>
          <reference field="27" count="1">
            <x v="11"/>
          </reference>
        </references>
      </pivotArea>
    </format>
    <format dxfId="1258">
      <pivotArea collapsedLevelsAreSubtotals="1" fieldPosition="0">
        <references count="4">
          <reference field="15" count="1" selected="0">
            <x v="5"/>
          </reference>
          <reference field="17" count="1" selected="0">
            <x v="48"/>
          </reference>
          <reference field="19" count="1" selected="0">
            <x v="6"/>
          </reference>
          <reference field="26" count="1">
            <x v="36"/>
          </reference>
        </references>
      </pivotArea>
    </format>
    <format dxfId="1257">
      <pivotArea collapsedLevelsAreSubtotals="1" fieldPosition="0">
        <references count="5">
          <reference field="15" count="1" selected="0">
            <x v="5"/>
          </reference>
          <reference field="17" count="1" selected="0">
            <x v="48"/>
          </reference>
          <reference field="19" count="1" selected="0">
            <x v="6"/>
          </reference>
          <reference field="26" count="1" selected="0">
            <x v="36"/>
          </reference>
          <reference field="27" count="1">
            <x v="82"/>
          </reference>
        </references>
      </pivotArea>
    </format>
    <format dxfId="1256">
      <pivotArea collapsedLevelsAreSubtotals="1" fieldPosition="0">
        <references count="4">
          <reference field="15" count="1" selected="0">
            <x v="5"/>
          </reference>
          <reference field="17" count="1" selected="0">
            <x v="48"/>
          </reference>
          <reference field="19" count="1" selected="0">
            <x v="6"/>
          </reference>
          <reference field="26" count="1">
            <x v="45"/>
          </reference>
        </references>
      </pivotArea>
    </format>
    <format dxfId="1255">
      <pivotArea collapsedLevelsAreSubtotals="1" fieldPosition="0">
        <references count="5">
          <reference field="15" count="1" selected="0">
            <x v="5"/>
          </reference>
          <reference field="17" count="1" selected="0">
            <x v="48"/>
          </reference>
          <reference field="19" count="1" selected="0">
            <x v="6"/>
          </reference>
          <reference field="26" count="1" selected="0">
            <x v="45"/>
          </reference>
          <reference field="27" count="1">
            <x v="141"/>
          </reference>
        </references>
      </pivotArea>
    </format>
    <format dxfId="1254">
      <pivotArea collapsedLevelsAreSubtotals="1" fieldPosition="0">
        <references count="4">
          <reference field="15" count="1" selected="0">
            <x v="5"/>
          </reference>
          <reference field="17" count="1" selected="0">
            <x v="48"/>
          </reference>
          <reference field="19" count="1" selected="0">
            <x v="6"/>
          </reference>
          <reference field="26" count="1">
            <x v="46"/>
          </reference>
        </references>
      </pivotArea>
    </format>
    <format dxfId="1253">
      <pivotArea collapsedLevelsAreSubtotals="1" fieldPosition="0">
        <references count="5">
          <reference field="15" count="1" selected="0">
            <x v="5"/>
          </reference>
          <reference field="17" count="1" selected="0">
            <x v="48"/>
          </reference>
          <reference field="19" count="1" selected="0">
            <x v="6"/>
          </reference>
          <reference field="26" count="1" selected="0">
            <x v="46"/>
          </reference>
          <reference field="27" count="1">
            <x v="92"/>
          </reference>
        </references>
      </pivotArea>
    </format>
    <format dxfId="1252">
      <pivotArea collapsedLevelsAreSubtotals="1" fieldPosition="0">
        <references count="4">
          <reference field="15" count="1" selected="0">
            <x v="5"/>
          </reference>
          <reference field="17" count="1" selected="0">
            <x v="48"/>
          </reference>
          <reference field="19" count="1" selected="0">
            <x v="6"/>
          </reference>
          <reference field="26" count="1">
            <x v="51"/>
          </reference>
        </references>
      </pivotArea>
    </format>
    <format dxfId="1251">
      <pivotArea collapsedLevelsAreSubtotals="1" fieldPosition="0">
        <references count="5">
          <reference field="15" count="1" selected="0">
            <x v="5"/>
          </reference>
          <reference field="17" count="1" selected="0">
            <x v="48"/>
          </reference>
          <reference field="19" count="1" selected="0">
            <x v="6"/>
          </reference>
          <reference field="26" count="1" selected="0">
            <x v="51"/>
          </reference>
          <reference field="27" count="1">
            <x v="49"/>
          </reference>
        </references>
      </pivotArea>
    </format>
    <format dxfId="1250">
      <pivotArea collapsedLevelsAreSubtotals="1" fieldPosition="0">
        <references count="4">
          <reference field="15" count="1" selected="0">
            <x v="5"/>
          </reference>
          <reference field="17" count="1" selected="0">
            <x v="48"/>
          </reference>
          <reference field="19" count="1" selected="0">
            <x v="6"/>
          </reference>
          <reference field="26" count="1">
            <x v="55"/>
          </reference>
        </references>
      </pivotArea>
    </format>
    <format dxfId="1249">
      <pivotArea collapsedLevelsAreSubtotals="1" fieldPosition="0">
        <references count="5">
          <reference field="15" count="1" selected="0">
            <x v="5"/>
          </reference>
          <reference field="17" count="1" selected="0">
            <x v="48"/>
          </reference>
          <reference field="19" count="1" selected="0">
            <x v="6"/>
          </reference>
          <reference field="26" count="1" selected="0">
            <x v="55"/>
          </reference>
          <reference field="27" count="1">
            <x v="101"/>
          </reference>
        </references>
      </pivotArea>
    </format>
    <format dxfId="1248">
      <pivotArea collapsedLevelsAreSubtotals="1" fieldPosition="0">
        <references count="4">
          <reference field="15" count="1" selected="0">
            <x v="5"/>
          </reference>
          <reference field="17" count="1" selected="0">
            <x v="48"/>
          </reference>
          <reference field="19" count="1" selected="0">
            <x v="6"/>
          </reference>
          <reference field="26" count="1">
            <x v="64"/>
          </reference>
        </references>
      </pivotArea>
    </format>
    <format dxfId="1247">
      <pivotArea collapsedLevelsAreSubtotals="1" fieldPosition="0">
        <references count="5">
          <reference field="15" count="1" selected="0">
            <x v="5"/>
          </reference>
          <reference field="17" count="1" selected="0">
            <x v="48"/>
          </reference>
          <reference field="19" count="1" selected="0">
            <x v="6"/>
          </reference>
          <reference field="26" count="1" selected="0">
            <x v="64"/>
          </reference>
          <reference field="27" count="1">
            <x v="8"/>
          </reference>
        </references>
      </pivotArea>
    </format>
    <format dxfId="1246">
      <pivotArea collapsedLevelsAreSubtotals="1" fieldPosition="0">
        <references count="4">
          <reference field="15" count="1" selected="0">
            <x v="5"/>
          </reference>
          <reference field="17" count="1" selected="0">
            <x v="48"/>
          </reference>
          <reference field="19" count="1" selected="0">
            <x v="6"/>
          </reference>
          <reference field="26" count="1">
            <x v="72"/>
          </reference>
        </references>
      </pivotArea>
    </format>
    <format dxfId="1245">
      <pivotArea collapsedLevelsAreSubtotals="1" fieldPosition="0">
        <references count="5">
          <reference field="15" count="1" selected="0">
            <x v="5"/>
          </reference>
          <reference field="17" count="1" selected="0">
            <x v="48"/>
          </reference>
          <reference field="19" count="1" selected="0">
            <x v="6"/>
          </reference>
          <reference field="26" count="1" selected="0">
            <x v="72"/>
          </reference>
          <reference field="27" count="1">
            <x v="121"/>
          </reference>
        </references>
      </pivotArea>
    </format>
    <format dxfId="1244">
      <pivotArea collapsedLevelsAreSubtotals="1" fieldPosition="0">
        <references count="4">
          <reference field="15" count="1" selected="0">
            <x v="5"/>
          </reference>
          <reference field="17" count="1" selected="0">
            <x v="48"/>
          </reference>
          <reference field="19" count="1" selected="0">
            <x v="6"/>
          </reference>
          <reference field="26" count="1">
            <x v="125"/>
          </reference>
        </references>
      </pivotArea>
    </format>
    <format dxfId="1243">
      <pivotArea collapsedLevelsAreSubtotals="1" fieldPosition="0">
        <references count="5">
          <reference field="15" count="1" selected="0">
            <x v="5"/>
          </reference>
          <reference field="17" count="1" selected="0">
            <x v="48"/>
          </reference>
          <reference field="19" count="1" selected="0">
            <x v="6"/>
          </reference>
          <reference field="26" count="1" selected="0">
            <x v="125"/>
          </reference>
          <reference field="27" count="1">
            <x v="62"/>
          </reference>
        </references>
      </pivotArea>
    </format>
    <format dxfId="1242">
      <pivotArea collapsedLevelsAreSubtotals="1" fieldPosition="0">
        <references count="4">
          <reference field="15" count="1" selected="0">
            <x v="5"/>
          </reference>
          <reference field="17" count="1" selected="0">
            <x v="48"/>
          </reference>
          <reference field="19" count="1" selected="0">
            <x v="6"/>
          </reference>
          <reference field="26" count="1">
            <x v="131"/>
          </reference>
        </references>
      </pivotArea>
    </format>
    <format dxfId="1241">
      <pivotArea collapsedLevelsAreSubtotals="1" fieldPosition="0">
        <references count="5">
          <reference field="15" count="1" selected="0">
            <x v="5"/>
          </reference>
          <reference field="17" count="1" selected="0">
            <x v="48"/>
          </reference>
          <reference field="19" count="1" selected="0">
            <x v="6"/>
          </reference>
          <reference field="26" count="1" selected="0">
            <x v="131"/>
          </reference>
          <reference field="27" count="1">
            <x v="50"/>
          </reference>
        </references>
      </pivotArea>
    </format>
    <format dxfId="1240">
      <pivotArea collapsedLevelsAreSubtotals="1" fieldPosition="0">
        <references count="1">
          <reference field="19" count="1">
            <x v="7"/>
          </reference>
        </references>
      </pivotArea>
    </format>
    <format dxfId="1239">
      <pivotArea collapsedLevelsAreSubtotals="1" fieldPosition="0">
        <references count="2">
          <reference field="15" count="1">
            <x v="5"/>
          </reference>
          <reference field="19" count="1" selected="0">
            <x v="7"/>
          </reference>
        </references>
      </pivotArea>
    </format>
    <format dxfId="1238">
      <pivotArea collapsedLevelsAreSubtotals="1" fieldPosition="0">
        <references count="3">
          <reference field="15" count="1" selected="0">
            <x v="5"/>
          </reference>
          <reference field="17" count="1">
            <x v="47"/>
          </reference>
          <reference field="19" count="1" selected="0">
            <x v="7"/>
          </reference>
        </references>
      </pivotArea>
    </format>
    <format dxfId="1237">
      <pivotArea collapsedLevelsAreSubtotals="1" fieldPosition="0">
        <references count="4">
          <reference field="15" count="1" selected="0">
            <x v="5"/>
          </reference>
          <reference field="17" count="1" selected="0">
            <x v="47"/>
          </reference>
          <reference field="19" count="1" selected="0">
            <x v="7"/>
          </reference>
          <reference field="26" count="1">
            <x v="17"/>
          </reference>
        </references>
      </pivotArea>
    </format>
    <format dxfId="1236">
      <pivotArea collapsedLevelsAreSubtotals="1" fieldPosition="0">
        <references count="5">
          <reference field="15" count="1" selected="0">
            <x v="5"/>
          </reference>
          <reference field="17" count="1" selected="0">
            <x v="47"/>
          </reference>
          <reference field="19" count="1" selected="0">
            <x v="7"/>
          </reference>
          <reference field="26" count="1" selected="0">
            <x v="17"/>
          </reference>
          <reference field="27" count="1">
            <x v="73"/>
          </reference>
        </references>
      </pivotArea>
    </format>
    <format dxfId="1235">
      <pivotArea collapsedLevelsAreSubtotals="1" fieldPosition="0">
        <references count="4">
          <reference field="15" count="1" selected="0">
            <x v="5"/>
          </reference>
          <reference field="17" count="1" selected="0">
            <x v="47"/>
          </reference>
          <reference field="19" count="1" selected="0">
            <x v="7"/>
          </reference>
          <reference field="26" count="1">
            <x v="21"/>
          </reference>
        </references>
      </pivotArea>
    </format>
    <format dxfId="1234">
      <pivotArea collapsedLevelsAreSubtotals="1" fieldPosition="0">
        <references count="5">
          <reference field="15" count="1" selected="0">
            <x v="5"/>
          </reference>
          <reference field="17" count="1" selected="0">
            <x v="47"/>
          </reference>
          <reference field="19" count="1" selected="0">
            <x v="7"/>
          </reference>
          <reference field="26" count="1" selected="0">
            <x v="21"/>
          </reference>
          <reference field="27" count="1">
            <x v="64"/>
          </reference>
        </references>
      </pivotArea>
    </format>
    <format dxfId="1233">
      <pivotArea collapsedLevelsAreSubtotals="1" fieldPosition="0">
        <references count="4">
          <reference field="15" count="1" selected="0">
            <x v="5"/>
          </reference>
          <reference field="17" count="1" selected="0">
            <x v="47"/>
          </reference>
          <reference field="19" count="1" selected="0">
            <x v="7"/>
          </reference>
          <reference field="26" count="1">
            <x v="33"/>
          </reference>
        </references>
      </pivotArea>
    </format>
    <format dxfId="1232">
      <pivotArea collapsedLevelsAreSubtotals="1" fieldPosition="0">
        <references count="5">
          <reference field="15" count="1" selected="0">
            <x v="5"/>
          </reference>
          <reference field="17" count="1" selected="0">
            <x v="47"/>
          </reference>
          <reference field="19" count="1" selected="0">
            <x v="7"/>
          </reference>
          <reference field="26" count="1" selected="0">
            <x v="33"/>
          </reference>
          <reference field="27" count="1">
            <x v="65"/>
          </reference>
        </references>
      </pivotArea>
    </format>
    <format dxfId="1231">
      <pivotArea collapsedLevelsAreSubtotals="1" fieldPosition="0">
        <references count="4">
          <reference field="15" count="1" selected="0">
            <x v="5"/>
          </reference>
          <reference field="17" count="1" selected="0">
            <x v="47"/>
          </reference>
          <reference field="19" count="1" selected="0">
            <x v="7"/>
          </reference>
          <reference field="26" count="1">
            <x v="44"/>
          </reference>
        </references>
      </pivotArea>
    </format>
    <format dxfId="1230">
      <pivotArea collapsedLevelsAreSubtotals="1" fieldPosition="0">
        <references count="5">
          <reference field="15" count="1" selected="0">
            <x v="5"/>
          </reference>
          <reference field="17" count="1" selected="0">
            <x v="47"/>
          </reference>
          <reference field="19" count="1" selected="0">
            <x v="7"/>
          </reference>
          <reference field="26" count="1" selected="0">
            <x v="44"/>
          </reference>
          <reference field="27" count="1">
            <x v="21"/>
          </reference>
        </references>
      </pivotArea>
    </format>
    <format dxfId="1229">
      <pivotArea collapsedLevelsAreSubtotals="1" fieldPosition="0">
        <references count="4">
          <reference field="15" count="1" selected="0">
            <x v="5"/>
          </reference>
          <reference field="17" count="1" selected="0">
            <x v="47"/>
          </reference>
          <reference field="19" count="1" selected="0">
            <x v="7"/>
          </reference>
          <reference field="26" count="1">
            <x v="46"/>
          </reference>
        </references>
      </pivotArea>
    </format>
    <format dxfId="1228">
      <pivotArea collapsedLevelsAreSubtotals="1" fieldPosition="0">
        <references count="5">
          <reference field="15" count="1" selected="0">
            <x v="5"/>
          </reference>
          <reference field="17" count="1" selected="0">
            <x v="47"/>
          </reference>
          <reference field="19" count="1" selected="0">
            <x v="7"/>
          </reference>
          <reference field="26" count="1" selected="0">
            <x v="46"/>
          </reference>
          <reference field="27" count="1">
            <x v="92"/>
          </reference>
        </references>
      </pivotArea>
    </format>
    <format dxfId="1227">
      <pivotArea collapsedLevelsAreSubtotals="1" fieldPosition="0">
        <references count="4">
          <reference field="15" count="1" selected="0">
            <x v="5"/>
          </reference>
          <reference field="17" count="1" selected="0">
            <x v="47"/>
          </reference>
          <reference field="19" count="1" selected="0">
            <x v="7"/>
          </reference>
          <reference field="26" count="1">
            <x v="51"/>
          </reference>
        </references>
      </pivotArea>
    </format>
    <format dxfId="1226">
      <pivotArea collapsedLevelsAreSubtotals="1" fieldPosition="0">
        <references count="5">
          <reference field="15" count="1" selected="0">
            <x v="5"/>
          </reference>
          <reference field="17" count="1" selected="0">
            <x v="47"/>
          </reference>
          <reference field="19" count="1" selected="0">
            <x v="7"/>
          </reference>
          <reference field="26" count="1" selected="0">
            <x v="51"/>
          </reference>
          <reference field="27" count="1">
            <x v="49"/>
          </reference>
        </references>
      </pivotArea>
    </format>
    <format dxfId="1225">
      <pivotArea collapsedLevelsAreSubtotals="1" fieldPosition="0">
        <references count="4">
          <reference field="15" count="1" selected="0">
            <x v="5"/>
          </reference>
          <reference field="17" count="1" selected="0">
            <x v="47"/>
          </reference>
          <reference field="19" count="1" selected="0">
            <x v="7"/>
          </reference>
          <reference field="26" count="1">
            <x v="57"/>
          </reference>
        </references>
      </pivotArea>
    </format>
    <format dxfId="1224">
      <pivotArea collapsedLevelsAreSubtotals="1" fieldPosition="0">
        <references count="5">
          <reference field="15" count="1" selected="0">
            <x v="5"/>
          </reference>
          <reference field="17" count="1" selected="0">
            <x v="47"/>
          </reference>
          <reference field="19" count="1" selected="0">
            <x v="7"/>
          </reference>
          <reference field="26" count="1" selected="0">
            <x v="57"/>
          </reference>
          <reference field="27" count="1">
            <x v="36"/>
          </reference>
        </references>
      </pivotArea>
    </format>
    <format dxfId="1223">
      <pivotArea collapsedLevelsAreSubtotals="1" fieldPosition="0">
        <references count="1">
          <reference field="19" count="1">
            <x v="8"/>
          </reference>
        </references>
      </pivotArea>
    </format>
    <format dxfId="1222">
      <pivotArea collapsedLevelsAreSubtotals="1" fieldPosition="0">
        <references count="2">
          <reference field="15" count="1">
            <x v="5"/>
          </reference>
          <reference field="19" count="1" selected="0">
            <x v="8"/>
          </reference>
        </references>
      </pivotArea>
    </format>
    <format dxfId="1221">
      <pivotArea collapsedLevelsAreSubtotals="1" fieldPosition="0">
        <references count="3">
          <reference field="15" count="1" selected="0">
            <x v="5"/>
          </reference>
          <reference field="17" count="1">
            <x v="43"/>
          </reference>
          <reference field="19" count="1" selected="0">
            <x v="8"/>
          </reference>
        </references>
      </pivotArea>
    </format>
    <format dxfId="1220">
      <pivotArea collapsedLevelsAreSubtotals="1" fieldPosition="0">
        <references count="4">
          <reference field="15" count="1" selected="0">
            <x v="5"/>
          </reference>
          <reference field="17" count="1" selected="0">
            <x v="43"/>
          </reference>
          <reference field="19" count="1" selected="0">
            <x v="8"/>
          </reference>
          <reference field="26" count="1">
            <x v="21"/>
          </reference>
        </references>
      </pivotArea>
    </format>
    <format dxfId="1219">
      <pivotArea collapsedLevelsAreSubtotals="1" fieldPosition="0">
        <references count="5">
          <reference field="15" count="1" selected="0">
            <x v="5"/>
          </reference>
          <reference field="17" count="1" selected="0">
            <x v="43"/>
          </reference>
          <reference field="19" count="1" selected="0">
            <x v="8"/>
          </reference>
          <reference field="26" count="1" selected="0">
            <x v="21"/>
          </reference>
          <reference field="27" count="1">
            <x v="64"/>
          </reference>
        </references>
      </pivotArea>
    </format>
    <format dxfId="1218">
      <pivotArea collapsedLevelsAreSubtotals="1" fieldPosition="0">
        <references count="4">
          <reference field="15" count="1" selected="0">
            <x v="5"/>
          </reference>
          <reference field="17" count="1" selected="0">
            <x v="43"/>
          </reference>
          <reference field="19" count="1" selected="0">
            <x v="8"/>
          </reference>
          <reference field="26" count="1">
            <x v="45"/>
          </reference>
        </references>
      </pivotArea>
    </format>
    <format dxfId="1217">
      <pivotArea collapsedLevelsAreSubtotals="1" fieldPosition="0">
        <references count="5">
          <reference field="15" count="1" selected="0">
            <x v="5"/>
          </reference>
          <reference field="17" count="1" selected="0">
            <x v="43"/>
          </reference>
          <reference field="19" count="1" selected="0">
            <x v="8"/>
          </reference>
          <reference field="26" count="1" selected="0">
            <x v="45"/>
          </reference>
          <reference field="27" count="1">
            <x v="141"/>
          </reference>
        </references>
      </pivotArea>
    </format>
    <format dxfId="1216">
      <pivotArea collapsedLevelsAreSubtotals="1" fieldPosition="0">
        <references count="4">
          <reference field="15" count="1" selected="0">
            <x v="5"/>
          </reference>
          <reference field="17" count="1" selected="0">
            <x v="43"/>
          </reference>
          <reference field="19" count="1" selected="0">
            <x v="8"/>
          </reference>
          <reference field="26" count="1">
            <x v="46"/>
          </reference>
        </references>
      </pivotArea>
    </format>
    <format dxfId="1215">
      <pivotArea collapsedLevelsAreSubtotals="1" fieldPosition="0">
        <references count="5">
          <reference field="15" count="1" selected="0">
            <x v="5"/>
          </reference>
          <reference field="17" count="1" selected="0">
            <x v="43"/>
          </reference>
          <reference field="19" count="1" selected="0">
            <x v="8"/>
          </reference>
          <reference field="26" count="1" selected="0">
            <x v="46"/>
          </reference>
          <reference field="27" count="1">
            <x v="92"/>
          </reference>
        </references>
      </pivotArea>
    </format>
    <format dxfId="1214">
      <pivotArea collapsedLevelsAreSubtotals="1" fieldPosition="0">
        <references count="4">
          <reference field="15" count="1" selected="0">
            <x v="5"/>
          </reference>
          <reference field="17" count="1" selected="0">
            <x v="43"/>
          </reference>
          <reference field="19" count="1" selected="0">
            <x v="8"/>
          </reference>
          <reference field="26" count="1">
            <x v="64"/>
          </reference>
        </references>
      </pivotArea>
    </format>
    <format dxfId="1213">
      <pivotArea collapsedLevelsAreSubtotals="1" fieldPosition="0">
        <references count="5">
          <reference field="15" count="1" selected="0">
            <x v="5"/>
          </reference>
          <reference field="17" count="1" selected="0">
            <x v="43"/>
          </reference>
          <reference field="19" count="1" selected="0">
            <x v="8"/>
          </reference>
          <reference field="26" count="1" selected="0">
            <x v="64"/>
          </reference>
          <reference field="27" count="1">
            <x v="8"/>
          </reference>
        </references>
      </pivotArea>
    </format>
    <format dxfId="1212">
      <pivotArea collapsedLevelsAreSubtotals="1" fieldPosition="0">
        <references count="4">
          <reference field="15" count="1" selected="0">
            <x v="5"/>
          </reference>
          <reference field="17" count="1" selected="0">
            <x v="43"/>
          </reference>
          <reference field="19" count="1" selected="0">
            <x v="8"/>
          </reference>
          <reference field="26" count="1">
            <x v="89"/>
          </reference>
        </references>
      </pivotArea>
    </format>
    <format dxfId="1211">
      <pivotArea collapsedLevelsAreSubtotals="1" fieldPosition="0">
        <references count="5">
          <reference field="15" count="1" selected="0">
            <x v="5"/>
          </reference>
          <reference field="17" count="1" selected="0">
            <x v="43"/>
          </reference>
          <reference field="19" count="1" selected="0">
            <x v="8"/>
          </reference>
          <reference field="26" count="1" selected="0">
            <x v="89"/>
          </reference>
          <reference field="27" count="1">
            <x v="120"/>
          </reference>
        </references>
      </pivotArea>
    </format>
    <format dxfId="1210">
      <pivotArea collapsedLevelsAreSubtotals="1" fieldPosition="0">
        <references count="1">
          <reference field="19" count="1">
            <x v="9"/>
          </reference>
        </references>
      </pivotArea>
    </format>
    <format dxfId="1209">
      <pivotArea collapsedLevelsAreSubtotals="1" fieldPosition="0">
        <references count="2">
          <reference field="15" count="1">
            <x v="4"/>
          </reference>
          <reference field="19" count="1" selected="0">
            <x v="9"/>
          </reference>
        </references>
      </pivotArea>
    </format>
    <format dxfId="1208">
      <pivotArea collapsedLevelsAreSubtotals="1" fieldPosition="0">
        <references count="3">
          <reference field="15" count="1" selected="0">
            <x v="4"/>
          </reference>
          <reference field="17" count="1">
            <x v="17"/>
          </reference>
          <reference field="19" count="1" selected="0">
            <x v="9"/>
          </reference>
        </references>
      </pivotArea>
    </format>
    <format dxfId="1207">
      <pivotArea collapsedLevelsAreSubtotals="1" fieldPosition="0">
        <references count="4">
          <reference field="15" count="1" selected="0">
            <x v="4"/>
          </reference>
          <reference field="17" count="1" selected="0">
            <x v="17"/>
          </reference>
          <reference field="19" count="1" selected="0">
            <x v="9"/>
          </reference>
          <reference field="26" count="1">
            <x v="60"/>
          </reference>
        </references>
      </pivotArea>
    </format>
    <format dxfId="1206">
      <pivotArea collapsedLevelsAreSubtotals="1" fieldPosition="0">
        <references count="5">
          <reference field="15" count="1" selected="0">
            <x v="4"/>
          </reference>
          <reference field="17" count="1" selected="0">
            <x v="17"/>
          </reference>
          <reference field="19" count="1" selected="0">
            <x v="9"/>
          </reference>
          <reference field="26" count="1" selected="0">
            <x v="60"/>
          </reference>
          <reference field="27" count="1">
            <x v="128"/>
          </reference>
        </references>
      </pivotArea>
    </format>
    <format dxfId="1205">
      <pivotArea collapsedLevelsAreSubtotals="1" fieldPosition="0">
        <references count="4">
          <reference field="15" count="1" selected="0">
            <x v="4"/>
          </reference>
          <reference field="17" count="1" selected="0">
            <x v="17"/>
          </reference>
          <reference field="19" count="1" selected="0">
            <x v="9"/>
          </reference>
          <reference field="26" count="1">
            <x v="74"/>
          </reference>
        </references>
      </pivotArea>
    </format>
    <format dxfId="1204">
      <pivotArea collapsedLevelsAreSubtotals="1" fieldPosition="0">
        <references count="5">
          <reference field="15" count="1" selected="0">
            <x v="4"/>
          </reference>
          <reference field="17" count="1" selected="0">
            <x v="17"/>
          </reference>
          <reference field="19" count="1" selected="0">
            <x v="9"/>
          </reference>
          <reference field="26" count="1" selected="0">
            <x v="74"/>
          </reference>
          <reference field="27" count="1">
            <x v="129"/>
          </reference>
        </references>
      </pivotArea>
    </format>
    <format dxfId="1203">
      <pivotArea collapsedLevelsAreSubtotals="1" fieldPosition="0">
        <references count="4">
          <reference field="15" count="1" selected="0">
            <x v="4"/>
          </reference>
          <reference field="17" count="1" selected="0">
            <x v="17"/>
          </reference>
          <reference field="19" count="1" selected="0">
            <x v="9"/>
          </reference>
          <reference field="26" count="1">
            <x v="90"/>
          </reference>
        </references>
      </pivotArea>
    </format>
    <format dxfId="1202">
      <pivotArea collapsedLevelsAreSubtotals="1" fieldPosition="0">
        <references count="5">
          <reference field="15" count="1" selected="0">
            <x v="4"/>
          </reference>
          <reference field="17" count="1" selected="0">
            <x v="17"/>
          </reference>
          <reference field="19" count="1" selected="0">
            <x v="9"/>
          </reference>
          <reference field="26" count="1" selected="0">
            <x v="90"/>
          </reference>
          <reference field="27" count="1">
            <x v="30"/>
          </reference>
        </references>
      </pivotArea>
    </format>
    <format dxfId="1201">
      <pivotArea collapsedLevelsAreSubtotals="1" fieldPosition="0">
        <references count="4">
          <reference field="15" count="1" selected="0">
            <x v="4"/>
          </reference>
          <reference field="17" count="1" selected="0">
            <x v="17"/>
          </reference>
          <reference field="19" count="1" selected="0">
            <x v="9"/>
          </reference>
          <reference field="26" count="1">
            <x v="92"/>
          </reference>
        </references>
      </pivotArea>
    </format>
    <format dxfId="1200">
      <pivotArea collapsedLevelsAreSubtotals="1" fieldPosition="0">
        <references count="5">
          <reference field="15" count="1" selected="0">
            <x v="4"/>
          </reference>
          <reference field="17" count="1" selected="0">
            <x v="17"/>
          </reference>
          <reference field="19" count="1" selected="0">
            <x v="9"/>
          </reference>
          <reference field="26" count="1" selected="0">
            <x v="92"/>
          </reference>
          <reference field="27" count="1">
            <x v="119"/>
          </reference>
        </references>
      </pivotArea>
    </format>
    <format dxfId="1199">
      <pivotArea collapsedLevelsAreSubtotals="1" fieldPosition="0">
        <references count="4">
          <reference field="15" count="1" selected="0">
            <x v="4"/>
          </reference>
          <reference field="17" count="1" selected="0">
            <x v="17"/>
          </reference>
          <reference field="19" count="1" selected="0">
            <x v="9"/>
          </reference>
          <reference field="26" count="1">
            <x v="93"/>
          </reference>
        </references>
      </pivotArea>
    </format>
    <format dxfId="1198">
      <pivotArea collapsedLevelsAreSubtotals="1" fieldPosition="0">
        <references count="5">
          <reference field="15" count="1" selected="0">
            <x v="4"/>
          </reference>
          <reference field="17" count="1" selected="0">
            <x v="17"/>
          </reference>
          <reference field="19" count="1" selected="0">
            <x v="9"/>
          </reference>
          <reference field="26" count="1" selected="0">
            <x v="93"/>
          </reference>
          <reference field="27" count="1">
            <x v="111"/>
          </reference>
        </references>
      </pivotArea>
    </format>
    <format dxfId="1197">
      <pivotArea collapsedLevelsAreSubtotals="1" fieldPosition="0">
        <references count="1">
          <reference field="19" count="1">
            <x v="10"/>
          </reference>
        </references>
      </pivotArea>
    </format>
    <format dxfId="1196">
      <pivotArea collapsedLevelsAreSubtotals="1" fieldPosition="0">
        <references count="2">
          <reference field="15" count="1">
            <x v="1"/>
          </reference>
          <reference field="19" count="1" selected="0">
            <x v="10"/>
          </reference>
        </references>
      </pivotArea>
    </format>
    <format dxfId="1195">
      <pivotArea collapsedLevelsAreSubtotals="1" fieldPosition="0">
        <references count="3">
          <reference field="15" count="1" selected="0">
            <x v="1"/>
          </reference>
          <reference field="17" count="1">
            <x v="4"/>
          </reference>
          <reference field="19" count="1" selected="0">
            <x v="10"/>
          </reference>
        </references>
      </pivotArea>
    </format>
    <format dxfId="1194">
      <pivotArea collapsedLevelsAreSubtotals="1" fieldPosition="0">
        <references count="4">
          <reference field="15" count="1" selected="0">
            <x v="1"/>
          </reference>
          <reference field="17" count="1" selected="0">
            <x v="4"/>
          </reference>
          <reference field="19" count="1" selected="0">
            <x v="10"/>
          </reference>
          <reference field="26" count="1">
            <x v="114"/>
          </reference>
        </references>
      </pivotArea>
    </format>
    <format dxfId="1193">
      <pivotArea collapsedLevelsAreSubtotals="1" fieldPosition="0">
        <references count="5">
          <reference field="15" count="1" selected="0">
            <x v="1"/>
          </reference>
          <reference field="17" count="1" selected="0">
            <x v="4"/>
          </reference>
          <reference field="19" count="1" selected="0">
            <x v="10"/>
          </reference>
          <reference field="26" count="1" selected="0">
            <x v="114"/>
          </reference>
          <reference field="27" count="1">
            <x v="14"/>
          </reference>
        </references>
      </pivotArea>
    </format>
    <format dxfId="1192">
      <pivotArea collapsedLevelsAreSubtotals="1" fieldPosition="0">
        <references count="3">
          <reference field="15" count="1" selected="0">
            <x v="1"/>
          </reference>
          <reference field="17" count="1">
            <x v="18"/>
          </reference>
          <reference field="19" count="1" selected="0">
            <x v="10"/>
          </reference>
        </references>
      </pivotArea>
    </format>
    <format dxfId="1191">
      <pivotArea collapsedLevelsAreSubtotals="1" fieldPosition="0">
        <references count="4">
          <reference field="15" count="1" selected="0">
            <x v="1"/>
          </reference>
          <reference field="17" count="1" selected="0">
            <x v="18"/>
          </reference>
          <reference field="19" count="1" selected="0">
            <x v="10"/>
          </reference>
          <reference field="26" count="1">
            <x v="74"/>
          </reference>
        </references>
      </pivotArea>
    </format>
    <format dxfId="1190">
      <pivotArea collapsedLevelsAreSubtotals="1" fieldPosition="0">
        <references count="5">
          <reference field="15" count="1" selected="0">
            <x v="1"/>
          </reference>
          <reference field="17" count="1" selected="0">
            <x v="18"/>
          </reference>
          <reference field="19" count="1" selected="0">
            <x v="10"/>
          </reference>
          <reference field="26" count="1" selected="0">
            <x v="74"/>
          </reference>
          <reference field="27" count="1">
            <x v="129"/>
          </reference>
        </references>
      </pivotArea>
    </format>
    <format dxfId="1189">
      <pivotArea collapsedLevelsAreSubtotals="1" fieldPosition="0">
        <references count="4">
          <reference field="15" count="1" selected="0">
            <x v="1"/>
          </reference>
          <reference field="17" count="1" selected="0">
            <x v="18"/>
          </reference>
          <reference field="19" count="1" selected="0">
            <x v="10"/>
          </reference>
          <reference field="26" count="1">
            <x v="75"/>
          </reference>
        </references>
      </pivotArea>
    </format>
    <format dxfId="1188">
      <pivotArea collapsedLevelsAreSubtotals="1" fieldPosition="0">
        <references count="5">
          <reference field="15" count="1" selected="0">
            <x v="1"/>
          </reference>
          <reference field="17" count="1" selected="0">
            <x v="18"/>
          </reference>
          <reference field="19" count="1" selected="0">
            <x v="10"/>
          </reference>
          <reference field="26" count="1" selected="0">
            <x v="75"/>
          </reference>
          <reference field="27" count="1">
            <x v="125"/>
          </reference>
        </references>
      </pivotArea>
    </format>
    <format dxfId="1187">
      <pivotArea collapsedLevelsAreSubtotals="1" fieldPosition="0">
        <references count="4">
          <reference field="15" count="1" selected="0">
            <x v="1"/>
          </reference>
          <reference field="17" count="1" selected="0">
            <x v="18"/>
          </reference>
          <reference field="19" count="1" selected="0">
            <x v="10"/>
          </reference>
          <reference field="26" count="1">
            <x v="98"/>
          </reference>
        </references>
      </pivotArea>
    </format>
    <format dxfId="1186">
      <pivotArea collapsedLevelsAreSubtotals="1" fieldPosition="0">
        <references count="5">
          <reference field="15" count="1" selected="0">
            <x v="1"/>
          </reference>
          <reference field="17" count="1" selected="0">
            <x v="18"/>
          </reference>
          <reference field="19" count="1" selected="0">
            <x v="10"/>
          </reference>
          <reference field="26" count="1" selected="0">
            <x v="98"/>
          </reference>
          <reference field="27" count="1">
            <x v="47"/>
          </reference>
        </references>
      </pivotArea>
    </format>
    <format dxfId="1185">
      <pivotArea collapsedLevelsAreSubtotals="1" fieldPosition="0">
        <references count="4">
          <reference field="15" count="1" selected="0">
            <x v="1"/>
          </reference>
          <reference field="17" count="1" selected="0">
            <x v="18"/>
          </reference>
          <reference field="19" count="1" selected="0">
            <x v="10"/>
          </reference>
          <reference field="26" count="1">
            <x v="101"/>
          </reference>
        </references>
      </pivotArea>
    </format>
    <format dxfId="1184">
      <pivotArea collapsedLevelsAreSubtotals="1" fieldPosition="0">
        <references count="5">
          <reference field="15" count="1" selected="0">
            <x v="1"/>
          </reference>
          <reference field="17" count="1" selected="0">
            <x v="18"/>
          </reference>
          <reference field="19" count="1" selected="0">
            <x v="10"/>
          </reference>
          <reference field="26" count="1" selected="0">
            <x v="101"/>
          </reference>
          <reference field="27" count="1">
            <x v="104"/>
          </reference>
        </references>
      </pivotArea>
    </format>
    <format dxfId="1183">
      <pivotArea collapsedLevelsAreSubtotals="1" fieldPosition="0">
        <references count="4">
          <reference field="15" count="1" selected="0">
            <x v="1"/>
          </reference>
          <reference field="17" count="1" selected="0">
            <x v="18"/>
          </reference>
          <reference field="19" count="1" selected="0">
            <x v="10"/>
          </reference>
          <reference field="26" count="1">
            <x v="102"/>
          </reference>
        </references>
      </pivotArea>
    </format>
    <format dxfId="1182">
      <pivotArea collapsedLevelsAreSubtotals="1" fieldPosition="0">
        <references count="5">
          <reference field="15" count="1" selected="0">
            <x v="1"/>
          </reference>
          <reference field="17" count="1" selected="0">
            <x v="18"/>
          </reference>
          <reference field="19" count="1" selected="0">
            <x v="10"/>
          </reference>
          <reference field="26" count="1" selected="0">
            <x v="102"/>
          </reference>
          <reference field="27" count="1">
            <x v="53"/>
          </reference>
        </references>
      </pivotArea>
    </format>
    <format dxfId="1181">
      <pivotArea collapsedLevelsAreSubtotals="1" fieldPosition="0">
        <references count="4">
          <reference field="15" count="1" selected="0">
            <x v="1"/>
          </reference>
          <reference field="17" count="1" selected="0">
            <x v="18"/>
          </reference>
          <reference field="19" count="1" selected="0">
            <x v="10"/>
          </reference>
          <reference field="26" count="1">
            <x v="134"/>
          </reference>
        </references>
      </pivotArea>
    </format>
    <format dxfId="1180">
      <pivotArea collapsedLevelsAreSubtotals="1" fieldPosition="0">
        <references count="5">
          <reference field="15" count="1" selected="0">
            <x v="1"/>
          </reference>
          <reference field="17" count="1" selected="0">
            <x v="18"/>
          </reference>
          <reference field="19" count="1" selected="0">
            <x v="10"/>
          </reference>
          <reference field="26" count="1" selected="0">
            <x v="134"/>
          </reference>
          <reference field="27" count="1">
            <x v="136"/>
          </reference>
        </references>
      </pivotArea>
    </format>
    <format dxfId="1179">
      <pivotArea collapsedLevelsAreSubtotals="1" fieldPosition="0">
        <references count="3">
          <reference field="15" count="1" selected="0">
            <x v="1"/>
          </reference>
          <reference field="17" count="1">
            <x v="28"/>
          </reference>
          <reference field="19" count="1" selected="0">
            <x v="10"/>
          </reference>
        </references>
      </pivotArea>
    </format>
    <format dxfId="1178">
      <pivotArea collapsedLevelsAreSubtotals="1" fieldPosition="0">
        <references count="4">
          <reference field="15" count="1" selected="0">
            <x v="1"/>
          </reference>
          <reference field="17" count="1" selected="0">
            <x v="28"/>
          </reference>
          <reference field="19" count="1" selected="0">
            <x v="10"/>
          </reference>
          <reference field="26" count="1">
            <x v="115"/>
          </reference>
        </references>
      </pivotArea>
    </format>
    <format dxfId="1177">
      <pivotArea collapsedLevelsAreSubtotals="1" fieldPosition="0">
        <references count="5">
          <reference field="15" count="1" selected="0">
            <x v="1"/>
          </reference>
          <reference field="17" count="1" selected="0">
            <x v="28"/>
          </reference>
          <reference field="19" count="1" selected="0">
            <x v="10"/>
          </reference>
          <reference field="26" count="1" selected="0">
            <x v="115"/>
          </reference>
          <reference field="27" count="1">
            <x v="12"/>
          </reference>
        </references>
      </pivotArea>
    </format>
    <format dxfId="1176">
      <pivotArea collapsedLevelsAreSubtotals="1" fieldPosition="0">
        <references count="1">
          <reference field="19" count="1">
            <x v="11"/>
          </reference>
        </references>
      </pivotArea>
    </format>
    <format dxfId="1175">
      <pivotArea collapsedLevelsAreSubtotals="1" fieldPosition="0">
        <references count="2">
          <reference field="15" count="1">
            <x v="4"/>
          </reference>
          <reference field="19" count="1" selected="0">
            <x v="11"/>
          </reference>
        </references>
      </pivotArea>
    </format>
    <format dxfId="1174">
      <pivotArea collapsedLevelsAreSubtotals="1" fieldPosition="0">
        <references count="3">
          <reference field="15" count="1" selected="0">
            <x v="4"/>
          </reference>
          <reference field="17" count="1">
            <x v="22"/>
          </reference>
          <reference field="19" count="1" selected="0">
            <x v="11"/>
          </reference>
        </references>
      </pivotArea>
    </format>
    <format dxfId="1173">
      <pivotArea collapsedLevelsAreSubtotals="1" fieldPosition="0">
        <references count="4">
          <reference field="15" count="1" selected="0">
            <x v="4"/>
          </reference>
          <reference field="17" count="1" selected="0">
            <x v="22"/>
          </reference>
          <reference field="19" count="1" selected="0">
            <x v="11"/>
          </reference>
          <reference field="26" count="1">
            <x v="17"/>
          </reference>
        </references>
      </pivotArea>
    </format>
    <format dxfId="1172">
      <pivotArea collapsedLevelsAreSubtotals="1" fieldPosition="0">
        <references count="5">
          <reference field="15" count="1" selected="0">
            <x v="4"/>
          </reference>
          <reference field="17" count="1" selected="0">
            <x v="22"/>
          </reference>
          <reference field="19" count="1" selected="0">
            <x v="11"/>
          </reference>
          <reference field="26" count="1" selected="0">
            <x v="17"/>
          </reference>
          <reference field="27" count="1">
            <x v="73"/>
          </reference>
        </references>
      </pivotArea>
    </format>
    <format dxfId="1171">
      <pivotArea collapsedLevelsAreSubtotals="1" fieldPosition="0">
        <references count="4">
          <reference field="15" count="1" selected="0">
            <x v="4"/>
          </reference>
          <reference field="17" count="1" selected="0">
            <x v="22"/>
          </reference>
          <reference field="19" count="1" selected="0">
            <x v="11"/>
          </reference>
          <reference field="26" count="1">
            <x v="24"/>
          </reference>
        </references>
      </pivotArea>
    </format>
    <format dxfId="1170">
      <pivotArea collapsedLevelsAreSubtotals="1" fieldPosition="0">
        <references count="5">
          <reference field="15" count="1" selected="0">
            <x v="4"/>
          </reference>
          <reference field="17" count="1" selected="0">
            <x v="22"/>
          </reference>
          <reference field="19" count="1" selected="0">
            <x v="11"/>
          </reference>
          <reference field="26" count="1" selected="0">
            <x v="24"/>
          </reference>
          <reference field="27" count="1">
            <x v="95"/>
          </reference>
        </references>
      </pivotArea>
    </format>
    <format dxfId="1169">
      <pivotArea collapsedLevelsAreSubtotals="1" fieldPosition="0">
        <references count="4">
          <reference field="15" count="1" selected="0">
            <x v="4"/>
          </reference>
          <reference field="17" count="1" selected="0">
            <x v="22"/>
          </reference>
          <reference field="19" count="1" selected="0">
            <x v="11"/>
          </reference>
          <reference field="26" count="1">
            <x v="26"/>
          </reference>
        </references>
      </pivotArea>
    </format>
    <format dxfId="1168">
      <pivotArea collapsedLevelsAreSubtotals="1" fieldPosition="0">
        <references count="5">
          <reference field="15" count="1" selected="0">
            <x v="4"/>
          </reference>
          <reference field="17" count="1" selected="0">
            <x v="22"/>
          </reference>
          <reference field="19" count="1" selected="0">
            <x v="11"/>
          </reference>
          <reference field="26" count="1" selected="0">
            <x v="26"/>
          </reference>
          <reference field="27" count="1">
            <x v="139"/>
          </reference>
        </references>
      </pivotArea>
    </format>
    <format dxfId="1167">
      <pivotArea collapsedLevelsAreSubtotals="1" fieldPosition="0">
        <references count="4">
          <reference field="15" count="1" selected="0">
            <x v="4"/>
          </reference>
          <reference field="17" count="1" selected="0">
            <x v="22"/>
          </reference>
          <reference field="19" count="1" selected="0">
            <x v="11"/>
          </reference>
          <reference field="26" count="1">
            <x v="60"/>
          </reference>
        </references>
      </pivotArea>
    </format>
    <format dxfId="1166">
      <pivotArea collapsedLevelsAreSubtotals="1" fieldPosition="0">
        <references count="5">
          <reference field="15" count="1" selected="0">
            <x v="4"/>
          </reference>
          <reference field="17" count="1" selected="0">
            <x v="22"/>
          </reference>
          <reference field="19" count="1" selected="0">
            <x v="11"/>
          </reference>
          <reference field="26" count="1" selected="0">
            <x v="60"/>
          </reference>
          <reference field="27" count="1">
            <x v="128"/>
          </reference>
        </references>
      </pivotArea>
    </format>
    <format dxfId="1165">
      <pivotArea collapsedLevelsAreSubtotals="1" fieldPosition="0">
        <references count="4">
          <reference field="15" count="1" selected="0">
            <x v="4"/>
          </reference>
          <reference field="17" count="1" selected="0">
            <x v="22"/>
          </reference>
          <reference field="19" count="1" selected="0">
            <x v="11"/>
          </reference>
          <reference field="26" count="1">
            <x v="65"/>
          </reference>
        </references>
      </pivotArea>
    </format>
    <format dxfId="1164">
      <pivotArea collapsedLevelsAreSubtotals="1" fieldPosition="0">
        <references count="5">
          <reference field="15" count="1" selected="0">
            <x v="4"/>
          </reference>
          <reference field="17" count="1" selected="0">
            <x v="22"/>
          </reference>
          <reference field="19" count="1" selected="0">
            <x v="11"/>
          </reference>
          <reference field="26" count="1" selected="0">
            <x v="65"/>
          </reference>
          <reference field="27" count="1">
            <x v="79"/>
          </reference>
        </references>
      </pivotArea>
    </format>
    <format dxfId="1163">
      <pivotArea collapsedLevelsAreSubtotals="1" fieldPosition="0">
        <references count="4">
          <reference field="15" count="1" selected="0">
            <x v="4"/>
          </reference>
          <reference field="17" count="1" selected="0">
            <x v="22"/>
          </reference>
          <reference field="19" count="1" selected="0">
            <x v="11"/>
          </reference>
          <reference field="26" count="1">
            <x v="66"/>
          </reference>
        </references>
      </pivotArea>
    </format>
    <format dxfId="1162">
      <pivotArea collapsedLevelsAreSubtotals="1" fieldPosition="0">
        <references count="5">
          <reference field="15" count="1" selected="0">
            <x v="4"/>
          </reference>
          <reference field="17" count="1" selected="0">
            <x v="22"/>
          </reference>
          <reference field="19" count="1" selected="0">
            <x v="11"/>
          </reference>
          <reference field="26" count="1" selected="0">
            <x v="66"/>
          </reference>
          <reference field="27" count="1">
            <x v="127"/>
          </reference>
        </references>
      </pivotArea>
    </format>
    <format dxfId="1161">
      <pivotArea collapsedLevelsAreSubtotals="1" fieldPosition="0">
        <references count="4">
          <reference field="15" count="1" selected="0">
            <x v="4"/>
          </reference>
          <reference field="17" count="1" selected="0">
            <x v="22"/>
          </reference>
          <reference field="19" count="1" selected="0">
            <x v="11"/>
          </reference>
          <reference field="26" count="1">
            <x v="68"/>
          </reference>
        </references>
      </pivotArea>
    </format>
    <format dxfId="1160">
      <pivotArea collapsedLevelsAreSubtotals="1" fieldPosition="0">
        <references count="5">
          <reference field="15" count="1" selected="0">
            <x v="4"/>
          </reference>
          <reference field="17" count="1" selected="0">
            <x v="22"/>
          </reference>
          <reference field="19" count="1" selected="0">
            <x v="11"/>
          </reference>
          <reference field="26" count="1" selected="0">
            <x v="68"/>
          </reference>
          <reference field="27" count="1">
            <x v="115"/>
          </reference>
        </references>
      </pivotArea>
    </format>
    <format dxfId="1159">
      <pivotArea collapsedLevelsAreSubtotals="1" fieldPosition="0">
        <references count="4">
          <reference field="15" count="1" selected="0">
            <x v="4"/>
          </reference>
          <reference field="17" count="1" selected="0">
            <x v="22"/>
          </reference>
          <reference field="19" count="1" selected="0">
            <x v="11"/>
          </reference>
          <reference field="26" count="1">
            <x v="71"/>
          </reference>
        </references>
      </pivotArea>
    </format>
    <format dxfId="1158">
      <pivotArea collapsedLevelsAreSubtotals="1" fieldPosition="0">
        <references count="5">
          <reference field="15" count="1" selected="0">
            <x v="4"/>
          </reference>
          <reference field="17" count="1" selected="0">
            <x v="22"/>
          </reference>
          <reference field="19" count="1" selected="0">
            <x v="11"/>
          </reference>
          <reference field="26" count="1" selected="0">
            <x v="71"/>
          </reference>
          <reference field="27" count="1">
            <x v="112"/>
          </reference>
        </references>
      </pivotArea>
    </format>
    <format dxfId="1157">
      <pivotArea collapsedLevelsAreSubtotals="1" fieldPosition="0">
        <references count="4">
          <reference field="15" count="1" selected="0">
            <x v="4"/>
          </reference>
          <reference field="17" count="1" selected="0">
            <x v="22"/>
          </reference>
          <reference field="19" count="1" selected="0">
            <x v="11"/>
          </reference>
          <reference field="26" count="1">
            <x v="75"/>
          </reference>
        </references>
      </pivotArea>
    </format>
    <format dxfId="1156">
      <pivotArea collapsedLevelsAreSubtotals="1" fieldPosition="0">
        <references count="5">
          <reference field="15" count="1" selected="0">
            <x v="4"/>
          </reference>
          <reference field="17" count="1" selected="0">
            <x v="22"/>
          </reference>
          <reference field="19" count="1" selected="0">
            <x v="11"/>
          </reference>
          <reference field="26" count="1" selected="0">
            <x v="75"/>
          </reference>
          <reference field="27" count="1">
            <x v="125"/>
          </reference>
        </references>
      </pivotArea>
    </format>
    <format dxfId="1155">
      <pivotArea collapsedLevelsAreSubtotals="1" fieldPosition="0">
        <references count="4">
          <reference field="15" count="1" selected="0">
            <x v="4"/>
          </reference>
          <reference field="17" count="1" selected="0">
            <x v="22"/>
          </reference>
          <reference field="19" count="1" selected="0">
            <x v="11"/>
          </reference>
          <reference field="26" count="1">
            <x v="76"/>
          </reference>
        </references>
      </pivotArea>
    </format>
    <format dxfId="1154">
      <pivotArea collapsedLevelsAreSubtotals="1" fieldPosition="0">
        <references count="5">
          <reference field="15" count="1" selected="0">
            <x v="4"/>
          </reference>
          <reference field="17" count="1" selected="0">
            <x v="22"/>
          </reference>
          <reference field="19" count="1" selected="0">
            <x v="11"/>
          </reference>
          <reference field="26" count="1" selected="0">
            <x v="76"/>
          </reference>
          <reference field="27" count="1">
            <x v="114"/>
          </reference>
        </references>
      </pivotArea>
    </format>
    <format dxfId="1153">
      <pivotArea collapsedLevelsAreSubtotals="1" fieldPosition="0">
        <references count="4">
          <reference field="15" count="1" selected="0">
            <x v="4"/>
          </reference>
          <reference field="17" count="1" selected="0">
            <x v="22"/>
          </reference>
          <reference field="19" count="1" selected="0">
            <x v="11"/>
          </reference>
          <reference field="26" count="1">
            <x v="77"/>
          </reference>
        </references>
      </pivotArea>
    </format>
    <format dxfId="1152">
      <pivotArea collapsedLevelsAreSubtotals="1" fieldPosition="0">
        <references count="5">
          <reference field="15" count="1" selected="0">
            <x v="4"/>
          </reference>
          <reference field="17" count="1" selected="0">
            <x v="22"/>
          </reference>
          <reference field="19" count="1" selected="0">
            <x v="11"/>
          </reference>
          <reference field="26" count="1" selected="0">
            <x v="77"/>
          </reference>
          <reference field="27" count="1">
            <x v="122"/>
          </reference>
        </references>
      </pivotArea>
    </format>
    <format dxfId="1151">
      <pivotArea collapsedLevelsAreSubtotals="1" fieldPosition="0">
        <references count="4">
          <reference field="15" count="1" selected="0">
            <x v="4"/>
          </reference>
          <reference field="17" count="1" selected="0">
            <x v="22"/>
          </reference>
          <reference field="19" count="1" selected="0">
            <x v="11"/>
          </reference>
          <reference field="26" count="1">
            <x v="82"/>
          </reference>
        </references>
      </pivotArea>
    </format>
    <format dxfId="1150">
      <pivotArea collapsedLevelsAreSubtotals="1" fieldPosition="0">
        <references count="5">
          <reference field="15" count="1" selected="0">
            <x v="4"/>
          </reference>
          <reference field="17" count="1" selected="0">
            <x v="22"/>
          </reference>
          <reference field="19" count="1" selected="0">
            <x v="11"/>
          </reference>
          <reference field="26" count="1" selected="0">
            <x v="82"/>
          </reference>
          <reference field="27" count="1">
            <x v="24"/>
          </reference>
        </references>
      </pivotArea>
    </format>
    <format dxfId="1149">
      <pivotArea collapsedLevelsAreSubtotals="1" fieldPosition="0">
        <references count="4">
          <reference field="15" count="1" selected="0">
            <x v="4"/>
          </reference>
          <reference field="17" count="1" selected="0">
            <x v="22"/>
          </reference>
          <reference field="19" count="1" selected="0">
            <x v="11"/>
          </reference>
          <reference field="26" count="1">
            <x v="94"/>
          </reference>
        </references>
      </pivotArea>
    </format>
    <format dxfId="1148">
      <pivotArea collapsedLevelsAreSubtotals="1" fieldPosition="0">
        <references count="5">
          <reference field="15" count="1" selected="0">
            <x v="4"/>
          </reference>
          <reference field="17" count="1" selected="0">
            <x v="22"/>
          </reference>
          <reference field="19" count="1" selected="0">
            <x v="11"/>
          </reference>
          <reference field="26" count="1" selected="0">
            <x v="94"/>
          </reference>
          <reference field="27" count="1">
            <x v="88"/>
          </reference>
        </references>
      </pivotArea>
    </format>
    <format dxfId="1147">
      <pivotArea collapsedLevelsAreSubtotals="1" fieldPosition="0">
        <references count="4">
          <reference field="15" count="1" selected="0">
            <x v="4"/>
          </reference>
          <reference field="17" count="1" selected="0">
            <x v="22"/>
          </reference>
          <reference field="19" count="1" selected="0">
            <x v="11"/>
          </reference>
          <reference field="26" count="1">
            <x v="95"/>
          </reference>
        </references>
      </pivotArea>
    </format>
    <format dxfId="1146">
      <pivotArea collapsedLevelsAreSubtotals="1" fieldPosition="0">
        <references count="5">
          <reference field="15" count="1" selected="0">
            <x v="4"/>
          </reference>
          <reference field="17" count="1" selected="0">
            <x v="22"/>
          </reference>
          <reference field="19" count="1" selected="0">
            <x v="11"/>
          </reference>
          <reference field="26" count="1" selected="0">
            <x v="95"/>
          </reference>
          <reference field="27" count="1">
            <x v="89"/>
          </reference>
        </references>
      </pivotArea>
    </format>
    <format dxfId="1145">
      <pivotArea collapsedLevelsAreSubtotals="1" fieldPosition="0">
        <references count="4">
          <reference field="15" count="1" selected="0">
            <x v="4"/>
          </reference>
          <reference field="17" count="1" selected="0">
            <x v="22"/>
          </reference>
          <reference field="19" count="1" selected="0">
            <x v="11"/>
          </reference>
          <reference field="26" count="1">
            <x v="96"/>
          </reference>
        </references>
      </pivotArea>
    </format>
    <format dxfId="1144">
      <pivotArea collapsedLevelsAreSubtotals="1" fieldPosition="0">
        <references count="5">
          <reference field="15" count="1" selected="0">
            <x v="4"/>
          </reference>
          <reference field="17" count="1" selected="0">
            <x v="22"/>
          </reference>
          <reference field="19" count="1" selected="0">
            <x v="11"/>
          </reference>
          <reference field="26" count="1" selected="0">
            <x v="96"/>
          </reference>
          <reference field="27" count="1">
            <x v="142"/>
          </reference>
        </references>
      </pivotArea>
    </format>
    <format dxfId="1143">
      <pivotArea collapsedLevelsAreSubtotals="1" fieldPosition="0">
        <references count="4">
          <reference field="15" count="1" selected="0">
            <x v="4"/>
          </reference>
          <reference field="17" count="1" selected="0">
            <x v="22"/>
          </reference>
          <reference field="19" count="1" selected="0">
            <x v="11"/>
          </reference>
          <reference field="26" count="1">
            <x v="97"/>
          </reference>
        </references>
      </pivotArea>
    </format>
    <format dxfId="1142">
      <pivotArea collapsedLevelsAreSubtotals="1" fieldPosition="0">
        <references count="5">
          <reference field="15" count="1" selected="0">
            <x v="4"/>
          </reference>
          <reference field="17" count="1" selected="0">
            <x v="22"/>
          </reference>
          <reference field="19" count="1" selected="0">
            <x v="11"/>
          </reference>
          <reference field="26" count="1" selected="0">
            <x v="97"/>
          </reference>
          <reference field="27" count="1">
            <x v="86"/>
          </reference>
        </references>
      </pivotArea>
    </format>
    <format dxfId="1141">
      <pivotArea collapsedLevelsAreSubtotals="1" fieldPosition="0">
        <references count="4">
          <reference field="15" count="1" selected="0">
            <x v="4"/>
          </reference>
          <reference field="17" count="1" selected="0">
            <x v="22"/>
          </reference>
          <reference field="19" count="1" selected="0">
            <x v="11"/>
          </reference>
          <reference field="26" count="1">
            <x v="98"/>
          </reference>
        </references>
      </pivotArea>
    </format>
    <format dxfId="1140">
      <pivotArea collapsedLevelsAreSubtotals="1" fieldPosition="0">
        <references count="5">
          <reference field="15" count="1" selected="0">
            <x v="4"/>
          </reference>
          <reference field="17" count="1" selected="0">
            <x v="22"/>
          </reference>
          <reference field="19" count="1" selected="0">
            <x v="11"/>
          </reference>
          <reference field="26" count="1" selected="0">
            <x v="98"/>
          </reference>
          <reference field="27" count="1">
            <x v="47"/>
          </reference>
        </references>
      </pivotArea>
    </format>
    <format dxfId="1139">
      <pivotArea collapsedLevelsAreSubtotals="1" fieldPosition="0">
        <references count="4">
          <reference field="15" count="1" selected="0">
            <x v="4"/>
          </reference>
          <reference field="17" count="1" selected="0">
            <x v="22"/>
          </reference>
          <reference field="19" count="1" selected="0">
            <x v="11"/>
          </reference>
          <reference field="26" count="1">
            <x v="106"/>
          </reference>
        </references>
      </pivotArea>
    </format>
    <format dxfId="1138">
      <pivotArea collapsedLevelsAreSubtotals="1" fieldPosition="0">
        <references count="5">
          <reference field="15" count="1" selected="0">
            <x v="4"/>
          </reference>
          <reference field="17" count="1" selected="0">
            <x v="22"/>
          </reference>
          <reference field="19" count="1" selected="0">
            <x v="11"/>
          </reference>
          <reference field="26" count="1" selected="0">
            <x v="106"/>
          </reference>
          <reference field="27" count="1">
            <x v="81"/>
          </reference>
        </references>
      </pivotArea>
    </format>
    <format dxfId="1137">
      <pivotArea collapsedLevelsAreSubtotals="1" fieldPosition="0">
        <references count="4">
          <reference field="15" count="1" selected="0">
            <x v="4"/>
          </reference>
          <reference field="17" count="1" selected="0">
            <x v="22"/>
          </reference>
          <reference field="19" count="1" selected="0">
            <x v="11"/>
          </reference>
          <reference field="26" count="1">
            <x v="116"/>
          </reference>
        </references>
      </pivotArea>
    </format>
    <format dxfId="1136">
      <pivotArea collapsedLevelsAreSubtotals="1" fieldPosition="0">
        <references count="5">
          <reference field="15" count="1" selected="0">
            <x v="4"/>
          </reference>
          <reference field="17" count="1" selected="0">
            <x v="22"/>
          </reference>
          <reference field="19" count="1" selected="0">
            <x v="11"/>
          </reference>
          <reference field="26" count="1" selected="0">
            <x v="116"/>
          </reference>
          <reference field="27" count="1">
            <x v="77"/>
          </reference>
        </references>
      </pivotArea>
    </format>
    <format dxfId="1135">
      <pivotArea collapsedLevelsAreSubtotals="1" fieldPosition="0">
        <references count="4">
          <reference field="15" count="1" selected="0">
            <x v="4"/>
          </reference>
          <reference field="17" count="1" selected="0">
            <x v="22"/>
          </reference>
          <reference field="19" count="1" selected="0">
            <x v="11"/>
          </reference>
          <reference field="26" count="1">
            <x v="117"/>
          </reference>
        </references>
      </pivotArea>
    </format>
    <format dxfId="1134">
      <pivotArea collapsedLevelsAreSubtotals="1" fieldPosition="0">
        <references count="5">
          <reference field="15" count="1" selected="0">
            <x v="4"/>
          </reference>
          <reference field="17" count="1" selected="0">
            <x v="22"/>
          </reference>
          <reference field="19" count="1" selected="0">
            <x v="11"/>
          </reference>
          <reference field="26" count="1" selected="0">
            <x v="117"/>
          </reference>
          <reference field="27" count="1">
            <x v="37"/>
          </reference>
        </references>
      </pivotArea>
    </format>
    <format dxfId="1133">
      <pivotArea collapsedLevelsAreSubtotals="1" fieldPosition="0">
        <references count="4">
          <reference field="15" count="1" selected="0">
            <x v="4"/>
          </reference>
          <reference field="17" count="1" selected="0">
            <x v="22"/>
          </reference>
          <reference field="19" count="1" selected="0">
            <x v="11"/>
          </reference>
          <reference field="26" count="1">
            <x v="138"/>
          </reference>
        </references>
      </pivotArea>
    </format>
    <format dxfId="1132">
      <pivotArea collapsedLevelsAreSubtotals="1" fieldPosition="0">
        <references count="5">
          <reference field="15" count="1" selected="0">
            <x v="4"/>
          </reference>
          <reference field="17" count="1" selected="0">
            <x v="22"/>
          </reference>
          <reference field="19" count="1" selected="0">
            <x v="11"/>
          </reference>
          <reference field="26" count="1" selected="0">
            <x v="138"/>
          </reference>
          <reference field="27" count="1">
            <x v="25"/>
          </reference>
        </references>
      </pivotArea>
    </format>
    <format dxfId="1131">
      <pivotArea collapsedLevelsAreSubtotals="1" fieldPosition="0">
        <references count="4">
          <reference field="15" count="1" selected="0">
            <x v="4"/>
          </reference>
          <reference field="17" count="1" selected="0">
            <x v="22"/>
          </reference>
          <reference field="19" count="1" selected="0">
            <x v="11"/>
          </reference>
          <reference field="26" count="1">
            <x v="140"/>
          </reference>
        </references>
      </pivotArea>
    </format>
    <format dxfId="1130">
      <pivotArea collapsedLevelsAreSubtotals="1" fieldPosition="0">
        <references count="5">
          <reference field="15" count="1" selected="0">
            <x v="4"/>
          </reference>
          <reference field="17" count="1" selected="0">
            <x v="22"/>
          </reference>
          <reference field="19" count="1" selected="0">
            <x v="11"/>
          </reference>
          <reference field="26" count="1" selected="0">
            <x v="140"/>
          </reference>
          <reference field="27" count="1">
            <x v="34"/>
          </reference>
        </references>
      </pivotArea>
    </format>
    <format dxfId="1129">
      <pivotArea collapsedLevelsAreSubtotals="1" fieldPosition="0">
        <references count="1">
          <reference field="19" count="1">
            <x v="12"/>
          </reference>
        </references>
      </pivotArea>
    </format>
    <format dxfId="1128">
      <pivotArea collapsedLevelsAreSubtotals="1" fieldPosition="0">
        <references count="2">
          <reference field="15" count="1">
            <x v="0"/>
          </reference>
          <reference field="19" count="1" selected="0">
            <x v="12"/>
          </reference>
        </references>
      </pivotArea>
    </format>
    <format dxfId="1127">
      <pivotArea collapsedLevelsAreSubtotals="1" fieldPosition="0">
        <references count="3">
          <reference field="15" count="1" selected="0">
            <x v="0"/>
          </reference>
          <reference field="17" count="1">
            <x v="35"/>
          </reference>
          <reference field="19" count="1" selected="0">
            <x v="12"/>
          </reference>
        </references>
      </pivotArea>
    </format>
    <format dxfId="1126">
      <pivotArea collapsedLevelsAreSubtotals="1" fieldPosition="0">
        <references count="4">
          <reference field="15" count="1" selected="0">
            <x v="0"/>
          </reference>
          <reference field="17" count="1" selected="0">
            <x v="35"/>
          </reference>
          <reference field="19" count="1" selected="0">
            <x v="12"/>
          </reference>
          <reference field="26" count="1">
            <x v="22"/>
          </reference>
        </references>
      </pivotArea>
    </format>
    <format dxfId="1125">
      <pivotArea collapsedLevelsAreSubtotals="1" fieldPosition="0">
        <references count="5">
          <reference field="15" count="1" selected="0">
            <x v="0"/>
          </reference>
          <reference field="17" count="1" selected="0">
            <x v="35"/>
          </reference>
          <reference field="19" count="1" selected="0">
            <x v="12"/>
          </reference>
          <reference field="26" count="1" selected="0">
            <x v="22"/>
          </reference>
          <reference field="27" count="1">
            <x v="69"/>
          </reference>
        </references>
      </pivotArea>
    </format>
    <format dxfId="1124">
      <pivotArea collapsedLevelsAreSubtotals="1" fieldPosition="0">
        <references count="4">
          <reference field="15" count="1" selected="0">
            <x v="0"/>
          </reference>
          <reference field="17" count="1" selected="0">
            <x v="35"/>
          </reference>
          <reference field="19" count="1" selected="0">
            <x v="12"/>
          </reference>
          <reference field="26" count="1">
            <x v="25"/>
          </reference>
        </references>
      </pivotArea>
    </format>
    <format dxfId="1123">
      <pivotArea collapsedLevelsAreSubtotals="1" fieldPosition="0">
        <references count="5">
          <reference field="15" count="1" selected="0">
            <x v="0"/>
          </reference>
          <reference field="17" count="1" selected="0">
            <x v="35"/>
          </reference>
          <reference field="19" count="1" selected="0">
            <x v="12"/>
          </reference>
          <reference field="26" count="1" selected="0">
            <x v="25"/>
          </reference>
          <reference field="27" count="1">
            <x v="94"/>
          </reference>
        </references>
      </pivotArea>
    </format>
    <format dxfId="1122">
      <pivotArea collapsedLevelsAreSubtotals="1" fieldPosition="0">
        <references count="4">
          <reference field="15" count="1" selected="0">
            <x v="0"/>
          </reference>
          <reference field="17" count="1" selected="0">
            <x v="35"/>
          </reference>
          <reference field="19" count="1" selected="0">
            <x v="12"/>
          </reference>
          <reference field="26" count="1">
            <x v="38"/>
          </reference>
        </references>
      </pivotArea>
    </format>
    <format dxfId="1121">
      <pivotArea collapsedLevelsAreSubtotals="1" fieldPosition="0">
        <references count="5">
          <reference field="15" count="1" selected="0">
            <x v="0"/>
          </reference>
          <reference field="17" count="1" selected="0">
            <x v="35"/>
          </reference>
          <reference field="19" count="1" selected="0">
            <x v="12"/>
          </reference>
          <reference field="26" count="1" selected="0">
            <x v="38"/>
          </reference>
          <reference field="27" count="1">
            <x v="44"/>
          </reference>
        </references>
      </pivotArea>
    </format>
    <format dxfId="1120">
      <pivotArea collapsedLevelsAreSubtotals="1" fieldPosition="0">
        <references count="4">
          <reference field="15" count="1" selected="0">
            <x v="0"/>
          </reference>
          <reference field="17" count="1" selected="0">
            <x v="35"/>
          </reference>
          <reference field="19" count="1" selected="0">
            <x v="12"/>
          </reference>
          <reference field="26" count="1">
            <x v="43"/>
          </reference>
        </references>
      </pivotArea>
    </format>
    <format dxfId="1119">
      <pivotArea collapsedLevelsAreSubtotals="1" fieldPosition="0">
        <references count="5">
          <reference field="15" count="1" selected="0">
            <x v="0"/>
          </reference>
          <reference field="17" count="1" selected="0">
            <x v="35"/>
          </reference>
          <reference field="19" count="1" selected="0">
            <x v="12"/>
          </reference>
          <reference field="26" count="1" selected="0">
            <x v="43"/>
          </reference>
          <reference field="27" count="1">
            <x v="85"/>
          </reference>
        </references>
      </pivotArea>
    </format>
    <format dxfId="1118">
      <pivotArea collapsedLevelsAreSubtotals="1" fieldPosition="0">
        <references count="4">
          <reference field="15" count="1" selected="0">
            <x v="0"/>
          </reference>
          <reference field="17" count="1" selected="0">
            <x v="35"/>
          </reference>
          <reference field="19" count="1" selected="0">
            <x v="12"/>
          </reference>
          <reference field="26" count="1">
            <x v="98"/>
          </reference>
        </references>
      </pivotArea>
    </format>
    <format dxfId="1117">
      <pivotArea collapsedLevelsAreSubtotals="1" fieldPosition="0">
        <references count="5">
          <reference field="15" count="1" selected="0">
            <x v="0"/>
          </reference>
          <reference field="17" count="1" selected="0">
            <x v="35"/>
          </reference>
          <reference field="19" count="1" selected="0">
            <x v="12"/>
          </reference>
          <reference field="26" count="1" selected="0">
            <x v="98"/>
          </reference>
          <reference field="27" count="1">
            <x v="47"/>
          </reference>
        </references>
      </pivotArea>
    </format>
    <format dxfId="1116">
      <pivotArea collapsedLevelsAreSubtotals="1" fieldPosition="0">
        <references count="4">
          <reference field="15" count="1" selected="0">
            <x v="0"/>
          </reference>
          <reference field="17" count="1" selected="0">
            <x v="35"/>
          </reference>
          <reference field="19" count="1" selected="0">
            <x v="12"/>
          </reference>
          <reference field="26" count="1">
            <x v="108"/>
          </reference>
        </references>
      </pivotArea>
    </format>
    <format dxfId="1115">
      <pivotArea collapsedLevelsAreSubtotals="1" fieldPosition="0">
        <references count="5">
          <reference field="15" count="1" selected="0">
            <x v="0"/>
          </reference>
          <reference field="17" count="1" selected="0">
            <x v="35"/>
          </reference>
          <reference field="19" count="1" selected="0">
            <x v="12"/>
          </reference>
          <reference field="26" count="1" selected="0">
            <x v="108"/>
          </reference>
          <reference field="27" count="1">
            <x v="138"/>
          </reference>
        </references>
      </pivotArea>
    </format>
    <format dxfId="1114">
      <pivotArea collapsedLevelsAreSubtotals="1" fieldPosition="0">
        <references count="4">
          <reference field="15" count="1" selected="0">
            <x v="0"/>
          </reference>
          <reference field="17" count="1" selected="0">
            <x v="35"/>
          </reference>
          <reference field="19" count="1" selected="0">
            <x v="12"/>
          </reference>
          <reference field="26" count="1">
            <x v="111"/>
          </reference>
        </references>
      </pivotArea>
    </format>
    <format dxfId="1113">
      <pivotArea collapsedLevelsAreSubtotals="1" fieldPosition="0">
        <references count="5">
          <reference field="15" count="1" selected="0">
            <x v="0"/>
          </reference>
          <reference field="17" count="1" selected="0">
            <x v="35"/>
          </reference>
          <reference field="19" count="1" selected="0">
            <x v="12"/>
          </reference>
          <reference field="26" count="1" selected="0">
            <x v="111"/>
          </reference>
          <reference field="27" count="1">
            <x v="15"/>
          </reference>
        </references>
      </pivotArea>
    </format>
    <format dxfId="1112">
      <pivotArea collapsedLevelsAreSubtotals="1" fieldPosition="0">
        <references count="4">
          <reference field="15" count="1" selected="0">
            <x v="0"/>
          </reference>
          <reference field="17" count="1" selected="0">
            <x v="35"/>
          </reference>
          <reference field="19" count="1" selected="0">
            <x v="12"/>
          </reference>
          <reference field="26" count="1">
            <x v="131"/>
          </reference>
        </references>
      </pivotArea>
    </format>
    <format dxfId="1111">
      <pivotArea collapsedLevelsAreSubtotals="1" fieldPosition="0">
        <references count="5">
          <reference field="15" count="1" selected="0">
            <x v="0"/>
          </reference>
          <reference field="17" count="1" selected="0">
            <x v="35"/>
          </reference>
          <reference field="19" count="1" selected="0">
            <x v="12"/>
          </reference>
          <reference field="26" count="1" selected="0">
            <x v="131"/>
          </reference>
          <reference field="27" count="1">
            <x v="50"/>
          </reference>
        </references>
      </pivotArea>
    </format>
    <format dxfId="1110">
      <pivotArea collapsedLevelsAreSubtotals="1" fieldPosition="0">
        <references count="4">
          <reference field="15" count="1" selected="0">
            <x v="0"/>
          </reference>
          <reference field="17" count="1" selected="0">
            <x v="35"/>
          </reference>
          <reference field="19" count="1" selected="0">
            <x v="12"/>
          </reference>
          <reference field="26" count="1">
            <x v="133"/>
          </reference>
        </references>
      </pivotArea>
    </format>
    <format dxfId="1109">
      <pivotArea collapsedLevelsAreSubtotals="1" fieldPosition="0">
        <references count="5">
          <reference field="15" count="1" selected="0">
            <x v="0"/>
          </reference>
          <reference field="17" count="1" selected="0">
            <x v="35"/>
          </reference>
          <reference field="19" count="1" selected="0">
            <x v="12"/>
          </reference>
          <reference field="26" count="1" selected="0">
            <x v="133"/>
          </reference>
          <reference field="27" count="1">
            <x v="5"/>
          </reference>
        </references>
      </pivotArea>
    </format>
    <format dxfId="1108">
      <pivotArea collapsedLevelsAreSubtotals="1" fieldPosition="0">
        <references count="1">
          <reference field="19" count="1">
            <x v="13"/>
          </reference>
        </references>
      </pivotArea>
    </format>
    <format dxfId="1107">
      <pivotArea collapsedLevelsAreSubtotals="1" fieldPosition="0">
        <references count="2">
          <reference field="15" count="1">
            <x v="5"/>
          </reference>
          <reference field="19" count="1" selected="0">
            <x v="13"/>
          </reference>
        </references>
      </pivotArea>
    </format>
    <format dxfId="1106">
      <pivotArea collapsedLevelsAreSubtotals="1" fieldPosition="0">
        <references count="3">
          <reference field="15" count="1" selected="0">
            <x v="5"/>
          </reference>
          <reference field="17" count="1">
            <x v="46"/>
          </reference>
          <reference field="19" count="1" selected="0">
            <x v="13"/>
          </reference>
        </references>
      </pivotArea>
    </format>
    <format dxfId="1105">
      <pivotArea collapsedLevelsAreSubtotals="1" fieldPosition="0">
        <references count="4">
          <reference field="15" count="1" selected="0">
            <x v="5"/>
          </reference>
          <reference field="17" count="1" selected="0">
            <x v="46"/>
          </reference>
          <reference field="19" count="1" selected="0">
            <x v="13"/>
          </reference>
          <reference field="26" count="1">
            <x v="25"/>
          </reference>
        </references>
      </pivotArea>
    </format>
    <format dxfId="1104">
      <pivotArea collapsedLevelsAreSubtotals="1" fieldPosition="0">
        <references count="5">
          <reference field="15" count="1" selected="0">
            <x v="5"/>
          </reference>
          <reference field="17" count="1" selected="0">
            <x v="46"/>
          </reference>
          <reference field="19" count="1" selected="0">
            <x v="13"/>
          </reference>
          <reference field="26" count="1" selected="0">
            <x v="25"/>
          </reference>
          <reference field="27" count="1">
            <x v="94"/>
          </reference>
        </references>
      </pivotArea>
    </format>
    <format dxfId="1103">
      <pivotArea collapsedLevelsAreSubtotals="1" fieldPosition="0">
        <references count="4">
          <reference field="15" count="1" selected="0">
            <x v="5"/>
          </reference>
          <reference field="17" count="1" selected="0">
            <x v="46"/>
          </reference>
          <reference field="19" count="1" selected="0">
            <x v="13"/>
          </reference>
          <reference field="26" count="1">
            <x v="45"/>
          </reference>
        </references>
      </pivotArea>
    </format>
    <format dxfId="1102">
      <pivotArea collapsedLevelsAreSubtotals="1" fieldPosition="0">
        <references count="5">
          <reference field="15" count="1" selected="0">
            <x v="5"/>
          </reference>
          <reference field="17" count="1" selected="0">
            <x v="46"/>
          </reference>
          <reference field="19" count="1" selected="0">
            <x v="13"/>
          </reference>
          <reference field="26" count="1" selected="0">
            <x v="45"/>
          </reference>
          <reference field="27" count="1">
            <x v="141"/>
          </reference>
        </references>
      </pivotArea>
    </format>
    <format dxfId="1101">
      <pivotArea collapsedLevelsAreSubtotals="1" fieldPosition="0">
        <references count="4">
          <reference field="15" count="1" selected="0">
            <x v="5"/>
          </reference>
          <reference field="17" count="1" selected="0">
            <x v="46"/>
          </reference>
          <reference field="19" count="1" selected="0">
            <x v="13"/>
          </reference>
          <reference field="26" count="1">
            <x v="46"/>
          </reference>
        </references>
      </pivotArea>
    </format>
    <format dxfId="1100">
      <pivotArea collapsedLevelsAreSubtotals="1" fieldPosition="0">
        <references count="5">
          <reference field="15" count="1" selected="0">
            <x v="5"/>
          </reference>
          <reference field="17" count="1" selected="0">
            <x v="46"/>
          </reference>
          <reference field="19" count="1" selected="0">
            <x v="13"/>
          </reference>
          <reference field="26" count="1" selected="0">
            <x v="46"/>
          </reference>
          <reference field="27" count="1">
            <x v="92"/>
          </reference>
        </references>
      </pivotArea>
    </format>
    <format dxfId="1099">
      <pivotArea collapsedLevelsAreSubtotals="1" fieldPosition="0">
        <references count="4">
          <reference field="15" count="1" selected="0">
            <x v="5"/>
          </reference>
          <reference field="17" count="1" selected="0">
            <x v="46"/>
          </reference>
          <reference field="19" count="1" selected="0">
            <x v="13"/>
          </reference>
          <reference field="26" count="1">
            <x v="51"/>
          </reference>
        </references>
      </pivotArea>
    </format>
    <format dxfId="1098">
      <pivotArea collapsedLevelsAreSubtotals="1" fieldPosition="0">
        <references count="5">
          <reference field="15" count="1" selected="0">
            <x v="5"/>
          </reference>
          <reference field="17" count="1" selected="0">
            <x v="46"/>
          </reference>
          <reference field="19" count="1" selected="0">
            <x v="13"/>
          </reference>
          <reference field="26" count="1" selected="0">
            <x v="51"/>
          </reference>
          <reference field="27" count="1">
            <x v="49"/>
          </reference>
        </references>
      </pivotArea>
    </format>
    <format dxfId="1097">
      <pivotArea collapsedLevelsAreSubtotals="1" fieldPosition="0">
        <references count="4">
          <reference field="15" count="1" selected="0">
            <x v="5"/>
          </reference>
          <reference field="17" count="1" selected="0">
            <x v="46"/>
          </reference>
          <reference field="19" count="1" selected="0">
            <x v="13"/>
          </reference>
          <reference field="26" count="1">
            <x v="88"/>
          </reference>
        </references>
      </pivotArea>
    </format>
    <format dxfId="1096">
      <pivotArea collapsedLevelsAreSubtotals="1" fieldPosition="0">
        <references count="5">
          <reference field="15" count="1" selected="0">
            <x v="5"/>
          </reference>
          <reference field="17" count="1" selected="0">
            <x v="46"/>
          </reference>
          <reference field="19" count="1" selected="0">
            <x v="13"/>
          </reference>
          <reference field="26" count="1" selected="0">
            <x v="88"/>
          </reference>
          <reference field="27" count="1">
            <x v="57"/>
          </reference>
        </references>
      </pivotArea>
    </format>
    <format dxfId="1095">
      <pivotArea collapsedLevelsAreSubtotals="1" fieldPosition="0">
        <references count="1">
          <reference field="19" count="1">
            <x v="14"/>
          </reference>
        </references>
      </pivotArea>
    </format>
    <format dxfId="1094">
      <pivotArea collapsedLevelsAreSubtotals="1" fieldPosition="0">
        <references count="2">
          <reference field="15" count="1">
            <x v="1"/>
          </reference>
          <reference field="19" count="1" selected="0">
            <x v="14"/>
          </reference>
        </references>
      </pivotArea>
    </format>
    <format dxfId="1093">
      <pivotArea collapsedLevelsAreSubtotals="1" fieldPosition="0">
        <references count="3">
          <reference field="15" count="1" selected="0">
            <x v="1"/>
          </reference>
          <reference field="17" count="1">
            <x v="36"/>
          </reference>
          <reference field="19" count="1" selected="0">
            <x v="14"/>
          </reference>
        </references>
      </pivotArea>
    </format>
    <format dxfId="1092">
      <pivotArea collapsedLevelsAreSubtotals="1" fieldPosition="0">
        <references count="4">
          <reference field="15" count="1" selected="0">
            <x v="1"/>
          </reference>
          <reference field="17" count="1" selected="0">
            <x v="36"/>
          </reference>
          <reference field="19" count="1" selected="0">
            <x v="14"/>
          </reference>
          <reference field="26" count="1">
            <x v="111"/>
          </reference>
        </references>
      </pivotArea>
    </format>
    <format dxfId="1091">
      <pivotArea collapsedLevelsAreSubtotals="1" fieldPosition="0">
        <references count="5">
          <reference field="15" count="1" selected="0">
            <x v="1"/>
          </reference>
          <reference field="17" count="1" selected="0">
            <x v="36"/>
          </reference>
          <reference field="19" count="1" selected="0">
            <x v="14"/>
          </reference>
          <reference field="26" count="1" selected="0">
            <x v="111"/>
          </reference>
          <reference field="27" count="1">
            <x v="15"/>
          </reference>
        </references>
      </pivotArea>
    </format>
    <format dxfId="1090">
      <pivotArea collapsedLevelsAreSubtotals="1" fieldPosition="0">
        <references count="1">
          <reference field="19" count="1">
            <x v="15"/>
          </reference>
        </references>
      </pivotArea>
    </format>
    <format dxfId="1089">
      <pivotArea collapsedLevelsAreSubtotals="1" fieldPosition="0">
        <references count="2">
          <reference field="15" count="1">
            <x v="5"/>
          </reference>
          <reference field="19" count="1" selected="0">
            <x v="15"/>
          </reference>
        </references>
      </pivotArea>
    </format>
    <format dxfId="1088">
      <pivotArea collapsedLevelsAreSubtotals="1" fieldPosition="0">
        <references count="3">
          <reference field="15" count="1" selected="0">
            <x v="5"/>
          </reference>
          <reference field="17" count="1">
            <x v="3"/>
          </reference>
          <reference field="19" count="1" selected="0">
            <x v="15"/>
          </reference>
        </references>
      </pivotArea>
    </format>
    <format dxfId="1087">
      <pivotArea collapsedLevelsAreSubtotals="1" fieldPosition="0">
        <references count="4">
          <reference field="15" count="1" selected="0">
            <x v="5"/>
          </reference>
          <reference field="17" count="1" selected="0">
            <x v="3"/>
          </reference>
          <reference field="19" count="1" selected="0">
            <x v="15"/>
          </reference>
          <reference field="26" count="1">
            <x v="24"/>
          </reference>
        </references>
      </pivotArea>
    </format>
    <format dxfId="1086">
      <pivotArea collapsedLevelsAreSubtotals="1" fieldPosition="0">
        <references count="5">
          <reference field="15" count="1" selected="0">
            <x v="5"/>
          </reference>
          <reference field="17" count="1" selected="0">
            <x v="3"/>
          </reference>
          <reference field="19" count="1" selected="0">
            <x v="15"/>
          </reference>
          <reference field="26" count="1" selected="0">
            <x v="24"/>
          </reference>
          <reference field="27" count="1">
            <x v="95"/>
          </reference>
        </references>
      </pivotArea>
    </format>
    <format dxfId="1085">
      <pivotArea collapsedLevelsAreSubtotals="1" fieldPosition="0">
        <references count="4">
          <reference field="15" count="1" selected="0">
            <x v="5"/>
          </reference>
          <reference field="17" count="1" selected="0">
            <x v="3"/>
          </reference>
          <reference field="19" count="1" selected="0">
            <x v="15"/>
          </reference>
          <reference field="26" count="1">
            <x v="26"/>
          </reference>
        </references>
      </pivotArea>
    </format>
    <format dxfId="1084">
      <pivotArea collapsedLevelsAreSubtotals="1" fieldPosition="0">
        <references count="5">
          <reference field="15" count="1" selected="0">
            <x v="5"/>
          </reference>
          <reference field="17" count="1" selected="0">
            <x v="3"/>
          </reference>
          <reference field="19" count="1" selected="0">
            <x v="15"/>
          </reference>
          <reference field="26" count="1" selected="0">
            <x v="26"/>
          </reference>
          <reference field="27" count="1">
            <x v="139"/>
          </reference>
        </references>
      </pivotArea>
    </format>
    <format dxfId="1083">
      <pivotArea collapsedLevelsAreSubtotals="1" fieldPosition="0">
        <references count="4">
          <reference field="15" count="1" selected="0">
            <x v="5"/>
          </reference>
          <reference field="17" count="1" selected="0">
            <x v="3"/>
          </reference>
          <reference field="19" count="1" selected="0">
            <x v="15"/>
          </reference>
          <reference field="26" count="1">
            <x v="33"/>
          </reference>
        </references>
      </pivotArea>
    </format>
    <format dxfId="1082">
      <pivotArea collapsedLevelsAreSubtotals="1" fieldPosition="0">
        <references count="5">
          <reference field="15" count="1" selected="0">
            <x v="5"/>
          </reference>
          <reference field="17" count="1" selected="0">
            <x v="3"/>
          </reference>
          <reference field="19" count="1" selected="0">
            <x v="15"/>
          </reference>
          <reference field="26" count="1" selected="0">
            <x v="33"/>
          </reference>
          <reference field="27" count="1">
            <x v="65"/>
          </reference>
        </references>
      </pivotArea>
    </format>
    <format dxfId="1081">
      <pivotArea collapsedLevelsAreSubtotals="1" fieldPosition="0">
        <references count="4">
          <reference field="15" count="1" selected="0">
            <x v="5"/>
          </reference>
          <reference field="17" count="1" selected="0">
            <x v="3"/>
          </reference>
          <reference field="19" count="1" selected="0">
            <x v="15"/>
          </reference>
          <reference field="26" count="1">
            <x v="34"/>
          </reference>
        </references>
      </pivotArea>
    </format>
    <format dxfId="1080">
      <pivotArea collapsedLevelsAreSubtotals="1" fieldPosition="0">
        <references count="5">
          <reference field="15" count="1" selected="0">
            <x v="5"/>
          </reference>
          <reference field="17" count="1" selected="0">
            <x v="3"/>
          </reference>
          <reference field="19" count="1" selected="0">
            <x v="15"/>
          </reference>
          <reference field="26" count="1" selected="0">
            <x v="34"/>
          </reference>
          <reference field="27" count="1">
            <x v="11"/>
          </reference>
        </references>
      </pivotArea>
    </format>
    <format dxfId="1079">
      <pivotArea collapsedLevelsAreSubtotals="1" fieldPosition="0">
        <references count="4">
          <reference field="15" count="1" selected="0">
            <x v="5"/>
          </reference>
          <reference field="17" count="1" selected="0">
            <x v="3"/>
          </reference>
          <reference field="19" count="1" selected="0">
            <x v="15"/>
          </reference>
          <reference field="26" count="1">
            <x v="45"/>
          </reference>
        </references>
      </pivotArea>
    </format>
    <format dxfId="1078">
      <pivotArea collapsedLevelsAreSubtotals="1" fieldPosition="0">
        <references count="5">
          <reference field="15" count="1" selected="0">
            <x v="5"/>
          </reference>
          <reference field="17" count="1" selected="0">
            <x v="3"/>
          </reference>
          <reference field="19" count="1" selected="0">
            <x v="15"/>
          </reference>
          <reference field="26" count="1" selected="0">
            <x v="45"/>
          </reference>
          <reference field="27" count="1">
            <x v="141"/>
          </reference>
        </references>
      </pivotArea>
    </format>
    <format dxfId="1077">
      <pivotArea collapsedLevelsAreSubtotals="1" fieldPosition="0">
        <references count="4">
          <reference field="15" count="1" selected="0">
            <x v="5"/>
          </reference>
          <reference field="17" count="1" selected="0">
            <x v="3"/>
          </reference>
          <reference field="19" count="1" selected="0">
            <x v="15"/>
          </reference>
          <reference field="26" count="1">
            <x v="52"/>
          </reference>
        </references>
      </pivotArea>
    </format>
    <format dxfId="1076">
      <pivotArea collapsedLevelsAreSubtotals="1" fieldPosition="0">
        <references count="5">
          <reference field="15" count="1" selected="0">
            <x v="5"/>
          </reference>
          <reference field="17" count="1" selected="0">
            <x v="3"/>
          </reference>
          <reference field="19" count="1" selected="0">
            <x v="15"/>
          </reference>
          <reference field="26" count="1" selected="0">
            <x v="52"/>
          </reference>
          <reference field="27" count="1">
            <x v="99"/>
          </reference>
        </references>
      </pivotArea>
    </format>
    <format dxfId="1075">
      <pivotArea collapsedLevelsAreSubtotals="1" fieldPosition="0">
        <references count="4">
          <reference field="15" count="1" selected="0">
            <x v="5"/>
          </reference>
          <reference field="17" count="1" selected="0">
            <x v="3"/>
          </reference>
          <reference field="19" count="1" selected="0">
            <x v="15"/>
          </reference>
          <reference field="26" count="1">
            <x v="54"/>
          </reference>
        </references>
      </pivotArea>
    </format>
    <format dxfId="1074">
      <pivotArea collapsedLevelsAreSubtotals="1" fieldPosition="0">
        <references count="5">
          <reference field="15" count="1" selected="0">
            <x v="5"/>
          </reference>
          <reference field="17" count="1" selected="0">
            <x v="3"/>
          </reference>
          <reference field="19" count="1" selected="0">
            <x v="15"/>
          </reference>
          <reference field="26" count="1" selected="0">
            <x v="54"/>
          </reference>
          <reference field="27" count="1">
            <x v="102"/>
          </reference>
        </references>
      </pivotArea>
    </format>
    <format dxfId="1073">
      <pivotArea collapsedLevelsAreSubtotals="1" fieldPosition="0">
        <references count="4">
          <reference field="15" count="1" selected="0">
            <x v="5"/>
          </reference>
          <reference field="17" count="1" selected="0">
            <x v="3"/>
          </reference>
          <reference field="19" count="1" selected="0">
            <x v="15"/>
          </reference>
          <reference field="26" count="1">
            <x v="69"/>
          </reference>
        </references>
      </pivotArea>
    </format>
    <format dxfId="1072">
      <pivotArea collapsedLevelsAreSubtotals="1" fieldPosition="0">
        <references count="5">
          <reference field="15" count="1" selected="0">
            <x v="5"/>
          </reference>
          <reference field="17" count="1" selected="0">
            <x v="3"/>
          </reference>
          <reference field="19" count="1" selected="0">
            <x v="15"/>
          </reference>
          <reference field="26" count="1" selected="0">
            <x v="69"/>
          </reference>
          <reference field="27" count="1">
            <x v="113"/>
          </reference>
        </references>
      </pivotArea>
    </format>
    <format dxfId="1071">
      <pivotArea collapsedLevelsAreSubtotals="1" fieldPosition="0">
        <references count="4">
          <reference field="15" count="1" selected="0">
            <x v="5"/>
          </reference>
          <reference field="17" count="1" selected="0">
            <x v="3"/>
          </reference>
          <reference field="19" count="1" selected="0">
            <x v="15"/>
          </reference>
          <reference field="26" count="1">
            <x v="88"/>
          </reference>
        </references>
      </pivotArea>
    </format>
    <format dxfId="1070">
      <pivotArea collapsedLevelsAreSubtotals="1" fieldPosition="0">
        <references count="5">
          <reference field="15" count="1" selected="0">
            <x v="5"/>
          </reference>
          <reference field="17" count="1" selected="0">
            <x v="3"/>
          </reference>
          <reference field="19" count="1" selected="0">
            <x v="15"/>
          </reference>
          <reference field="26" count="1" selected="0">
            <x v="88"/>
          </reference>
          <reference field="27" count="1">
            <x v="57"/>
          </reference>
        </references>
      </pivotArea>
    </format>
    <format dxfId="1069">
      <pivotArea collapsedLevelsAreSubtotals="1" fieldPosition="0">
        <references count="4">
          <reference field="15" count="1" selected="0">
            <x v="5"/>
          </reference>
          <reference field="17" count="1" selected="0">
            <x v="3"/>
          </reference>
          <reference field="19" count="1" selected="0">
            <x v="15"/>
          </reference>
          <reference field="26" count="1">
            <x v="94"/>
          </reference>
        </references>
      </pivotArea>
    </format>
    <format dxfId="1068">
      <pivotArea collapsedLevelsAreSubtotals="1" fieldPosition="0">
        <references count="5">
          <reference field="15" count="1" selected="0">
            <x v="5"/>
          </reference>
          <reference field="17" count="1" selected="0">
            <x v="3"/>
          </reference>
          <reference field="19" count="1" selected="0">
            <x v="15"/>
          </reference>
          <reference field="26" count="1" selected="0">
            <x v="94"/>
          </reference>
          <reference field="27" count="1">
            <x v="88"/>
          </reference>
        </references>
      </pivotArea>
    </format>
    <format dxfId="1067">
      <pivotArea collapsedLevelsAreSubtotals="1" fieldPosition="0">
        <references count="4">
          <reference field="15" count="1" selected="0">
            <x v="5"/>
          </reference>
          <reference field="17" count="1" selected="0">
            <x v="3"/>
          </reference>
          <reference field="19" count="1" selected="0">
            <x v="15"/>
          </reference>
          <reference field="26" count="1">
            <x v="95"/>
          </reference>
        </references>
      </pivotArea>
    </format>
    <format dxfId="1066">
      <pivotArea collapsedLevelsAreSubtotals="1" fieldPosition="0">
        <references count="5">
          <reference field="15" count="1" selected="0">
            <x v="5"/>
          </reference>
          <reference field="17" count="1" selected="0">
            <x v="3"/>
          </reference>
          <reference field="19" count="1" selected="0">
            <x v="15"/>
          </reference>
          <reference field="26" count="1" selected="0">
            <x v="95"/>
          </reference>
          <reference field="27" count="1">
            <x v="89"/>
          </reference>
        </references>
      </pivotArea>
    </format>
    <format dxfId="1065">
      <pivotArea collapsedLevelsAreSubtotals="1" fieldPosition="0">
        <references count="4">
          <reference field="15" count="1" selected="0">
            <x v="5"/>
          </reference>
          <reference field="17" count="1" selected="0">
            <x v="3"/>
          </reference>
          <reference field="19" count="1" selected="0">
            <x v="15"/>
          </reference>
          <reference field="26" count="1">
            <x v="96"/>
          </reference>
        </references>
      </pivotArea>
    </format>
    <format dxfId="1064">
      <pivotArea collapsedLevelsAreSubtotals="1" fieldPosition="0">
        <references count="5">
          <reference field="15" count="1" selected="0">
            <x v="5"/>
          </reference>
          <reference field="17" count="1" selected="0">
            <x v="3"/>
          </reference>
          <reference field="19" count="1" selected="0">
            <x v="15"/>
          </reference>
          <reference field="26" count="1" selected="0">
            <x v="96"/>
          </reference>
          <reference field="27" count="1">
            <x v="142"/>
          </reference>
        </references>
      </pivotArea>
    </format>
    <format dxfId="1063">
      <pivotArea collapsedLevelsAreSubtotals="1" fieldPosition="0">
        <references count="4">
          <reference field="15" count="1" selected="0">
            <x v="5"/>
          </reference>
          <reference field="17" count="1" selected="0">
            <x v="3"/>
          </reference>
          <reference field="19" count="1" selected="0">
            <x v="15"/>
          </reference>
          <reference field="26" count="1">
            <x v="117"/>
          </reference>
        </references>
      </pivotArea>
    </format>
    <format dxfId="1062">
      <pivotArea collapsedLevelsAreSubtotals="1" fieldPosition="0">
        <references count="5">
          <reference field="15" count="1" selected="0">
            <x v="5"/>
          </reference>
          <reference field="17" count="1" selected="0">
            <x v="3"/>
          </reference>
          <reference field="19" count="1" selected="0">
            <x v="15"/>
          </reference>
          <reference field="26" count="1" selected="0">
            <x v="117"/>
          </reference>
          <reference field="27" count="1">
            <x v="37"/>
          </reference>
        </references>
      </pivotArea>
    </format>
    <format dxfId="1061">
      <pivotArea collapsedLevelsAreSubtotals="1" fieldPosition="0">
        <references count="3">
          <reference field="15" count="1" selected="0">
            <x v="5"/>
          </reference>
          <reference field="17" count="1">
            <x v="27"/>
          </reference>
          <reference field="19" count="1" selected="0">
            <x v="15"/>
          </reference>
        </references>
      </pivotArea>
    </format>
    <format dxfId="1060">
      <pivotArea collapsedLevelsAreSubtotals="1" fieldPosition="0">
        <references count="4">
          <reference field="15" count="1" selected="0">
            <x v="5"/>
          </reference>
          <reference field="17" count="1" selected="0">
            <x v="27"/>
          </reference>
          <reference field="19" count="1" selected="0">
            <x v="15"/>
          </reference>
          <reference field="26" count="1">
            <x v="39"/>
          </reference>
        </references>
      </pivotArea>
    </format>
    <format dxfId="1059">
      <pivotArea collapsedLevelsAreSubtotals="1" fieldPosition="0">
        <references count="5">
          <reference field="15" count="1" selected="0">
            <x v="5"/>
          </reference>
          <reference field="17" count="1" selected="0">
            <x v="27"/>
          </reference>
          <reference field="19" count="1" selected="0">
            <x v="15"/>
          </reference>
          <reference field="26" count="1" selected="0">
            <x v="39"/>
          </reference>
          <reference field="27" count="1">
            <x v="76"/>
          </reference>
        </references>
      </pivotArea>
    </format>
    <format dxfId="1058">
      <pivotArea collapsedLevelsAreSubtotals="1" fieldPosition="0">
        <references count="4">
          <reference field="15" count="1" selected="0">
            <x v="5"/>
          </reference>
          <reference field="17" count="1" selected="0">
            <x v="27"/>
          </reference>
          <reference field="19" count="1" selected="0">
            <x v="15"/>
          </reference>
          <reference field="26" count="1">
            <x v="40"/>
          </reference>
        </references>
      </pivotArea>
    </format>
    <format dxfId="1057">
      <pivotArea collapsedLevelsAreSubtotals="1" fieldPosition="0">
        <references count="5">
          <reference field="15" count="1" selected="0">
            <x v="5"/>
          </reference>
          <reference field="17" count="1" selected="0">
            <x v="27"/>
          </reference>
          <reference field="19" count="1" selected="0">
            <x v="15"/>
          </reference>
          <reference field="26" count="1" selected="0">
            <x v="40"/>
          </reference>
          <reference field="27" count="1">
            <x v="72"/>
          </reference>
        </references>
      </pivotArea>
    </format>
    <format dxfId="1056">
      <pivotArea collapsedLevelsAreSubtotals="1" fieldPosition="0">
        <references count="4">
          <reference field="15" count="1" selected="0">
            <x v="5"/>
          </reference>
          <reference field="17" count="1" selected="0">
            <x v="27"/>
          </reference>
          <reference field="19" count="1" selected="0">
            <x v="15"/>
          </reference>
          <reference field="26" count="1">
            <x v="46"/>
          </reference>
        </references>
      </pivotArea>
    </format>
    <format dxfId="1055">
      <pivotArea collapsedLevelsAreSubtotals="1" fieldPosition="0">
        <references count="5">
          <reference field="15" count="1" selected="0">
            <x v="5"/>
          </reference>
          <reference field="17" count="1" selected="0">
            <x v="27"/>
          </reference>
          <reference field="19" count="1" selected="0">
            <x v="15"/>
          </reference>
          <reference field="26" count="1" selected="0">
            <x v="46"/>
          </reference>
          <reference field="27" count="1">
            <x v="92"/>
          </reference>
        </references>
      </pivotArea>
    </format>
    <format dxfId="1054">
      <pivotArea collapsedLevelsAreSubtotals="1" fieldPosition="0">
        <references count="4">
          <reference field="15" count="1" selected="0">
            <x v="5"/>
          </reference>
          <reference field="17" count="1" selected="0">
            <x v="27"/>
          </reference>
          <reference field="19" count="1" selected="0">
            <x v="15"/>
          </reference>
          <reference field="26" count="1">
            <x v="51"/>
          </reference>
        </references>
      </pivotArea>
    </format>
    <format dxfId="1053">
      <pivotArea collapsedLevelsAreSubtotals="1" fieldPosition="0">
        <references count="5">
          <reference field="15" count="1" selected="0">
            <x v="5"/>
          </reference>
          <reference field="17" count="1" selected="0">
            <x v="27"/>
          </reference>
          <reference field="19" count="1" selected="0">
            <x v="15"/>
          </reference>
          <reference field="26" count="1" selected="0">
            <x v="51"/>
          </reference>
          <reference field="27" count="1">
            <x v="49"/>
          </reference>
        </references>
      </pivotArea>
    </format>
    <format dxfId="1052">
      <pivotArea collapsedLevelsAreSubtotals="1" fieldPosition="0">
        <references count="4">
          <reference field="15" count="1" selected="0">
            <x v="5"/>
          </reference>
          <reference field="17" count="1" selected="0">
            <x v="27"/>
          </reference>
          <reference field="19" count="1" selected="0">
            <x v="15"/>
          </reference>
          <reference field="26" count="1">
            <x v="128"/>
          </reference>
        </references>
      </pivotArea>
    </format>
    <format dxfId="1051">
      <pivotArea collapsedLevelsAreSubtotals="1" fieldPosition="0">
        <references count="5">
          <reference field="15" count="1" selected="0">
            <x v="5"/>
          </reference>
          <reference field="17" count="1" selected="0">
            <x v="27"/>
          </reference>
          <reference field="19" count="1" selected="0">
            <x v="15"/>
          </reference>
          <reference field="26" count="1" selected="0">
            <x v="128"/>
          </reference>
          <reference field="27" count="1">
            <x v="38"/>
          </reference>
        </references>
      </pivotArea>
    </format>
    <format dxfId="1050">
      <pivotArea collapsedLevelsAreSubtotals="1" fieldPosition="0">
        <references count="4">
          <reference field="15" count="1" selected="0">
            <x v="5"/>
          </reference>
          <reference field="17" count="1" selected="0">
            <x v="27"/>
          </reference>
          <reference field="19" count="1" selected="0">
            <x v="15"/>
          </reference>
          <reference field="26" count="1">
            <x v="132"/>
          </reference>
        </references>
      </pivotArea>
    </format>
    <format dxfId="1049">
      <pivotArea collapsedLevelsAreSubtotals="1" fieldPosition="0">
        <references count="5">
          <reference field="15" count="1" selected="0">
            <x v="5"/>
          </reference>
          <reference field="17" count="1" selected="0">
            <x v="27"/>
          </reference>
          <reference field="19" count="1" selected="0">
            <x v="15"/>
          </reference>
          <reference field="26" count="1" selected="0">
            <x v="132"/>
          </reference>
          <reference field="27" count="1">
            <x v="80"/>
          </reference>
        </references>
      </pivotArea>
    </format>
    <format dxfId="1048">
      <pivotArea collapsedLevelsAreSubtotals="1" fieldPosition="0">
        <references count="3">
          <reference field="15" count="1" selected="0">
            <x v="5"/>
          </reference>
          <reference field="17" count="1">
            <x v="49"/>
          </reference>
          <reference field="19" count="1" selected="0">
            <x v="15"/>
          </reference>
        </references>
      </pivotArea>
    </format>
    <format dxfId="1047">
      <pivotArea collapsedLevelsAreSubtotals="1" fieldPosition="0">
        <references count="4">
          <reference field="15" count="1" selected="0">
            <x v="5"/>
          </reference>
          <reference field="17" count="1" selected="0">
            <x v="49"/>
          </reference>
          <reference field="19" count="1" selected="0">
            <x v="15"/>
          </reference>
          <reference field="26" count="1">
            <x v="63"/>
          </reference>
        </references>
      </pivotArea>
    </format>
    <format dxfId="1046">
      <pivotArea collapsedLevelsAreSubtotals="1" fieldPosition="0">
        <references count="5">
          <reference field="15" count="1" selected="0">
            <x v="5"/>
          </reference>
          <reference field="17" count="1" selected="0">
            <x v="49"/>
          </reference>
          <reference field="19" count="1" selected="0">
            <x v="15"/>
          </reference>
          <reference field="26" count="1" selected="0">
            <x v="63"/>
          </reference>
          <reference field="27" count="1">
            <x v="7"/>
          </reference>
        </references>
      </pivotArea>
    </format>
    <format dxfId="1045">
      <pivotArea collapsedLevelsAreSubtotals="1" fieldPosition="0">
        <references count="1">
          <reference field="19" count="1">
            <x v="16"/>
          </reference>
        </references>
      </pivotArea>
    </format>
    <format dxfId="1044">
      <pivotArea collapsedLevelsAreSubtotals="1" fieldPosition="0">
        <references count="2">
          <reference field="15" count="1">
            <x v="4"/>
          </reference>
          <reference field="19" count="1" selected="0">
            <x v="16"/>
          </reference>
        </references>
      </pivotArea>
    </format>
    <format dxfId="1043">
      <pivotArea collapsedLevelsAreSubtotals="1" fieldPosition="0">
        <references count="3">
          <reference field="15" count="1" selected="0">
            <x v="4"/>
          </reference>
          <reference field="17" count="1">
            <x v="14"/>
          </reference>
          <reference field="19" count="1" selected="0">
            <x v="16"/>
          </reference>
        </references>
      </pivotArea>
    </format>
    <format dxfId="1042">
      <pivotArea collapsedLevelsAreSubtotals="1" fieldPosition="0">
        <references count="4">
          <reference field="15" count="1" selected="0">
            <x v="4"/>
          </reference>
          <reference field="17" count="1" selected="0">
            <x v="14"/>
          </reference>
          <reference field="19" count="1" selected="0">
            <x v="16"/>
          </reference>
          <reference field="26" count="1">
            <x v="2"/>
          </reference>
        </references>
      </pivotArea>
    </format>
    <format dxfId="1041">
      <pivotArea collapsedLevelsAreSubtotals="1" fieldPosition="0">
        <references count="5">
          <reference field="15" count="1" selected="0">
            <x v="4"/>
          </reference>
          <reference field="17" count="1" selected="0">
            <x v="14"/>
          </reference>
          <reference field="19" count="1" selected="0">
            <x v="16"/>
          </reference>
          <reference field="26" count="1" selected="0">
            <x v="2"/>
          </reference>
          <reference field="27" count="1">
            <x v="51"/>
          </reference>
        </references>
      </pivotArea>
    </format>
    <format dxfId="1040">
      <pivotArea collapsedLevelsAreSubtotals="1" fieldPosition="0">
        <references count="4">
          <reference field="15" count="1" selected="0">
            <x v="4"/>
          </reference>
          <reference field="17" count="1" selected="0">
            <x v="14"/>
          </reference>
          <reference field="19" count="1" selected="0">
            <x v="16"/>
          </reference>
          <reference field="26" count="1">
            <x v="17"/>
          </reference>
        </references>
      </pivotArea>
    </format>
    <format dxfId="1039">
      <pivotArea collapsedLevelsAreSubtotals="1" fieldPosition="0">
        <references count="5">
          <reference field="15" count="1" selected="0">
            <x v="4"/>
          </reference>
          <reference field="17" count="1" selected="0">
            <x v="14"/>
          </reference>
          <reference field="19" count="1" selected="0">
            <x v="16"/>
          </reference>
          <reference field="26" count="1" selected="0">
            <x v="17"/>
          </reference>
          <reference field="27" count="1">
            <x v="73"/>
          </reference>
        </references>
      </pivotArea>
    </format>
    <format dxfId="1038">
      <pivotArea collapsedLevelsAreSubtotals="1" fieldPosition="0">
        <references count="4">
          <reference field="15" count="1" selected="0">
            <x v="4"/>
          </reference>
          <reference field="17" count="1" selected="0">
            <x v="14"/>
          </reference>
          <reference field="19" count="1" selected="0">
            <x v="16"/>
          </reference>
          <reference field="26" count="1">
            <x v="18"/>
          </reference>
        </references>
      </pivotArea>
    </format>
    <format dxfId="1037">
      <pivotArea collapsedLevelsAreSubtotals="1" fieldPosition="0">
        <references count="5">
          <reference field="15" count="1" selected="0">
            <x v="4"/>
          </reference>
          <reference field="17" count="1" selected="0">
            <x v="14"/>
          </reference>
          <reference field="19" count="1" selected="0">
            <x v="16"/>
          </reference>
          <reference field="26" count="1" selected="0">
            <x v="18"/>
          </reference>
          <reference field="27" count="1">
            <x v="70"/>
          </reference>
        </references>
      </pivotArea>
    </format>
    <format dxfId="1036">
      <pivotArea collapsedLevelsAreSubtotals="1" fieldPosition="0">
        <references count="4">
          <reference field="15" count="1" selected="0">
            <x v="4"/>
          </reference>
          <reference field="17" count="1" selected="0">
            <x v="14"/>
          </reference>
          <reference field="19" count="1" selected="0">
            <x v="16"/>
          </reference>
          <reference field="26" count="1">
            <x v="19"/>
          </reference>
        </references>
      </pivotArea>
    </format>
    <format dxfId="1035">
      <pivotArea collapsedLevelsAreSubtotals="1" fieldPosition="0">
        <references count="5">
          <reference field="15" count="1" selected="0">
            <x v="4"/>
          </reference>
          <reference field="17" count="1" selected="0">
            <x v="14"/>
          </reference>
          <reference field="19" count="1" selected="0">
            <x v="16"/>
          </reference>
          <reference field="26" count="1" selected="0">
            <x v="19"/>
          </reference>
          <reference field="27" count="1">
            <x v="74"/>
          </reference>
        </references>
      </pivotArea>
    </format>
    <format dxfId="1034">
      <pivotArea collapsedLevelsAreSubtotals="1" fieldPosition="0">
        <references count="4">
          <reference field="15" count="1" selected="0">
            <x v="4"/>
          </reference>
          <reference field="17" count="1" selected="0">
            <x v="14"/>
          </reference>
          <reference field="19" count="1" selected="0">
            <x v="16"/>
          </reference>
          <reference field="26" count="1">
            <x v="20"/>
          </reference>
        </references>
      </pivotArea>
    </format>
    <format dxfId="1033">
      <pivotArea collapsedLevelsAreSubtotals="1" fieldPosition="0">
        <references count="5">
          <reference field="15" count="1" selected="0">
            <x v="4"/>
          </reference>
          <reference field="17" count="1" selected="0">
            <x v="14"/>
          </reference>
          <reference field="19" count="1" selected="0">
            <x v="16"/>
          </reference>
          <reference field="26" count="1" selected="0">
            <x v="20"/>
          </reference>
          <reference field="27" count="1">
            <x v="66"/>
          </reference>
        </references>
      </pivotArea>
    </format>
    <format dxfId="1032">
      <pivotArea collapsedLevelsAreSubtotals="1" fieldPosition="0">
        <references count="4">
          <reference field="15" count="1" selected="0">
            <x v="4"/>
          </reference>
          <reference field="17" count="1" selected="0">
            <x v="14"/>
          </reference>
          <reference field="19" count="1" selected="0">
            <x v="16"/>
          </reference>
          <reference field="26" count="1">
            <x v="21"/>
          </reference>
        </references>
      </pivotArea>
    </format>
    <format dxfId="1031">
      <pivotArea collapsedLevelsAreSubtotals="1" fieldPosition="0">
        <references count="5">
          <reference field="15" count="1" selected="0">
            <x v="4"/>
          </reference>
          <reference field="17" count="1" selected="0">
            <x v="14"/>
          </reference>
          <reference field="19" count="1" selected="0">
            <x v="16"/>
          </reference>
          <reference field="26" count="1" selected="0">
            <x v="21"/>
          </reference>
          <reference field="27" count="1">
            <x v="64"/>
          </reference>
        </references>
      </pivotArea>
    </format>
    <format dxfId="1030">
      <pivotArea collapsedLevelsAreSubtotals="1" fieldPosition="0">
        <references count="4">
          <reference field="15" count="1" selected="0">
            <x v="4"/>
          </reference>
          <reference field="17" count="1" selected="0">
            <x v="14"/>
          </reference>
          <reference field="19" count="1" selected="0">
            <x v="16"/>
          </reference>
          <reference field="26" count="1">
            <x v="22"/>
          </reference>
        </references>
      </pivotArea>
    </format>
    <format dxfId="1029">
      <pivotArea collapsedLevelsAreSubtotals="1" fieldPosition="0">
        <references count="5">
          <reference field="15" count="1" selected="0">
            <x v="4"/>
          </reference>
          <reference field="17" count="1" selected="0">
            <x v="14"/>
          </reference>
          <reference field="19" count="1" selected="0">
            <x v="16"/>
          </reference>
          <reference field="26" count="1" selected="0">
            <x v="22"/>
          </reference>
          <reference field="27" count="1">
            <x v="69"/>
          </reference>
        </references>
      </pivotArea>
    </format>
    <format dxfId="1028">
      <pivotArea collapsedLevelsAreSubtotals="1" fieldPosition="0">
        <references count="4">
          <reference field="15" count="1" selected="0">
            <x v="4"/>
          </reference>
          <reference field="17" count="1" selected="0">
            <x v="14"/>
          </reference>
          <reference field="19" count="1" selected="0">
            <x v="16"/>
          </reference>
          <reference field="26" count="1">
            <x v="24"/>
          </reference>
        </references>
      </pivotArea>
    </format>
    <format dxfId="1027">
      <pivotArea collapsedLevelsAreSubtotals="1" fieldPosition="0">
        <references count="5">
          <reference field="15" count="1" selected="0">
            <x v="4"/>
          </reference>
          <reference field="17" count="1" selected="0">
            <x v="14"/>
          </reference>
          <reference field="19" count="1" selected="0">
            <x v="16"/>
          </reference>
          <reference field="26" count="1" selected="0">
            <x v="24"/>
          </reference>
          <reference field="27" count="1">
            <x v="95"/>
          </reference>
        </references>
      </pivotArea>
    </format>
    <format dxfId="1026">
      <pivotArea collapsedLevelsAreSubtotals="1" fieldPosition="0">
        <references count="4">
          <reference field="15" count="1" selected="0">
            <x v="4"/>
          </reference>
          <reference field="17" count="1" selected="0">
            <x v="14"/>
          </reference>
          <reference field="19" count="1" selected="0">
            <x v="16"/>
          </reference>
          <reference field="26" count="1">
            <x v="29"/>
          </reference>
        </references>
      </pivotArea>
    </format>
    <format dxfId="1025">
      <pivotArea collapsedLevelsAreSubtotals="1" fieldPosition="0">
        <references count="5">
          <reference field="15" count="1" selected="0">
            <x v="4"/>
          </reference>
          <reference field="17" count="1" selected="0">
            <x v="14"/>
          </reference>
          <reference field="19" count="1" selected="0">
            <x v="16"/>
          </reference>
          <reference field="26" count="1" selected="0">
            <x v="29"/>
          </reference>
          <reference field="27" count="1">
            <x v="96"/>
          </reference>
        </references>
      </pivotArea>
    </format>
    <format dxfId="1024">
      <pivotArea collapsedLevelsAreSubtotals="1" fieldPosition="0">
        <references count="4">
          <reference field="15" count="1" selected="0">
            <x v="4"/>
          </reference>
          <reference field="17" count="1" selected="0">
            <x v="14"/>
          </reference>
          <reference field="19" count="1" selected="0">
            <x v="16"/>
          </reference>
          <reference field="26" count="1">
            <x v="30"/>
          </reference>
        </references>
      </pivotArea>
    </format>
    <format dxfId="1023">
      <pivotArea collapsedLevelsAreSubtotals="1" fieldPosition="0">
        <references count="5">
          <reference field="15" count="1" selected="0">
            <x v="4"/>
          </reference>
          <reference field="17" count="1" selected="0">
            <x v="14"/>
          </reference>
          <reference field="19" count="1" selected="0">
            <x v="16"/>
          </reference>
          <reference field="26" count="1" selected="0">
            <x v="30"/>
          </reference>
          <reference field="27" count="1">
            <x v="20"/>
          </reference>
        </references>
      </pivotArea>
    </format>
    <format dxfId="1022">
      <pivotArea collapsedLevelsAreSubtotals="1" fieldPosition="0">
        <references count="4">
          <reference field="15" count="1" selected="0">
            <x v="4"/>
          </reference>
          <reference field="17" count="1" selected="0">
            <x v="14"/>
          </reference>
          <reference field="19" count="1" selected="0">
            <x v="16"/>
          </reference>
          <reference field="26" count="1">
            <x v="32"/>
          </reference>
        </references>
      </pivotArea>
    </format>
    <format dxfId="1021">
      <pivotArea collapsedLevelsAreSubtotals="1" fieldPosition="0">
        <references count="5">
          <reference field="15" count="1" selected="0">
            <x v="4"/>
          </reference>
          <reference field="17" count="1" selected="0">
            <x v="14"/>
          </reference>
          <reference field="19" count="1" selected="0">
            <x v="16"/>
          </reference>
          <reference field="26" count="1" selected="0">
            <x v="32"/>
          </reference>
          <reference field="27" count="1">
            <x v="143"/>
          </reference>
        </references>
      </pivotArea>
    </format>
    <format dxfId="1020">
      <pivotArea collapsedLevelsAreSubtotals="1" fieldPosition="0">
        <references count="4">
          <reference field="15" count="1" selected="0">
            <x v="4"/>
          </reference>
          <reference field="17" count="1" selected="0">
            <x v="14"/>
          </reference>
          <reference field="19" count="1" selected="0">
            <x v="16"/>
          </reference>
          <reference field="26" count="1">
            <x v="33"/>
          </reference>
        </references>
      </pivotArea>
    </format>
    <format dxfId="1019">
      <pivotArea collapsedLevelsAreSubtotals="1" fieldPosition="0">
        <references count="5">
          <reference field="15" count="1" selected="0">
            <x v="4"/>
          </reference>
          <reference field="17" count="1" selected="0">
            <x v="14"/>
          </reference>
          <reference field="19" count="1" selected="0">
            <x v="16"/>
          </reference>
          <reference field="26" count="1" selected="0">
            <x v="33"/>
          </reference>
          <reference field="27" count="1">
            <x v="65"/>
          </reference>
        </references>
      </pivotArea>
    </format>
    <format dxfId="1018">
      <pivotArea collapsedLevelsAreSubtotals="1" fieldPosition="0">
        <references count="4">
          <reference field="15" count="1" selected="0">
            <x v="4"/>
          </reference>
          <reference field="17" count="1" selected="0">
            <x v="14"/>
          </reference>
          <reference field="19" count="1" selected="0">
            <x v="16"/>
          </reference>
          <reference field="26" count="1">
            <x v="34"/>
          </reference>
        </references>
      </pivotArea>
    </format>
    <format dxfId="1017">
      <pivotArea collapsedLevelsAreSubtotals="1" fieldPosition="0">
        <references count="5">
          <reference field="15" count="1" selected="0">
            <x v="4"/>
          </reference>
          <reference field="17" count="1" selected="0">
            <x v="14"/>
          </reference>
          <reference field="19" count="1" selected="0">
            <x v="16"/>
          </reference>
          <reference field="26" count="1" selected="0">
            <x v="34"/>
          </reference>
          <reference field="27" count="1">
            <x v="11"/>
          </reference>
        </references>
      </pivotArea>
    </format>
    <format dxfId="1016">
      <pivotArea collapsedLevelsAreSubtotals="1" fieldPosition="0">
        <references count="4">
          <reference field="15" count="1" selected="0">
            <x v="4"/>
          </reference>
          <reference field="17" count="1" selected="0">
            <x v="14"/>
          </reference>
          <reference field="19" count="1" selected="0">
            <x v="16"/>
          </reference>
          <reference field="26" count="1">
            <x v="36"/>
          </reference>
        </references>
      </pivotArea>
    </format>
    <format dxfId="1015">
      <pivotArea collapsedLevelsAreSubtotals="1" fieldPosition="0">
        <references count="5">
          <reference field="15" count="1" selected="0">
            <x v="4"/>
          </reference>
          <reference field="17" count="1" selected="0">
            <x v="14"/>
          </reference>
          <reference field="19" count="1" selected="0">
            <x v="16"/>
          </reference>
          <reference field="26" count="1" selected="0">
            <x v="36"/>
          </reference>
          <reference field="27" count="1">
            <x v="82"/>
          </reference>
        </references>
      </pivotArea>
    </format>
    <format dxfId="1014">
      <pivotArea collapsedLevelsAreSubtotals="1" fieldPosition="0">
        <references count="4">
          <reference field="15" count="1" selected="0">
            <x v="4"/>
          </reference>
          <reference field="17" count="1" selected="0">
            <x v="14"/>
          </reference>
          <reference field="19" count="1" selected="0">
            <x v="16"/>
          </reference>
          <reference field="26" count="1">
            <x v="38"/>
          </reference>
        </references>
      </pivotArea>
    </format>
    <format dxfId="1013">
      <pivotArea collapsedLevelsAreSubtotals="1" fieldPosition="0">
        <references count="5">
          <reference field="15" count="1" selected="0">
            <x v="4"/>
          </reference>
          <reference field="17" count="1" selected="0">
            <x v="14"/>
          </reference>
          <reference field="19" count="1" selected="0">
            <x v="16"/>
          </reference>
          <reference field="26" count="1" selected="0">
            <x v="38"/>
          </reference>
          <reference field="27" count="1">
            <x v="44"/>
          </reference>
        </references>
      </pivotArea>
    </format>
    <format dxfId="1012">
      <pivotArea collapsedLevelsAreSubtotals="1" fieldPosition="0">
        <references count="4">
          <reference field="15" count="1" selected="0">
            <x v="4"/>
          </reference>
          <reference field="17" count="1" selected="0">
            <x v="14"/>
          </reference>
          <reference field="19" count="1" selected="0">
            <x v="16"/>
          </reference>
          <reference field="26" count="1">
            <x v="42"/>
          </reference>
        </references>
      </pivotArea>
    </format>
    <format dxfId="1011">
      <pivotArea collapsedLevelsAreSubtotals="1" fieldPosition="0">
        <references count="5">
          <reference field="15" count="1" selected="0">
            <x v="4"/>
          </reference>
          <reference field="17" count="1" selected="0">
            <x v="14"/>
          </reference>
          <reference field="19" count="1" selected="0">
            <x v="16"/>
          </reference>
          <reference field="26" count="1" selected="0">
            <x v="42"/>
          </reference>
          <reference field="27" count="1">
            <x v="45"/>
          </reference>
        </references>
      </pivotArea>
    </format>
    <format dxfId="1010">
      <pivotArea collapsedLevelsAreSubtotals="1" fieldPosition="0">
        <references count="4">
          <reference field="15" count="1" selected="0">
            <x v="4"/>
          </reference>
          <reference field="17" count="1" selected="0">
            <x v="14"/>
          </reference>
          <reference field="19" count="1" selected="0">
            <x v="16"/>
          </reference>
          <reference field="26" count="1">
            <x v="44"/>
          </reference>
        </references>
      </pivotArea>
    </format>
    <format dxfId="1009">
      <pivotArea collapsedLevelsAreSubtotals="1" fieldPosition="0">
        <references count="5">
          <reference field="15" count="1" selected="0">
            <x v="4"/>
          </reference>
          <reference field="17" count="1" selected="0">
            <x v="14"/>
          </reference>
          <reference field="19" count="1" selected="0">
            <x v="16"/>
          </reference>
          <reference field="26" count="1" selected="0">
            <x v="44"/>
          </reference>
          <reference field="27" count="1">
            <x v="21"/>
          </reference>
        </references>
      </pivotArea>
    </format>
    <format dxfId="1008">
      <pivotArea collapsedLevelsAreSubtotals="1" fieldPosition="0">
        <references count="4">
          <reference field="15" count="1" selected="0">
            <x v="4"/>
          </reference>
          <reference field="17" count="1" selected="0">
            <x v="14"/>
          </reference>
          <reference field="19" count="1" selected="0">
            <x v="16"/>
          </reference>
          <reference field="26" count="1">
            <x v="51"/>
          </reference>
        </references>
      </pivotArea>
    </format>
    <format dxfId="1007">
      <pivotArea collapsedLevelsAreSubtotals="1" fieldPosition="0">
        <references count="5">
          <reference field="15" count="1" selected="0">
            <x v="4"/>
          </reference>
          <reference field="17" count="1" selected="0">
            <x v="14"/>
          </reference>
          <reference field="19" count="1" selected="0">
            <x v="16"/>
          </reference>
          <reference field="26" count="1" selected="0">
            <x v="51"/>
          </reference>
          <reference field="27" count="1">
            <x v="49"/>
          </reference>
        </references>
      </pivotArea>
    </format>
    <format dxfId="1006">
      <pivotArea collapsedLevelsAreSubtotals="1" fieldPosition="0">
        <references count="4">
          <reference field="15" count="1" selected="0">
            <x v="4"/>
          </reference>
          <reference field="17" count="1" selected="0">
            <x v="14"/>
          </reference>
          <reference field="19" count="1" selected="0">
            <x v="16"/>
          </reference>
          <reference field="26" count="1">
            <x v="52"/>
          </reference>
        </references>
      </pivotArea>
    </format>
    <format dxfId="1005">
      <pivotArea collapsedLevelsAreSubtotals="1" fieldPosition="0">
        <references count="5">
          <reference field="15" count="1" selected="0">
            <x v="4"/>
          </reference>
          <reference field="17" count="1" selected="0">
            <x v="14"/>
          </reference>
          <reference field="19" count="1" selected="0">
            <x v="16"/>
          </reference>
          <reference field="26" count="1" selected="0">
            <x v="52"/>
          </reference>
          <reference field="27" count="1">
            <x v="99"/>
          </reference>
        </references>
      </pivotArea>
    </format>
    <format dxfId="1004">
      <pivotArea collapsedLevelsAreSubtotals="1" fieldPosition="0">
        <references count="4">
          <reference field="15" count="1" selected="0">
            <x v="4"/>
          </reference>
          <reference field="17" count="1" selected="0">
            <x v="14"/>
          </reference>
          <reference field="19" count="1" selected="0">
            <x v="16"/>
          </reference>
          <reference field="26" count="1">
            <x v="54"/>
          </reference>
        </references>
      </pivotArea>
    </format>
    <format dxfId="1003">
      <pivotArea collapsedLevelsAreSubtotals="1" fieldPosition="0">
        <references count="5">
          <reference field="15" count="1" selected="0">
            <x v="4"/>
          </reference>
          <reference field="17" count="1" selected="0">
            <x v="14"/>
          </reference>
          <reference field="19" count="1" selected="0">
            <x v="16"/>
          </reference>
          <reference field="26" count="1" selected="0">
            <x v="54"/>
          </reference>
          <reference field="27" count="1">
            <x v="102"/>
          </reference>
        </references>
      </pivotArea>
    </format>
    <format dxfId="1002">
      <pivotArea collapsedLevelsAreSubtotals="1" fieldPosition="0">
        <references count="4">
          <reference field="15" count="1" selected="0">
            <x v="4"/>
          </reference>
          <reference field="17" count="1" selected="0">
            <x v="14"/>
          </reference>
          <reference field="19" count="1" selected="0">
            <x v="16"/>
          </reference>
          <reference field="26" count="1">
            <x v="56"/>
          </reference>
        </references>
      </pivotArea>
    </format>
    <format dxfId="1001">
      <pivotArea collapsedLevelsAreSubtotals="1" fieldPosition="0">
        <references count="5">
          <reference field="15" count="1" selected="0">
            <x v="4"/>
          </reference>
          <reference field="17" count="1" selected="0">
            <x v="14"/>
          </reference>
          <reference field="19" count="1" selected="0">
            <x v="16"/>
          </reference>
          <reference field="26" count="1" selected="0">
            <x v="56"/>
          </reference>
          <reference field="27" count="1">
            <x v="103"/>
          </reference>
        </references>
      </pivotArea>
    </format>
    <format dxfId="1000">
      <pivotArea collapsedLevelsAreSubtotals="1" fieldPosition="0">
        <references count="4">
          <reference field="15" count="1" selected="0">
            <x v="4"/>
          </reference>
          <reference field="17" count="1" selected="0">
            <x v="14"/>
          </reference>
          <reference field="19" count="1" selected="0">
            <x v="16"/>
          </reference>
          <reference field="26" count="1">
            <x v="57"/>
          </reference>
        </references>
      </pivotArea>
    </format>
    <format dxfId="999">
      <pivotArea collapsedLevelsAreSubtotals="1" fieldPosition="0">
        <references count="5">
          <reference field="15" count="1" selected="0">
            <x v="4"/>
          </reference>
          <reference field="17" count="1" selected="0">
            <x v="14"/>
          </reference>
          <reference field="19" count="1" selected="0">
            <x v="16"/>
          </reference>
          <reference field="26" count="1" selected="0">
            <x v="57"/>
          </reference>
          <reference field="27" count="1">
            <x v="36"/>
          </reference>
        </references>
      </pivotArea>
    </format>
    <format dxfId="998">
      <pivotArea collapsedLevelsAreSubtotals="1" fieldPosition="0">
        <references count="4">
          <reference field="15" count="1" selected="0">
            <x v="4"/>
          </reference>
          <reference field="17" count="1" selected="0">
            <x v="14"/>
          </reference>
          <reference field="19" count="1" selected="0">
            <x v="16"/>
          </reference>
          <reference field="26" count="1">
            <x v="58"/>
          </reference>
        </references>
      </pivotArea>
    </format>
    <format dxfId="997">
      <pivotArea collapsedLevelsAreSubtotals="1" fieldPosition="0">
        <references count="5">
          <reference field="15" count="1" selected="0">
            <x v="4"/>
          </reference>
          <reference field="17" count="1" selected="0">
            <x v="14"/>
          </reference>
          <reference field="19" count="1" selected="0">
            <x v="16"/>
          </reference>
          <reference field="26" count="1" selected="0">
            <x v="58"/>
          </reference>
          <reference field="27" count="1">
            <x v="135"/>
          </reference>
        </references>
      </pivotArea>
    </format>
    <format dxfId="996">
      <pivotArea collapsedLevelsAreSubtotals="1" fieldPosition="0">
        <references count="4">
          <reference field="15" count="1" selected="0">
            <x v="4"/>
          </reference>
          <reference field="17" count="1" selected="0">
            <x v="14"/>
          </reference>
          <reference field="19" count="1" selected="0">
            <x v="16"/>
          </reference>
          <reference field="26" count="1">
            <x v="59"/>
          </reference>
        </references>
      </pivotArea>
    </format>
    <format dxfId="995">
      <pivotArea collapsedLevelsAreSubtotals="1" fieldPosition="0">
        <references count="5">
          <reference field="15" count="1" selected="0">
            <x v="4"/>
          </reference>
          <reference field="17" count="1" selected="0">
            <x v="14"/>
          </reference>
          <reference field="19" count="1" selected="0">
            <x v="16"/>
          </reference>
          <reference field="26" count="1" selected="0">
            <x v="59"/>
          </reference>
          <reference field="27" count="1">
            <x v="123"/>
          </reference>
        </references>
      </pivotArea>
    </format>
    <format dxfId="994">
      <pivotArea collapsedLevelsAreSubtotals="1" fieldPosition="0">
        <references count="4">
          <reference field="15" count="1" selected="0">
            <x v="4"/>
          </reference>
          <reference field="17" count="1" selected="0">
            <x v="14"/>
          </reference>
          <reference field="19" count="1" selected="0">
            <x v="16"/>
          </reference>
          <reference field="26" count="1">
            <x v="61"/>
          </reference>
        </references>
      </pivotArea>
    </format>
    <format dxfId="993">
      <pivotArea collapsedLevelsAreSubtotals="1" fieldPosition="0">
        <references count="5">
          <reference field="15" count="1" selected="0">
            <x v="4"/>
          </reference>
          <reference field="17" count="1" selected="0">
            <x v="14"/>
          </reference>
          <reference field="19" count="1" selected="0">
            <x v="16"/>
          </reference>
          <reference field="26" count="1" selected="0">
            <x v="61"/>
          </reference>
          <reference field="27" count="1">
            <x v="6"/>
          </reference>
        </references>
      </pivotArea>
    </format>
    <format dxfId="992">
      <pivotArea collapsedLevelsAreSubtotals="1" fieldPosition="0">
        <references count="4">
          <reference field="15" count="1" selected="0">
            <x v="4"/>
          </reference>
          <reference field="17" count="1" selected="0">
            <x v="14"/>
          </reference>
          <reference field="19" count="1" selected="0">
            <x v="16"/>
          </reference>
          <reference field="26" count="1">
            <x v="62"/>
          </reference>
        </references>
      </pivotArea>
    </format>
    <format dxfId="991">
      <pivotArea collapsedLevelsAreSubtotals="1" fieldPosition="0">
        <references count="5">
          <reference field="15" count="1" selected="0">
            <x v="4"/>
          </reference>
          <reference field="17" count="1" selected="0">
            <x v="14"/>
          </reference>
          <reference field="19" count="1" selected="0">
            <x v="16"/>
          </reference>
          <reference field="26" count="1" selected="0">
            <x v="62"/>
          </reference>
          <reference field="27" count="1">
            <x v="9"/>
          </reference>
        </references>
      </pivotArea>
    </format>
    <format dxfId="990">
      <pivotArea collapsedLevelsAreSubtotals="1" fieldPosition="0">
        <references count="4">
          <reference field="15" count="1" selected="0">
            <x v="4"/>
          </reference>
          <reference field="17" count="1" selected="0">
            <x v="14"/>
          </reference>
          <reference field="19" count="1" selected="0">
            <x v="16"/>
          </reference>
          <reference field="26" count="1">
            <x v="63"/>
          </reference>
        </references>
      </pivotArea>
    </format>
    <format dxfId="989">
      <pivotArea collapsedLevelsAreSubtotals="1" fieldPosition="0">
        <references count="5">
          <reference field="15" count="1" selected="0">
            <x v="4"/>
          </reference>
          <reference field="17" count="1" selected="0">
            <x v="14"/>
          </reference>
          <reference field="19" count="1" selected="0">
            <x v="16"/>
          </reference>
          <reference field="26" count="1" selected="0">
            <x v="63"/>
          </reference>
          <reference field="27" count="1">
            <x v="7"/>
          </reference>
        </references>
      </pivotArea>
    </format>
    <format dxfId="988">
      <pivotArea collapsedLevelsAreSubtotals="1" fieldPosition="0">
        <references count="4">
          <reference field="15" count="1" selected="0">
            <x v="4"/>
          </reference>
          <reference field="17" count="1" selected="0">
            <x v="14"/>
          </reference>
          <reference field="19" count="1" selected="0">
            <x v="16"/>
          </reference>
          <reference field="26" count="1">
            <x v="65"/>
          </reference>
        </references>
      </pivotArea>
    </format>
    <format dxfId="987">
      <pivotArea collapsedLevelsAreSubtotals="1" fieldPosition="0">
        <references count="5">
          <reference field="15" count="1" selected="0">
            <x v="4"/>
          </reference>
          <reference field="17" count="1" selected="0">
            <x v="14"/>
          </reference>
          <reference field="19" count="1" selected="0">
            <x v="16"/>
          </reference>
          <reference field="26" count="1" selected="0">
            <x v="65"/>
          </reference>
          <reference field="27" count="1">
            <x v="79"/>
          </reference>
        </references>
      </pivotArea>
    </format>
    <format dxfId="986">
      <pivotArea collapsedLevelsAreSubtotals="1" fieldPosition="0">
        <references count="4">
          <reference field="15" count="1" selected="0">
            <x v="4"/>
          </reference>
          <reference field="17" count="1" selected="0">
            <x v="14"/>
          </reference>
          <reference field="19" count="1" selected="0">
            <x v="16"/>
          </reference>
          <reference field="26" count="1">
            <x v="66"/>
          </reference>
        </references>
      </pivotArea>
    </format>
    <format dxfId="985">
      <pivotArea collapsedLevelsAreSubtotals="1" fieldPosition="0">
        <references count="5">
          <reference field="15" count="1" selected="0">
            <x v="4"/>
          </reference>
          <reference field="17" count="1" selected="0">
            <x v="14"/>
          </reference>
          <reference field="19" count="1" selected="0">
            <x v="16"/>
          </reference>
          <reference field="26" count="1" selected="0">
            <x v="66"/>
          </reference>
          <reference field="27" count="1">
            <x v="127"/>
          </reference>
        </references>
      </pivotArea>
    </format>
    <format dxfId="984">
      <pivotArea collapsedLevelsAreSubtotals="1" fieldPosition="0">
        <references count="4">
          <reference field="15" count="1" selected="0">
            <x v="4"/>
          </reference>
          <reference field="17" count="1" selected="0">
            <x v="14"/>
          </reference>
          <reference field="19" count="1" selected="0">
            <x v="16"/>
          </reference>
          <reference field="26" count="1">
            <x v="67"/>
          </reference>
        </references>
      </pivotArea>
    </format>
    <format dxfId="983">
      <pivotArea collapsedLevelsAreSubtotals="1" fieldPosition="0">
        <references count="5">
          <reference field="15" count="1" selected="0">
            <x v="4"/>
          </reference>
          <reference field="17" count="1" selected="0">
            <x v="14"/>
          </reference>
          <reference field="19" count="1" selected="0">
            <x v="16"/>
          </reference>
          <reference field="26" count="1" selected="0">
            <x v="67"/>
          </reference>
          <reference field="27" count="1">
            <x v="117"/>
          </reference>
        </references>
      </pivotArea>
    </format>
    <format dxfId="982">
      <pivotArea collapsedLevelsAreSubtotals="1" fieldPosition="0">
        <references count="4">
          <reference field="15" count="1" selected="0">
            <x v="4"/>
          </reference>
          <reference field="17" count="1" selected="0">
            <x v="14"/>
          </reference>
          <reference field="19" count="1" selected="0">
            <x v="16"/>
          </reference>
          <reference field="26" count="1">
            <x v="68"/>
          </reference>
        </references>
      </pivotArea>
    </format>
    <format dxfId="981">
      <pivotArea collapsedLevelsAreSubtotals="1" fieldPosition="0">
        <references count="5">
          <reference field="15" count="1" selected="0">
            <x v="4"/>
          </reference>
          <reference field="17" count="1" selected="0">
            <x v="14"/>
          </reference>
          <reference field="19" count="1" selected="0">
            <x v="16"/>
          </reference>
          <reference field="26" count="1" selected="0">
            <x v="68"/>
          </reference>
          <reference field="27" count="1">
            <x v="115"/>
          </reference>
        </references>
      </pivotArea>
    </format>
    <format dxfId="980">
      <pivotArea collapsedLevelsAreSubtotals="1" fieldPosition="0">
        <references count="4">
          <reference field="15" count="1" selected="0">
            <x v="4"/>
          </reference>
          <reference field="17" count="1" selected="0">
            <x v="14"/>
          </reference>
          <reference field="19" count="1" selected="0">
            <x v="16"/>
          </reference>
          <reference field="26" count="1">
            <x v="69"/>
          </reference>
        </references>
      </pivotArea>
    </format>
    <format dxfId="979">
      <pivotArea collapsedLevelsAreSubtotals="1" fieldPosition="0">
        <references count="5">
          <reference field="15" count="1" selected="0">
            <x v="4"/>
          </reference>
          <reference field="17" count="1" selected="0">
            <x v="14"/>
          </reference>
          <reference field="19" count="1" selected="0">
            <x v="16"/>
          </reference>
          <reference field="26" count="1" selected="0">
            <x v="69"/>
          </reference>
          <reference field="27" count="1">
            <x v="113"/>
          </reference>
        </references>
      </pivotArea>
    </format>
    <format dxfId="978">
      <pivotArea collapsedLevelsAreSubtotals="1" fieldPosition="0">
        <references count="4">
          <reference field="15" count="1" selected="0">
            <x v="4"/>
          </reference>
          <reference field="17" count="1" selected="0">
            <x v="14"/>
          </reference>
          <reference field="19" count="1" selected="0">
            <x v="16"/>
          </reference>
          <reference field="26" count="1">
            <x v="72"/>
          </reference>
        </references>
      </pivotArea>
    </format>
    <format dxfId="977">
      <pivotArea collapsedLevelsAreSubtotals="1" fieldPosition="0">
        <references count="5">
          <reference field="15" count="1" selected="0">
            <x v="4"/>
          </reference>
          <reference field="17" count="1" selected="0">
            <x v="14"/>
          </reference>
          <reference field="19" count="1" selected="0">
            <x v="16"/>
          </reference>
          <reference field="26" count="1" selected="0">
            <x v="72"/>
          </reference>
          <reference field="27" count="1">
            <x v="121"/>
          </reference>
        </references>
      </pivotArea>
    </format>
    <format dxfId="976">
      <pivotArea collapsedLevelsAreSubtotals="1" fieldPosition="0">
        <references count="4">
          <reference field="15" count="1" selected="0">
            <x v="4"/>
          </reference>
          <reference field="17" count="1" selected="0">
            <x v="14"/>
          </reference>
          <reference field="19" count="1" selected="0">
            <x v="16"/>
          </reference>
          <reference field="26" count="1">
            <x v="74"/>
          </reference>
        </references>
      </pivotArea>
    </format>
    <format dxfId="975">
      <pivotArea collapsedLevelsAreSubtotals="1" fieldPosition="0">
        <references count="5">
          <reference field="15" count="1" selected="0">
            <x v="4"/>
          </reference>
          <reference field="17" count="1" selected="0">
            <x v="14"/>
          </reference>
          <reference field="19" count="1" selected="0">
            <x v="16"/>
          </reference>
          <reference field="26" count="1" selected="0">
            <x v="74"/>
          </reference>
          <reference field="27" count="1">
            <x v="129"/>
          </reference>
        </references>
      </pivotArea>
    </format>
    <format dxfId="974">
      <pivotArea collapsedLevelsAreSubtotals="1" fieldPosition="0">
        <references count="4">
          <reference field="15" count="1" selected="0">
            <x v="4"/>
          </reference>
          <reference field="17" count="1" selected="0">
            <x v="14"/>
          </reference>
          <reference field="19" count="1" selected="0">
            <x v="16"/>
          </reference>
          <reference field="26" count="1">
            <x v="78"/>
          </reference>
        </references>
      </pivotArea>
    </format>
    <format dxfId="973">
      <pivotArea collapsedLevelsAreSubtotals="1" fieldPosition="0">
        <references count="5">
          <reference field="15" count="1" selected="0">
            <x v="4"/>
          </reference>
          <reference field="17" count="1" selected="0">
            <x v="14"/>
          </reference>
          <reference field="19" count="1" selected="0">
            <x v="16"/>
          </reference>
          <reference field="26" count="1" selected="0">
            <x v="78"/>
          </reference>
          <reference field="27" count="1">
            <x v="109"/>
          </reference>
        </references>
      </pivotArea>
    </format>
    <format dxfId="972">
      <pivotArea collapsedLevelsAreSubtotals="1" fieldPosition="0">
        <references count="4">
          <reference field="15" count="1" selected="0">
            <x v="4"/>
          </reference>
          <reference field="17" count="1" selected="0">
            <x v="14"/>
          </reference>
          <reference field="19" count="1" selected="0">
            <x v="16"/>
          </reference>
          <reference field="26" count="1">
            <x v="79"/>
          </reference>
        </references>
      </pivotArea>
    </format>
    <format dxfId="971">
      <pivotArea collapsedLevelsAreSubtotals="1" fieldPosition="0">
        <references count="5">
          <reference field="15" count="1" selected="0">
            <x v="4"/>
          </reference>
          <reference field="17" count="1" selected="0">
            <x v="14"/>
          </reference>
          <reference field="19" count="1" selected="0">
            <x v="16"/>
          </reference>
          <reference field="26" count="1" selected="0">
            <x v="79"/>
          </reference>
          <reference field="27" count="1">
            <x v="108"/>
          </reference>
        </references>
      </pivotArea>
    </format>
    <format dxfId="970">
      <pivotArea collapsedLevelsAreSubtotals="1" fieldPosition="0">
        <references count="4">
          <reference field="15" count="1" selected="0">
            <x v="4"/>
          </reference>
          <reference field="17" count="1" selected="0">
            <x v="14"/>
          </reference>
          <reference field="19" count="1" selected="0">
            <x v="16"/>
          </reference>
          <reference field="26" count="1">
            <x v="81"/>
          </reference>
        </references>
      </pivotArea>
    </format>
    <format dxfId="969">
      <pivotArea collapsedLevelsAreSubtotals="1" fieldPosition="0">
        <references count="5">
          <reference field="15" count="1" selected="0">
            <x v="4"/>
          </reference>
          <reference field="17" count="1" selected="0">
            <x v="14"/>
          </reference>
          <reference field="19" count="1" selected="0">
            <x v="16"/>
          </reference>
          <reference field="26" count="1" selected="0">
            <x v="81"/>
          </reference>
          <reference field="27" count="1">
            <x v="22"/>
          </reference>
        </references>
      </pivotArea>
    </format>
    <format dxfId="968">
      <pivotArea collapsedLevelsAreSubtotals="1" fieldPosition="0">
        <references count="4">
          <reference field="15" count="1" selected="0">
            <x v="4"/>
          </reference>
          <reference field="17" count="1" selected="0">
            <x v="14"/>
          </reference>
          <reference field="19" count="1" selected="0">
            <x v="16"/>
          </reference>
          <reference field="26" count="1">
            <x v="82"/>
          </reference>
        </references>
      </pivotArea>
    </format>
    <format dxfId="967">
      <pivotArea collapsedLevelsAreSubtotals="1" fieldPosition="0">
        <references count="5">
          <reference field="15" count="1" selected="0">
            <x v="4"/>
          </reference>
          <reference field="17" count="1" selected="0">
            <x v="14"/>
          </reference>
          <reference field="19" count="1" selected="0">
            <x v="16"/>
          </reference>
          <reference field="26" count="1" selected="0">
            <x v="82"/>
          </reference>
          <reference field="27" count="1">
            <x v="24"/>
          </reference>
        </references>
      </pivotArea>
    </format>
    <format dxfId="966">
      <pivotArea collapsedLevelsAreSubtotals="1" fieldPosition="0">
        <references count="4">
          <reference field="15" count="1" selected="0">
            <x v="4"/>
          </reference>
          <reference field="17" count="1" selected="0">
            <x v="14"/>
          </reference>
          <reference field="19" count="1" selected="0">
            <x v="16"/>
          </reference>
          <reference field="26" count="1">
            <x v="83"/>
          </reference>
        </references>
      </pivotArea>
    </format>
    <format dxfId="965">
      <pivotArea collapsedLevelsAreSubtotals="1" fieldPosition="0">
        <references count="5">
          <reference field="15" count="1" selected="0">
            <x v="4"/>
          </reference>
          <reference field="17" count="1" selected="0">
            <x v="14"/>
          </reference>
          <reference field="19" count="1" selected="0">
            <x v="16"/>
          </reference>
          <reference field="26" count="1" selected="0">
            <x v="83"/>
          </reference>
          <reference field="27" count="1">
            <x v="58"/>
          </reference>
        </references>
      </pivotArea>
    </format>
    <format dxfId="964">
      <pivotArea collapsedLevelsAreSubtotals="1" fieldPosition="0">
        <references count="4">
          <reference field="15" count="1" selected="0">
            <x v="4"/>
          </reference>
          <reference field="17" count="1" selected="0">
            <x v="14"/>
          </reference>
          <reference field="19" count="1" selected="0">
            <x v="16"/>
          </reference>
          <reference field="26" count="1">
            <x v="86"/>
          </reference>
        </references>
      </pivotArea>
    </format>
    <format dxfId="963">
      <pivotArea collapsedLevelsAreSubtotals="1" fieldPosition="0">
        <references count="5">
          <reference field="15" count="1" selected="0">
            <x v="4"/>
          </reference>
          <reference field="17" count="1" selected="0">
            <x v="14"/>
          </reference>
          <reference field="19" count="1" selected="0">
            <x v="16"/>
          </reference>
          <reference field="26" count="1" selected="0">
            <x v="86"/>
          </reference>
          <reference field="27" count="1">
            <x v="106"/>
          </reference>
        </references>
      </pivotArea>
    </format>
    <format dxfId="962">
      <pivotArea collapsedLevelsAreSubtotals="1" fieldPosition="0">
        <references count="4">
          <reference field="15" count="1" selected="0">
            <x v="4"/>
          </reference>
          <reference field="17" count="1" selected="0">
            <x v="14"/>
          </reference>
          <reference field="19" count="1" selected="0">
            <x v="16"/>
          </reference>
          <reference field="26" count="1">
            <x v="88"/>
          </reference>
        </references>
      </pivotArea>
    </format>
    <format dxfId="961">
      <pivotArea collapsedLevelsAreSubtotals="1" fieldPosition="0">
        <references count="5">
          <reference field="15" count="1" selected="0">
            <x v="4"/>
          </reference>
          <reference field="17" count="1" selected="0">
            <x v="14"/>
          </reference>
          <reference field="19" count="1" selected="0">
            <x v="16"/>
          </reference>
          <reference field="26" count="1" selected="0">
            <x v="88"/>
          </reference>
          <reference field="27" count="1">
            <x v="57"/>
          </reference>
        </references>
      </pivotArea>
    </format>
    <format dxfId="960">
      <pivotArea collapsedLevelsAreSubtotals="1" fieldPosition="0">
        <references count="4">
          <reference field="15" count="1" selected="0">
            <x v="4"/>
          </reference>
          <reference field="17" count="1" selected="0">
            <x v="14"/>
          </reference>
          <reference field="19" count="1" selected="0">
            <x v="16"/>
          </reference>
          <reference field="26" count="1">
            <x v="91"/>
          </reference>
        </references>
      </pivotArea>
    </format>
    <format dxfId="959">
      <pivotArea collapsedLevelsAreSubtotals="1" fieldPosition="0">
        <references count="5">
          <reference field="15" count="1" selected="0">
            <x v="4"/>
          </reference>
          <reference field="17" count="1" selected="0">
            <x v="14"/>
          </reference>
          <reference field="19" count="1" selected="0">
            <x v="16"/>
          </reference>
          <reference field="26" count="1" selected="0">
            <x v="91"/>
          </reference>
          <reference field="27" count="1">
            <x v="116"/>
          </reference>
        </references>
      </pivotArea>
    </format>
    <format dxfId="958">
      <pivotArea collapsedLevelsAreSubtotals="1" fieldPosition="0">
        <references count="4">
          <reference field="15" count="1" selected="0">
            <x v="4"/>
          </reference>
          <reference field="17" count="1" selected="0">
            <x v="14"/>
          </reference>
          <reference field="19" count="1" selected="0">
            <x v="16"/>
          </reference>
          <reference field="26" count="1">
            <x v="98"/>
          </reference>
        </references>
      </pivotArea>
    </format>
    <format dxfId="957">
      <pivotArea collapsedLevelsAreSubtotals="1" fieldPosition="0">
        <references count="5">
          <reference field="15" count="1" selected="0">
            <x v="4"/>
          </reference>
          <reference field="17" count="1" selected="0">
            <x v="14"/>
          </reference>
          <reference field="19" count="1" selected="0">
            <x v="16"/>
          </reference>
          <reference field="26" count="1" selected="0">
            <x v="98"/>
          </reference>
          <reference field="27" count="1">
            <x v="47"/>
          </reference>
        </references>
      </pivotArea>
    </format>
    <format dxfId="956">
      <pivotArea collapsedLevelsAreSubtotals="1" fieldPosition="0">
        <references count="4">
          <reference field="15" count="1" selected="0">
            <x v="4"/>
          </reference>
          <reference field="17" count="1" selected="0">
            <x v="14"/>
          </reference>
          <reference field="19" count="1" selected="0">
            <x v="16"/>
          </reference>
          <reference field="26" count="1">
            <x v="100"/>
          </reference>
        </references>
      </pivotArea>
    </format>
    <format dxfId="955">
      <pivotArea collapsedLevelsAreSubtotals="1" fieldPosition="0">
        <references count="5">
          <reference field="15" count="1" selected="0">
            <x v="4"/>
          </reference>
          <reference field="17" count="1" selected="0">
            <x v="14"/>
          </reference>
          <reference field="19" count="1" selected="0">
            <x v="16"/>
          </reference>
          <reference field="26" count="1" selected="0">
            <x v="100"/>
          </reference>
          <reference field="27" count="1">
            <x v="126"/>
          </reference>
        </references>
      </pivotArea>
    </format>
    <format dxfId="954">
      <pivotArea collapsedLevelsAreSubtotals="1" fieldPosition="0">
        <references count="4">
          <reference field="15" count="1" selected="0">
            <x v="4"/>
          </reference>
          <reference field="17" count="1" selected="0">
            <x v="14"/>
          </reference>
          <reference field="19" count="1" selected="0">
            <x v="16"/>
          </reference>
          <reference field="26" count="1">
            <x v="102"/>
          </reference>
        </references>
      </pivotArea>
    </format>
    <format dxfId="953">
      <pivotArea collapsedLevelsAreSubtotals="1" fieldPosition="0">
        <references count="5">
          <reference field="15" count="1" selected="0">
            <x v="4"/>
          </reference>
          <reference field="17" count="1" selected="0">
            <x v="14"/>
          </reference>
          <reference field="19" count="1" selected="0">
            <x v="16"/>
          </reference>
          <reference field="26" count="1" selected="0">
            <x v="102"/>
          </reference>
          <reference field="27" count="1">
            <x v="53"/>
          </reference>
        </references>
      </pivotArea>
    </format>
    <format dxfId="952">
      <pivotArea collapsedLevelsAreSubtotals="1" fieldPosition="0">
        <references count="4">
          <reference field="15" count="1" selected="0">
            <x v="4"/>
          </reference>
          <reference field="17" count="1" selected="0">
            <x v="14"/>
          </reference>
          <reference field="19" count="1" selected="0">
            <x v="16"/>
          </reference>
          <reference field="26" count="1">
            <x v="103"/>
          </reference>
        </references>
      </pivotArea>
    </format>
    <format dxfId="951">
      <pivotArea collapsedLevelsAreSubtotals="1" fieldPosition="0">
        <references count="5">
          <reference field="15" count="1" selected="0">
            <x v="4"/>
          </reference>
          <reference field="17" count="1" selected="0">
            <x v="14"/>
          </reference>
          <reference field="19" count="1" selected="0">
            <x v="16"/>
          </reference>
          <reference field="26" count="1" selected="0">
            <x v="103"/>
          </reference>
          <reference field="27" count="1">
            <x v="110"/>
          </reference>
        </references>
      </pivotArea>
    </format>
    <format dxfId="950">
      <pivotArea collapsedLevelsAreSubtotals="1" fieldPosition="0">
        <references count="4">
          <reference field="15" count="1" selected="0">
            <x v="4"/>
          </reference>
          <reference field="17" count="1" selected="0">
            <x v="14"/>
          </reference>
          <reference field="19" count="1" selected="0">
            <x v="16"/>
          </reference>
          <reference field="26" count="1">
            <x v="107"/>
          </reference>
        </references>
      </pivotArea>
    </format>
    <format dxfId="949">
      <pivotArea collapsedLevelsAreSubtotals="1" fieldPosition="0">
        <references count="5">
          <reference field="15" count="1" selected="0">
            <x v="4"/>
          </reference>
          <reference field="17" count="1" selected="0">
            <x v="14"/>
          </reference>
          <reference field="19" count="1" selected="0">
            <x v="16"/>
          </reference>
          <reference field="26" count="1" selected="0">
            <x v="107"/>
          </reference>
          <reference field="27" count="1">
            <x v="32"/>
          </reference>
        </references>
      </pivotArea>
    </format>
    <format dxfId="948">
      <pivotArea collapsedLevelsAreSubtotals="1" fieldPosition="0">
        <references count="4">
          <reference field="15" count="1" selected="0">
            <x v="4"/>
          </reference>
          <reference field="17" count="1" selected="0">
            <x v="14"/>
          </reference>
          <reference field="19" count="1" selected="0">
            <x v="16"/>
          </reference>
          <reference field="26" count="1">
            <x v="116"/>
          </reference>
        </references>
      </pivotArea>
    </format>
    <format dxfId="947">
      <pivotArea collapsedLevelsAreSubtotals="1" fieldPosition="0">
        <references count="5">
          <reference field="15" count="1" selected="0">
            <x v="4"/>
          </reference>
          <reference field="17" count="1" selected="0">
            <x v="14"/>
          </reference>
          <reference field="19" count="1" selected="0">
            <x v="16"/>
          </reference>
          <reference field="26" count="1" selected="0">
            <x v="116"/>
          </reference>
          <reference field="27" count="1">
            <x v="77"/>
          </reference>
        </references>
      </pivotArea>
    </format>
    <format dxfId="946">
      <pivotArea collapsedLevelsAreSubtotals="1" fieldPosition="0">
        <references count="4">
          <reference field="15" count="1" selected="0">
            <x v="4"/>
          </reference>
          <reference field="17" count="1" selected="0">
            <x v="14"/>
          </reference>
          <reference field="19" count="1" selected="0">
            <x v="16"/>
          </reference>
          <reference field="26" count="1">
            <x v="117"/>
          </reference>
        </references>
      </pivotArea>
    </format>
    <format dxfId="945">
      <pivotArea collapsedLevelsAreSubtotals="1" fieldPosition="0">
        <references count="5">
          <reference field="15" count="1" selected="0">
            <x v="4"/>
          </reference>
          <reference field="17" count="1" selected="0">
            <x v="14"/>
          </reference>
          <reference field="19" count="1" selected="0">
            <x v="16"/>
          </reference>
          <reference field="26" count="1" selected="0">
            <x v="117"/>
          </reference>
          <reference field="27" count="1">
            <x v="37"/>
          </reference>
        </references>
      </pivotArea>
    </format>
    <format dxfId="944">
      <pivotArea collapsedLevelsAreSubtotals="1" fieldPosition="0">
        <references count="4">
          <reference field="15" count="1" selected="0">
            <x v="4"/>
          </reference>
          <reference field="17" count="1" selected="0">
            <x v="14"/>
          </reference>
          <reference field="19" count="1" selected="0">
            <x v="16"/>
          </reference>
          <reference field="26" count="1">
            <x v="118"/>
          </reference>
        </references>
      </pivotArea>
    </format>
    <format dxfId="943">
      <pivotArea collapsedLevelsAreSubtotals="1" fieldPosition="0">
        <references count="5">
          <reference field="15" count="1" selected="0">
            <x v="4"/>
          </reference>
          <reference field="17" count="1" selected="0">
            <x v="14"/>
          </reference>
          <reference field="19" count="1" selected="0">
            <x v="16"/>
          </reference>
          <reference field="26" count="1" selected="0">
            <x v="118"/>
          </reference>
          <reference field="27" count="1">
            <x v="83"/>
          </reference>
        </references>
      </pivotArea>
    </format>
    <format dxfId="942">
      <pivotArea collapsedLevelsAreSubtotals="1" fieldPosition="0">
        <references count="4">
          <reference field="15" count="1" selected="0">
            <x v="4"/>
          </reference>
          <reference field="17" count="1" selected="0">
            <x v="14"/>
          </reference>
          <reference field="19" count="1" selected="0">
            <x v="16"/>
          </reference>
          <reference field="26" count="1">
            <x v="119"/>
          </reference>
        </references>
      </pivotArea>
    </format>
    <format dxfId="941">
      <pivotArea collapsedLevelsAreSubtotals="1" fieldPosition="0">
        <references count="5">
          <reference field="15" count="1" selected="0">
            <x v="4"/>
          </reference>
          <reference field="17" count="1" selected="0">
            <x v="14"/>
          </reference>
          <reference field="19" count="1" selected="0">
            <x v="16"/>
          </reference>
          <reference field="26" count="1" selected="0">
            <x v="119"/>
          </reference>
          <reference field="27" count="1">
            <x v="41"/>
          </reference>
        </references>
      </pivotArea>
    </format>
    <format dxfId="940">
      <pivotArea collapsedLevelsAreSubtotals="1" fieldPosition="0">
        <references count="4">
          <reference field="15" count="1" selected="0">
            <x v="4"/>
          </reference>
          <reference field="17" count="1" selected="0">
            <x v="14"/>
          </reference>
          <reference field="19" count="1" selected="0">
            <x v="16"/>
          </reference>
          <reference field="26" count="1">
            <x v="123"/>
          </reference>
        </references>
      </pivotArea>
    </format>
    <format dxfId="939">
      <pivotArea collapsedLevelsAreSubtotals="1" fieldPosition="0">
        <references count="5">
          <reference field="15" count="1" selected="0">
            <x v="4"/>
          </reference>
          <reference field="17" count="1" selected="0">
            <x v="14"/>
          </reference>
          <reference field="19" count="1" selected="0">
            <x v="16"/>
          </reference>
          <reference field="26" count="1" selected="0">
            <x v="123"/>
          </reference>
          <reference field="27" count="1">
            <x v="140"/>
          </reference>
        </references>
      </pivotArea>
    </format>
    <format dxfId="938">
      <pivotArea collapsedLevelsAreSubtotals="1" fieldPosition="0">
        <references count="4">
          <reference field="15" count="1" selected="0">
            <x v="4"/>
          </reference>
          <reference field="17" count="1" selected="0">
            <x v="14"/>
          </reference>
          <reference field="19" count="1" selected="0">
            <x v="16"/>
          </reference>
          <reference field="26" count="1">
            <x v="127"/>
          </reference>
        </references>
      </pivotArea>
    </format>
    <format dxfId="937">
      <pivotArea collapsedLevelsAreSubtotals="1" fieldPosition="0">
        <references count="5">
          <reference field="15" count="1" selected="0">
            <x v="4"/>
          </reference>
          <reference field="17" count="1" selected="0">
            <x v="14"/>
          </reference>
          <reference field="19" count="1" selected="0">
            <x v="16"/>
          </reference>
          <reference field="26" count="1" selected="0">
            <x v="127"/>
          </reference>
          <reference field="27" count="1">
            <x v="130"/>
          </reference>
        </references>
      </pivotArea>
    </format>
    <format dxfId="936">
      <pivotArea collapsedLevelsAreSubtotals="1" fieldPosition="0">
        <references count="4">
          <reference field="15" count="1" selected="0">
            <x v="4"/>
          </reference>
          <reference field="17" count="1" selected="0">
            <x v="14"/>
          </reference>
          <reference field="19" count="1" selected="0">
            <x v="16"/>
          </reference>
          <reference field="26" count="1">
            <x v="130"/>
          </reference>
        </references>
      </pivotArea>
    </format>
    <format dxfId="935">
      <pivotArea collapsedLevelsAreSubtotals="1" fieldPosition="0">
        <references count="5">
          <reference field="15" count="1" selected="0">
            <x v="4"/>
          </reference>
          <reference field="17" count="1" selected="0">
            <x v="14"/>
          </reference>
          <reference field="19" count="1" selected="0">
            <x v="16"/>
          </reference>
          <reference field="26" count="1" selected="0">
            <x v="130"/>
          </reference>
          <reference field="27" count="1">
            <x v="87"/>
          </reference>
        </references>
      </pivotArea>
    </format>
    <format dxfId="934">
      <pivotArea collapsedLevelsAreSubtotals="1" fieldPosition="0">
        <references count="3">
          <reference field="15" count="1" selected="0">
            <x v="4"/>
          </reference>
          <reference field="17" count="1">
            <x v="23"/>
          </reference>
          <reference field="19" count="1" selected="0">
            <x v="16"/>
          </reference>
        </references>
      </pivotArea>
    </format>
    <format dxfId="933">
      <pivotArea collapsedLevelsAreSubtotals="1" fieldPosition="0">
        <references count="4">
          <reference field="15" count="1" selected="0">
            <x v="4"/>
          </reference>
          <reference field="17" count="1" selected="0">
            <x v="23"/>
          </reference>
          <reference field="19" count="1" selected="0">
            <x v="16"/>
          </reference>
          <reference field="26" count="1">
            <x v="44"/>
          </reference>
        </references>
      </pivotArea>
    </format>
    <format dxfId="932">
      <pivotArea collapsedLevelsAreSubtotals="1" fieldPosition="0">
        <references count="5">
          <reference field="15" count="1" selected="0">
            <x v="4"/>
          </reference>
          <reference field="17" count="1" selected="0">
            <x v="23"/>
          </reference>
          <reference field="19" count="1" selected="0">
            <x v="16"/>
          </reference>
          <reference field="26" count="1" selected="0">
            <x v="44"/>
          </reference>
          <reference field="27" count="1">
            <x v="21"/>
          </reference>
        </references>
      </pivotArea>
    </format>
    <format dxfId="931">
      <pivotArea collapsedLevelsAreSubtotals="1" fieldPosition="0">
        <references count="3">
          <reference field="15" count="1" selected="0">
            <x v="4"/>
          </reference>
          <reference field="17" count="1">
            <x v="24"/>
          </reference>
          <reference field="19" count="1" selected="0">
            <x v="16"/>
          </reference>
        </references>
      </pivotArea>
    </format>
    <format dxfId="930">
      <pivotArea collapsedLevelsAreSubtotals="1" fieldPosition="0">
        <references count="4">
          <reference field="15" count="1" selected="0">
            <x v="4"/>
          </reference>
          <reference field="17" count="1" selected="0">
            <x v="24"/>
          </reference>
          <reference field="19" count="1" selected="0">
            <x v="16"/>
          </reference>
          <reference field="26" count="1">
            <x v="44"/>
          </reference>
        </references>
      </pivotArea>
    </format>
    <format dxfId="929">
      <pivotArea collapsedLevelsAreSubtotals="1" fieldPosition="0">
        <references count="5">
          <reference field="15" count="1" selected="0">
            <x v="4"/>
          </reference>
          <reference field="17" count="1" selected="0">
            <x v="24"/>
          </reference>
          <reference field="19" count="1" selected="0">
            <x v="16"/>
          </reference>
          <reference field="26" count="1" selected="0">
            <x v="44"/>
          </reference>
          <reference field="27" count="1">
            <x v="21"/>
          </reference>
        </references>
      </pivotArea>
    </format>
    <format dxfId="928">
      <pivotArea collapsedLevelsAreSubtotals="1" fieldPosition="0">
        <references count="3">
          <reference field="15" count="1" selected="0">
            <x v="4"/>
          </reference>
          <reference field="17" count="1">
            <x v="51"/>
          </reference>
          <reference field="19" count="1" selected="0">
            <x v="16"/>
          </reference>
        </references>
      </pivotArea>
    </format>
    <format dxfId="927">
      <pivotArea collapsedLevelsAreSubtotals="1" fieldPosition="0">
        <references count="4">
          <reference field="15" count="1" selected="0">
            <x v="4"/>
          </reference>
          <reference field="17" count="1" selected="0">
            <x v="51"/>
          </reference>
          <reference field="19" count="1" selected="0">
            <x v="16"/>
          </reference>
          <reference field="26" count="1">
            <x v="0"/>
          </reference>
        </references>
      </pivotArea>
    </format>
    <format dxfId="926">
      <pivotArea collapsedLevelsAreSubtotals="1" fieldPosition="0">
        <references count="5">
          <reference field="15" count="1" selected="0">
            <x v="4"/>
          </reference>
          <reference field="17" count="1" selected="0">
            <x v="51"/>
          </reference>
          <reference field="19" count="1" selected="0">
            <x v="16"/>
          </reference>
          <reference field="26" count="1" selected="0">
            <x v="0"/>
          </reference>
          <reference field="27" count="1">
            <x v="29"/>
          </reference>
        </references>
      </pivotArea>
    </format>
    <format dxfId="925">
      <pivotArea collapsedLevelsAreSubtotals="1" fieldPosition="0">
        <references count="4">
          <reference field="15" count="1" selected="0">
            <x v="4"/>
          </reference>
          <reference field="17" count="1" selected="0">
            <x v="51"/>
          </reference>
          <reference field="19" count="1" selected="0">
            <x v="16"/>
          </reference>
          <reference field="26" count="1">
            <x v="1"/>
          </reference>
        </references>
      </pivotArea>
    </format>
    <format dxfId="924">
      <pivotArea collapsedLevelsAreSubtotals="1" fieldPosition="0">
        <references count="5">
          <reference field="15" count="1" selected="0">
            <x v="4"/>
          </reference>
          <reference field="17" count="1" selected="0">
            <x v="51"/>
          </reference>
          <reference field="19" count="1" selected="0">
            <x v="16"/>
          </reference>
          <reference field="26" count="1" selected="0">
            <x v="1"/>
          </reference>
          <reference field="27" count="1">
            <x v="133"/>
          </reference>
        </references>
      </pivotArea>
    </format>
    <format dxfId="923">
      <pivotArea collapsedLevelsAreSubtotals="1" fieldPosition="0">
        <references count="4">
          <reference field="15" count="1" selected="0">
            <x v="4"/>
          </reference>
          <reference field="17" count="1" selected="0">
            <x v="51"/>
          </reference>
          <reference field="19" count="1" selected="0">
            <x v="16"/>
          </reference>
          <reference field="26" count="1">
            <x v="3"/>
          </reference>
        </references>
      </pivotArea>
    </format>
    <format dxfId="922">
      <pivotArea collapsedLevelsAreSubtotals="1" fieldPosition="0">
        <references count="5">
          <reference field="15" count="1" selected="0">
            <x v="4"/>
          </reference>
          <reference field="17" count="1" selected="0">
            <x v="51"/>
          </reference>
          <reference field="19" count="1" selected="0">
            <x v="16"/>
          </reference>
          <reference field="26" count="1" selected="0">
            <x v="3"/>
          </reference>
          <reference field="27" count="1">
            <x v="134"/>
          </reference>
        </references>
      </pivotArea>
    </format>
    <format dxfId="921">
      <pivotArea collapsedLevelsAreSubtotals="1" fieldPosition="0">
        <references count="4">
          <reference field="15" count="1" selected="0">
            <x v="4"/>
          </reference>
          <reference field="17" count="1" selected="0">
            <x v="51"/>
          </reference>
          <reference field="19" count="1" selected="0">
            <x v="16"/>
          </reference>
          <reference field="26" count="1">
            <x v="4"/>
          </reference>
        </references>
      </pivotArea>
    </format>
    <format dxfId="920">
      <pivotArea collapsedLevelsAreSubtotals="1" fieldPosition="0">
        <references count="5">
          <reference field="15" count="1" selected="0">
            <x v="4"/>
          </reference>
          <reference field="17" count="1" selected="0">
            <x v="51"/>
          </reference>
          <reference field="19" count="1" selected="0">
            <x v="16"/>
          </reference>
          <reference field="26" count="1" selected="0">
            <x v="4"/>
          </reference>
          <reference field="27" count="1">
            <x v="107"/>
          </reference>
        </references>
      </pivotArea>
    </format>
    <format dxfId="919">
      <pivotArea collapsedLevelsAreSubtotals="1" fieldPosition="0">
        <references count="4">
          <reference field="15" count="1" selected="0">
            <x v="4"/>
          </reference>
          <reference field="17" count="1" selected="0">
            <x v="51"/>
          </reference>
          <reference field="19" count="1" selected="0">
            <x v="16"/>
          </reference>
          <reference field="26" count="1">
            <x v="5"/>
          </reference>
        </references>
      </pivotArea>
    </format>
    <format dxfId="918">
      <pivotArea collapsedLevelsAreSubtotals="1" fieldPosition="0">
        <references count="5">
          <reference field="15" count="1" selected="0">
            <x v="4"/>
          </reference>
          <reference field="17" count="1" selected="0">
            <x v="51"/>
          </reference>
          <reference field="19" count="1" selected="0">
            <x v="16"/>
          </reference>
          <reference field="26" count="1" selected="0">
            <x v="5"/>
          </reference>
          <reference field="27" count="1">
            <x v="93"/>
          </reference>
        </references>
      </pivotArea>
    </format>
    <format dxfId="917">
      <pivotArea collapsedLevelsAreSubtotals="1" fieldPosition="0">
        <references count="4">
          <reference field="15" count="1" selected="0">
            <x v="4"/>
          </reference>
          <reference field="17" count="1" selected="0">
            <x v="51"/>
          </reference>
          <reference field="19" count="1" selected="0">
            <x v="16"/>
          </reference>
          <reference field="26" count="1">
            <x v="6"/>
          </reference>
        </references>
      </pivotArea>
    </format>
    <format dxfId="916">
      <pivotArea collapsedLevelsAreSubtotals="1" fieldPosition="0">
        <references count="5">
          <reference field="15" count="1" selected="0">
            <x v="4"/>
          </reference>
          <reference field="17" count="1" selected="0">
            <x v="51"/>
          </reference>
          <reference field="19" count="1" selected="0">
            <x v="16"/>
          </reference>
          <reference field="26" count="1" selected="0">
            <x v="6"/>
          </reference>
          <reference field="27" count="1">
            <x v="48"/>
          </reference>
        </references>
      </pivotArea>
    </format>
    <format dxfId="915">
      <pivotArea collapsedLevelsAreSubtotals="1" fieldPosition="0">
        <references count="4">
          <reference field="15" count="1" selected="0">
            <x v="4"/>
          </reference>
          <reference field="17" count="1" selected="0">
            <x v="51"/>
          </reference>
          <reference field="19" count="1" selected="0">
            <x v="16"/>
          </reference>
          <reference field="26" count="1">
            <x v="7"/>
          </reference>
        </references>
      </pivotArea>
    </format>
    <format dxfId="914">
      <pivotArea collapsedLevelsAreSubtotals="1" fieldPosition="0">
        <references count="5">
          <reference field="15" count="1" selected="0">
            <x v="4"/>
          </reference>
          <reference field="17" count="1" selected="0">
            <x v="51"/>
          </reference>
          <reference field="19" count="1" selected="0">
            <x v="16"/>
          </reference>
          <reference field="26" count="1" selected="0">
            <x v="7"/>
          </reference>
          <reference field="27" count="1">
            <x v="52"/>
          </reference>
        </references>
      </pivotArea>
    </format>
    <format dxfId="913">
      <pivotArea collapsedLevelsAreSubtotals="1" fieldPosition="0">
        <references count="4">
          <reference field="15" count="1" selected="0">
            <x v="4"/>
          </reference>
          <reference field="17" count="1" selected="0">
            <x v="51"/>
          </reference>
          <reference field="19" count="1" selected="0">
            <x v="16"/>
          </reference>
          <reference field="26" count="1">
            <x v="8"/>
          </reference>
        </references>
      </pivotArea>
    </format>
    <format dxfId="912">
      <pivotArea collapsedLevelsAreSubtotals="1" fieldPosition="0">
        <references count="5">
          <reference field="15" count="1" selected="0">
            <x v="4"/>
          </reference>
          <reference field="17" count="1" selected="0">
            <x v="51"/>
          </reference>
          <reference field="19" count="1" selected="0">
            <x v="16"/>
          </reference>
          <reference field="26" count="1" selected="0">
            <x v="8"/>
          </reference>
          <reference field="27" count="1">
            <x v="23"/>
          </reference>
        </references>
      </pivotArea>
    </format>
    <format dxfId="911">
      <pivotArea collapsedLevelsAreSubtotals="1" fieldPosition="0">
        <references count="4">
          <reference field="15" count="1" selected="0">
            <x v="4"/>
          </reference>
          <reference field="17" count="1" selected="0">
            <x v="51"/>
          </reference>
          <reference field="19" count="1" selected="0">
            <x v="16"/>
          </reference>
          <reference field="26" count="1">
            <x v="9"/>
          </reference>
        </references>
      </pivotArea>
    </format>
    <format dxfId="910">
      <pivotArea collapsedLevelsAreSubtotals="1" fieldPosition="0">
        <references count="5">
          <reference field="15" count="1" selected="0">
            <x v="4"/>
          </reference>
          <reference field="17" count="1" selected="0">
            <x v="51"/>
          </reference>
          <reference field="19" count="1" selected="0">
            <x v="16"/>
          </reference>
          <reference field="26" count="1" selected="0">
            <x v="9"/>
          </reference>
          <reference field="27" count="1">
            <x v="27"/>
          </reference>
        </references>
      </pivotArea>
    </format>
    <format dxfId="909">
      <pivotArea collapsedLevelsAreSubtotals="1" fieldPosition="0">
        <references count="4">
          <reference field="15" count="1" selected="0">
            <x v="4"/>
          </reference>
          <reference field="17" count="1" selected="0">
            <x v="51"/>
          </reference>
          <reference field="19" count="1" selected="0">
            <x v="16"/>
          </reference>
          <reference field="26" count="1">
            <x v="10"/>
          </reference>
        </references>
      </pivotArea>
    </format>
    <format dxfId="908">
      <pivotArea collapsedLevelsAreSubtotals="1" fieldPosition="0">
        <references count="5">
          <reference field="15" count="1" selected="0">
            <x v="4"/>
          </reference>
          <reference field="17" count="1" selected="0">
            <x v="51"/>
          </reference>
          <reference field="19" count="1" selected="0">
            <x v="16"/>
          </reference>
          <reference field="26" count="1" selected="0">
            <x v="10"/>
          </reference>
          <reference field="27" count="1">
            <x v="28"/>
          </reference>
        </references>
      </pivotArea>
    </format>
    <format dxfId="907">
      <pivotArea collapsedLevelsAreSubtotals="1" fieldPosition="0">
        <references count="4">
          <reference field="15" count="1" selected="0">
            <x v="4"/>
          </reference>
          <reference field="17" count="1" selected="0">
            <x v="51"/>
          </reference>
          <reference field="19" count="1" selected="0">
            <x v="16"/>
          </reference>
          <reference field="26" count="1">
            <x v="11"/>
          </reference>
        </references>
      </pivotArea>
    </format>
    <format dxfId="906">
      <pivotArea collapsedLevelsAreSubtotals="1" fieldPosition="0">
        <references count="5">
          <reference field="15" count="1" selected="0">
            <x v="4"/>
          </reference>
          <reference field="17" count="1" selected="0">
            <x v="51"/>
          </reference>
          <reference field="19" count="1" selected="0">
            <x v="16"/>
          </reference>
          <reference field="26" count="1" selected="0">
            <x v="11"/>
          </reference>
          <reference field="27" count="1">
            <x v="3"/>
          </reference>
        </references>
      </pivotArea>
    </format>
    <format dxfId="905">
      <pivotArea collapsedLevelsAreSubtotals="1" fieldPosition="0">
        <references count="4">
          <reference field="15" count="1" selected="0">
            <x v="4"/>
          </reference>
          <reference field="17" count="1" selected="0">
            <x v="51"/>
          </reference>
          <reference field="19" count="1" selected="0">
            <x v="16"/>
          </reference>
          <reference field="26" count="1">
            <x v="12"/>
          </reference>
        </references>
      </pivotArea>
    </format>
    <format dxfId="904">
      <pivotArea collapsedLevelsAreSubtotals="1" fieldPosition="0">
        <references count="5">
          <reference field="15" count="1" selected="0">
            <x v="4"/>
          </reference>
          <reference field="17" count="1" selected="0">
            <x v="51"/>
          </reference>
          <reference field="19" count="1" selected="0">
            <x v="16"/>
          </reference>
          <reference field="26" count="1" selected="0">
            <x v="12"/>
          </reference>
          <reference field="27" count="1">
            <x v="2"/>
          </reference>
        </references>
      </pivotArea>
    </format>
    <format dxfId="903">
      <pivotArea collapsedLevelsAreSubtotals="1" fieldPosition="0">
        <references count="4">
          <reference field="15" count="1" selected="0">
            <x v="4"/>
          </reference>
          <reference field="17" count="1" selected="0">
            <x v="51"/>
          </reference>
          <reference field="19" count="1" selected="0">
            <x v="16"/>
          </reference>
          <reference field="26" count="1">
            <x v="13"/>
          </reference>
        </references>
      </pivotArea>
    </format>
    <format dxfId="902">
      <pivotArea collapsedLevelsAreSubtotals="1" fieldPosition="0">
        <references count="5">
          <reference field="15" count="1" selected="0">
            <x v="4"/>
          </reference>
          <reference field="17" count="1" selected="0">
            <x v="51"/>
          </reference>
          <reference field="19" count="1" selected="0">
            <x v="16"/>
          </reference>
          <reference field="26" count="1" selected="0">
            <x v="13"/>
          </reference>
          <reference field="27" count="1">
            <x v="4"/>
          </reference>
        </references>
      </pivotArea>
    </format>
    <format dxfId="901">
      <pivotArea collapsedLevelsAreSubtotals="1" fieldPosition="0">
        <references count="4">
          <reference field="15" count="1" selected="0">
            <x v="4"/>
          </reference>
          <reference field="17" count="1" selected="0">
            <x v="51"/>
          </reference>
          <reference field="19" count="1" selected="0">
            <x v="16"/>
          </reference>
          <reference field="26" count="1">
            <x v="14"/>
          </reference>
        </references>
      </pivotArea>
    </format>
    <format dxfId="900">
      <pivotArea collapsedLevelsAreSubtotals="1" fieldPosition="0">
        <references count="5">
          <reference field="15" count="1" selected="0">
            <x v="4"/>
          </reference>
          <reference field="17" count="1" selected="0">
            <x v="51"/>
          </reference>
          <reference field="19" count="1" selected="0">
            <x v="16"/>
          </reference>
          <reference field="26" count="1" selected="0">
            <x v="14"/>
          </reference>
          <reference field="27" count="1">
            <x v="54"/>
          </reference>
        </references>
      </pivotArea>
    </format>
    <format dxfId="899">
      <pivotArea collapsedLevelsAreSubtotals="1" fieldPosition="0">
        <references count="4">
          <reference field="15" count="1" selected="0">
            <x v="4"/>
          </reference>
          <reference field="17" count="1" selected="0">
            <x v="51"/>
          </reference>
          <reference field="19" count="1" selected="0">
            <x v="16"/>
          </reference>
          <reference field="26" count="1">
            <x v="15"/>
          </reference>
        </references>
      </pivotArea>
    </format>
    <format dxfId="898">
      <pivotArea collapsedLevelsAreSubtotals="1" fieldPosition="0">
        <references count="5">
          <reference field="15" count="1" selected="0">
            <x v="4"/>
          </reference>
          <reference field="17" count="1" selected="0">
            <x v="51"/>
          </reference>
          <reference field="19" count="1" selected="0">
            <x v="16"/>
          </reference>
          <reference field="26" count="1" selected="0">
            <x v="15"/>
          </reference>
          <reference field="27" count="1">
            <x v="78"/>
          </reference>
        </references>
      </pivotArea>
    </format>
    <format dxfId="897">
      <pivotArea collapsedLevelsAreSubtotals="1" fieldPosition="0">
        <references count="4">
          <reference field="15" count="1" selected="0">
            <x v="4"/>
          </reference>
          <reference field="17" count="1" selected="0">
            <x v="51"/>
          </reference>
          <reference field="19" count="1" selected="0">
            <x v="16"/>
          </reference>
          <reference field="26" count="1">
            <x v="16"/>
          </reference>
        </references>
      </pivotArea>
    </format>
    <format dxfId="896">
      <pivotArea collapsedLevelsAreSubtotals="1" fieldPosition="0">
        <references count="5">
          <reference field="15" count="1" selected="0">
            <x v="4"/>
          </reference>
          <reference field="17" count="1" selected="0">
            <x v="51"/>
          </reference>
          <reference field="19" count="1" selected="0">
            <x v="16"/>
          </reference>
          <reference field="26" count="1" selected="0">
            <x v="16"/>
          </reference>
          <reference field="27" count="1">
            <x v="42"/>
          </reference>
        </references>
      </pivotArea>
    </format>
    <format dxfId="895">
      <pivotArea collapsedLevelsAreSubtotals="1" fieldPosition="0">
        <references count="4">
          <reference field="15" count="1" selected="0">
            <x v="4"/>
          </reference>
          <reference field="17" count="1" selected="0">
            <x v="51"/>
          </reference>
          <reference field="19" count="1" selected="0">
            <x v="16"/>
          </reference>
          <reference field="26" count="1">
            <x v="75"/>
          </reference>
        </references>
      </pivotArea>
    </format>
    <format dxfId="894">
      <pivotArea collapsedLevelsAreSubtotals="1" fieldPosition="0">
        <references count="5">
          <reference field="15" count="1" selected="0">
            <x v="4"/>
          </reference>
          <reference field="17" count="1" selected="0">
            <x v="51"/>
          </reference>
          <reference field="19" count="1" selected="0">
            <x v="16"/>
          </reference>
          <reference field="26" count="1" selected="0">
            <x v="75"/>
          </reference>
          <reference field="27" count="1">
            <x v="125"/>
          </reference>
        </references>
      </pivotArea>
    </format>
    <format dxfId="893">
      <pivotArea collapsedLevelsAreSubtotals="1" fieldPosition="0">
        <references count="1">
          <reference field="19" count="1">
            <x v="17"/>
          </reference>
        </references>
      </pivotArea>
    </format>
    <format dxfId="892">
      <pivotArea collapsedLevelsAreSubtotals="1" fieldPosition="0">
        <references count="2">
          <reference field="15" count="1">
            <x v="3"/>
          </reference>
          <reference field="19" count="1" selected="0">
            <x v="17"/>
          </reference>
        </references>
      </pivotArea>
    </format>
    <format dxfId="891">
      <pivotArea collapsedLevelsAreSubtotals="1" fieldPosition="0">
        <references count="3">
          <reference field="15" count="1" selected="0">
            <x v="3"/>
          </reference>
          <reference field="17" count="1">
            <x v="54"/>
          </reference>
          <reference field="19" count="1" selected="0">
            <x v="17"/>
          </reference>
        </references>
      </pivotArea>
    </format>
    <format dxfId="890">
      <pivotArea collapsedLevelsAreSubtotals="1" fieldPosition="0">
        <references count="4">
          <reference field="15" count="1" selected="0">
            <x v="3"/>
          </reference>
          <reference field="17" count="1" selected="0">
            <x v="54"/>
          </reference>
          <reference field="19" count="1" selected="0">
            <x v="17"/>
          </reference>
          <reference field="26" count="1">
            <x v="29"/>
          </reference>
        </references>
      </pivotArea>
    </format>
    <format dxfId="889">
      <pivotArea collapsedLevelsAreSubtotals="1" fieldPosition="0">
        <references count="5">
          <reference field="15" count="1" selected="0">
            <x v="3"/>
          </reference>
          <reference field="17" count="1" selected="0">
            <x v="54"/>
          </reference>
          <reference field="19" count="1" selected="0">
            <x v="17"/>
          </reference>
          <reference field="26" count="1" selected="0">
            <x v="29"/>
          </reference>
          <reference field="27" count="1">
            <x v="96"/>
          </reference>
        </references>
      </pivotArea>
    </format>
    <format dxfId="888">
      <pivotArea collapsedLevelsAreSubtotals="1" fieldPosition="0">
        <references count="4">
          <reference field="15" count="1" selected="0">
            <x v="3"/>
          </reference>
          <reference field="17" count="1" selected="0">
            <x v="54"/>
          </reference>
          <reference field="19" count="1" selected="0">
            <x v="17"/>
          </reference>
          <reference field="26" count="1">
            <x v="30"/>
          </reference>
        </references>
      </pivotArea>
    </format>
    <format dxfId="887">
      <pivotArea collapsedLevelsAreSubtotals="1" fieldPosition="0">
        <references count="5">
          <reference field="15" count="1" selected="0">
            <x v="3"/>
          </reference>
          <reference field="17" count="1" selected="0">
            <x v="54"/>
          </reference>
          <reference field="19" count="1" selected="0">
            <x v="17"/>
          </reference>
          <reference field="26" count="1" selected="0">
            <x v="30"/>
          </reference>
          <reference field="27" count="1">
            <x v="20"/>
          </reference>
        </references>
      </pivotArea>
    </format>
    <format dxfId="886">
      <pivotArea collapsedLevelsAreSubtotals="1" fieldPosition="0">
        <references count="4">
          <reference field="15" count="1" selected="0">
            <x v="3"/>
          </reference>
          <reference field="17" count="1" selected="0">
            <x v="54"/>
          </reference>
          <reference field="19" count="1" selected="0">
            <x v="17"/>
          </reference>
          <reference field="26" count="1">
            <x v="33"/>
          </reference>
        </references>
      </pivotArea>
    </format>
    <format dxfId="885">
      <pivotArea collapsedLevelsAreSubtotals="1" fieldPosition="0">
        <references count="5">
          <reference field="15" count="1" selected="0">
            <x v="3"/>
          </reference>
          <reference field="17" count="1" selected="0">
            <x v="54"/>
          </reference>
          <reference field="19" count="1" selected="0">
            <x v="17"/>
          </reference>
          <reference field="26" count="1" selected="0">
            <x v="33"/>
          </reference>
          <reference field="27" count="1">
            <x v="65"/>
          </reference>
        </references>
      </pivotArea>
    </format>
    <format dxfId="884">
      <pivotArea collapsedLevelsAreSubtotals="1" fieldPosition="0">
        <references count="4">
          <reference field="15" count="1" selected="0">
            <x v="3"/>
          </reference>
          <reference field="17" count="1" selected="0">
            <x v="54"/>
          </reference>
          <reference field="19" count="1" selected="0">
            <x v="17"/>
          </reference>
          <reference field="26" count="1">
            <x v="34"/>
          </reference>
        </references>
      </pivotArea>
    </format>
    <format dxfId="883">
      <pivotArea collapsedLevelsAreSubtotals="1" fieldPosition="0">
        <references count="5">
          <reference field="15" count="1" selected="0">
            <x v="3"/>
          </reference>
          <reference field="17" count="1" selected="0">
            <x v="54"/>
          </reference>
          <reference field="19" count="1" selected="0">
            <x v="17"/>
          </reference>
          <reference field="26" count="1" selected="0">
            <x v="34"/>
          </reference>
          <reference field="27" count="1">
            <x v="11"/>
          </reference>
        </references>
      </pivotArea>
    </format>
    <format dxfId="882">
      <pivotArea collapsedLevelsAreSubtotals="1" fieldPosition="0">
        <references count="4">
          <reference field="15" count="1" selected="0">
            <x v="3"/>
          </reference>
          <reference field="17" count="1" selected="0">
            <x v="54"/>
          </reference>
          <reference field="19" count="1" selected="0">
            <x v="17"/>
          </reference>
          <reference field="26" count="1">
            <x v="36"/>
          </reference>
        </references>
      </pivotArea>
    </format>
    <format dxfId="881">
      <pivotArea collapsedLevelsAreSubtotals="1" fieldPosition="0">
        <references count="5">
          <reference field="15" count="1" selected="0">
            <x v="3"/>
          </reference>
          <reference field="17" count="1" selected="0">
            <x v="54"/>
          </reference>
          <reference field="19" count="1" selected="0">
            <x v="17"/>
          </reference>
          <reference field="26" count="1" selected="0">
            <x v="36"/>
          </reference>
          <reference field="27" count="1">
            <x v="82"/>
          </reference>
        </references>
      </pivotArea>
    </format>
    <format dxfId="880">
      <pivotArea collapsedLevelsAreSubtotals="1" fieldPosition="0">
        <references count="4">
          <reference field="15" count="1" selected="0">
            <x v="3"/>
          </reference>
          <reference field="17" count="1" selected="0">
            <x v="54"/>
          </reference>
          <reference field="19" count="1" selected="0">
            <x v="17"/>
          </reference>
          <reference field="26" count="1">
            <x v="37"/>
          </reference>
        </references>
      </pivotArea>
    </format>
    <format dxfId="879">
      <pivotArea collapsedLevelsAreSubtotals="1" fieldPosition="0">
        <references count="5">
          <reference field="15" count="1" selected="0">
            <x v="3"/>
          </reference>
          <reference field="17" count="1" selected="0">
            <x v="54"/>
          </reference>
          <reference field="19" count="1" selected="0">
            <x v="17"/>
          </reference>
          <reference field="26" count="1" selected="0">
            <x v="37"/>
          </reference>
          <reference field="27" count="1">
            <x v="97"/>
          </reference>
        </references>
      </pivotArea>
    </format>
    <format dxfId="878">
      <pivotArea collapsedLevelsAreSubtotals="1" fieldPosition="0">
        <references count="4">
          <reference field="15" count="1" selected="0">
            <x v="3"/>
          </reference>
          <reference field="17" count="1" selected="0">
            <x v="54"/>
          </reference>
          <reference field="19" count="1" selected="0">
            <x v="17"/>
          </reference>
          <reference field="26" count="1">
            <x v="41"/>
          </reference>
        </references>
      </pivotArea>
    </format>
    <format dxfId="877">
      <pivotArea collapsedLevelsAreSubtotals="1" fieldPosition="0">
        <references count="5">
          <reference field="15" count="1" selected="0">
            <x v="3"/>
          </reference>
          <reference field="17" count="1" selected="0">
            <x v="54"/>
          </reference>
          <reference field="19" count="1" selected="0">
            <x v="17"/>
          </reference>
          <reference field="26" count="1" selected="0">
            <x v="41"/>
          </reference>
          <reference field="27" count="1">
            <x v="71"/>
          </reference>
        </references>
      </pivotArea>
    </format>
    <format dxfId="876">
      <pivotArea collapsedLevelsAreSubtotals="1" fieldPosition="0">
        <references count="4">
          <reference field="15" count="1" selected="0">
            <x v="3"/>
          </reference>
          <reference field="17" count="1" selected="0">
            <x v="54"/>
          </reference>
          <reference field="19" count="1" selected="0">
            <x v="17"/>
          </reference>
          <reference field="26" count="1">
            <x v="42"/>
          </reference>
        </references>
      </pivotArea>
    </format>
    <format dxfId="875">
      <pivotArea collapsedLevelsAreSubtotals="1" fieldPosition="0">
        <references count="5">
          <reference field="15" count="1" selected="0">
            <x v="3"/>
          </reference>
          <reference field="17" count="1" selected="0">
            <x v="54"/>
          </reference>
          <reference field="19" count="1" selected="0">
            <x v="17"/>
          </reference>
          <reference field="26" count="1" selected="0">
            <x v="42"/>
          </reference>
          <reference field="27" count="1">
            <x v="45"/>
          </reference>
        </references>
      </pivotArea>
    </format>
    <format dxfId="874">
      <pivotArea collapsedLevelsAreSubtotals="1" fieldPosition="0">
        <references count="4">
          <reference field="15" count="1" selected="0">
            <x v="3"/>
          </reference>
          <reference field="17" count="1" selected="0">
            <x v="54"/>
          </reference>
          <reference field="19" count="1" selected="0">
            <x v="17"/>
          </reference>
          <reference field="26" count="1">
            <x v="46"/>
          </reference>
        </references>
      </pivotArea>
    </format>
    <format dxfId="873">
      <pivotArea collapsedLevelsAreSubtotals="1" fieldPosition="0">
        <references count="5">
          <reference field="15" count="1" selected="0">
            <x v="3"/>
          </reference>
          <reference field="17" count="1" selected="0">
            <x v="54"/>
          </reference>
          <reference field="19" count="1" selected="0">
            <x v="17"/>
          </reference>
          <reference field="26" count="1" selected="0">
            <x v="46"/>
          </reference>
          <reference field="27" count="1">
            <x v="92"/>
          </reference>
        </references>
      </pivotArea>
    </format>
    <format dxfId="872">
      <pivotArea collapsedLevelsAreSubtotals="1" fieldPosition="0">
        <references count="4">
          <reference field="15" count="1" selected="0">
            <x v="3"/>
          </reference>
          <reference field="17" count="1" selected="0">
            <x v="54"/>
          </reference>
          <reference field="19" count="1" selected="0">
            <x v="17"/>
          </reference>
          <reference field="26" count="1">
            <x v="51"/>
          </reference>
        </references>
      </pivotArea>
    </format>
    <format dxfId="871">
      <pivotArea collapsedLevelsAreSubtotals="1" fieldPosition="0">
        <references count="5">
          <reference field="15" count="1" selected="0">
            <x v="3"/>
          </reference>
          <reference field="17" count="1" selected="0">
            <x v="54"/>
          </reference>
          <reference field="19" count="1" selected="0">
            <x v="17"/>
          </reference>
          <reference field="26" count="1" selected="0">
            <x v="51"/>
          </reference>
          <reference field="27" count="1">
            <x v="49"/>
          </reference>
        </references>
      </pivotArea>
    </format>
    <format dxfId="870">
      <pivotArea collapsedLevelsAreSubtotals="1" fieldPosition="0">
        <references count="4">
          <reference field="15" count="1" selected="0">
            <x v="3"/>
          </reference>
          <reference field="17" count="1" selected="0">
            <x v="54"/>
          </reference>
          <reference field="19" count="1" selected="0">
            <x v="17"/>
          </reference>
          <reference field="26" count="1">
            <x v="56"/>
          </reference>
        </references>
      </pivotArea>
    </format>
    <format dxfId="869">
      <pivotArea collapsedLevelsAreSubtotals="1" fieldPosition="0">
        <references count="5">
          <reference field="15" count="1" selected="0">
            <x v="3"/>
          </reference>
          <reference field="17" count="1" selected="0">
            <x v="54"/>
          </reference>
          <reference field="19" count="1" selected="0">
            <x v="17"/>
          </reference>
          <reference field="26" count="1" selected="0">
            <x v="56"/>
          </reference>
          <reference field="27" count="1">
            <x v="103"/>
          </reference>
        </references>
      </pivotArea>
    </format>
    <format dxfId="868">
      <pivotArea collapsedLevelsAreSubtotals="1" fieldPosition="0">
        <references count="4">
          <reference field="15" count="1" selected="0">
            <x v="3"/>
          </reference>
          <reference field="17" count="1" selected="0">
            <x v="54"/>
          </reference>
          <reference field="19" count="1" selected="0">
            <x v="17"/>
          </reference>
          <reference field="26" count="1">
            <x v="57"/>
          </reference>
        </references>
      </pivotArea>
    </format>
    <format dxfId="867">
      <pivotArea collapsedLevelsAreSubtotals="1" fieldPosition="0">
        <references count="5">
          <reference field="15" count="1" selected="0">
            <x v="3"/>
          </reference>
          <reference field="17" count="1" selected="0">
            <x v="54"/>
          </reference>
          <reference field="19" count="1" selected="0">
            <x v="17"/>
          </reference>
          <reference field="26" count="1" selected="0">
            <x v="57"/>
          </reference>
          <reference field="27" count="1">
            <x v="36"/>
          </reference>
        </references>
      </pivotArea>
    </format>
    <format dxfId="866">
      <pivotArea collapsedLevelsAreSubtotals="1" fieldPosition="0">
        <references count="4">
          <reference field="15" count="1" selected="0">
            <x v="3"/>
          </reference>
          <reference field="17" count="1" selected="0">
            <x v="54"/>
          </reference>
          <reference field="19" count="1" selected="0">
            <x v="17"/>
          </reference>
          <reference field="26" count="1">
            <x v="64"/>
          </reference>
        </references>
      </pivotArea>
    </format>
    <format dxfId="865">
      <pivotArea collapsedLevelsAreSubtotals="1" fieldPosition="0">
        <references count="5">
          <reference field="15" count="1" selected="0">
            <x v="3"/>
          </reference>
          <reference field="17" count="1" selected="0">
            <x v="54"/>
          </reference>
          <reference field="19" count="1" selected="0">
            <x v="17"/>
          </reference>
          <reference field="26" count="1" selected="0">
            <x v="64"/>
          </reference>
          <reference field="27" count="1">
            <x v="8"/>
          </reference>
        </references>
      </pivotArea>
    </format>
    <format dxfId="864">
      <pivotArea collapsedLevelsAreSubtotals="1" fieldPosition="0">
        <references count="4">
          <reference field="15" count="1" selected="0">
            <x v="3"/>
          </reference>
          <reference field="17" count="1" selected="0">
            <x v="54"/>
          </reference>
          <reference field="19" count="1" selected="0">
            <x v="17"/>
          </reference>
          <reference field="26" count="1">
            <x v="66"/>
          </reference>
        </references>
      </pivotArea>
    </format>
    <format dxfId="863">
      <pivotArea collapsedLevelsAreSubtotals="1" fieldPosition="0">
        <references count="5">
          <reference field="15" count="1" selected="0">
            <x v="3"/>
          </reference>
          <reference field="17" count="1" selected="0">
            <x v="54"/>
          </reference>
          <reference field="19" count="1" selected="0">
            <x v="17"/>
          </reference>
          <reference field="26" count="1" selected="0">
            <x v="66"/>
          </reference>
          <reference field="27" count="1">
            <x v="127"/>
          </reference>
        </references>
      </pivotArea>
    </format>
    <format dxfId="862">
      <pivotArea collapsedLevelsAreSubtotals="1" fieldPosition="0">
        <references count="4">
          <reference field="15" count="1" selected="0">
            <x v="3"/>
          </reference>
          <reference field="17" count="1" selected="0">
            <x v="54"/>
          </reference>
          <reference field="19" count="1" selected="0">
            <x v="17"/>
          </reference>
          <reference field="26" count="1">
            <x v="67"/>
          </reference>
        </references>
      </pivotArea>
    </format>
    <format dxfId="861">
      <pivotArea collapsedLevelsAreSubtotals="1" fieldPosition="0">
        <references count="5">
          <reference field="15" count="1" selected="0">
            <x v="3"/>
          </reference>
          <reference field="17" count="1" selected="0">
            <x v="54"/>
          </reference>
          <reference field="19" count="1" selected="0">
            <x v="17"/>
          </reference>
          <reference field="26" count="1" selected="0">
            <x v="67"/>
          </reference>
          <reference field="27" count="1">
            <x v="117"/>
          </reference>
        </references>
      </pivotArea>
    </format>
    <format dxfId="860">
      <pivotArea collapsedLevelsAreSubtotals="1" fieldPosition="0">
        <references count="4">
          <reference field="15" count="1" selected="0">
            <x v="3"/>
          </reference>
          <reference field="17" count="1" selected="0">
            <x v="54"/>
          </reference>
          <reference field="19" count="1" selected="0">
            <x v="17"/>
          </reference>
          <reference field="26" count="1">
            <x v="73"/>
          </reference>
        </references>
      </pivotArea>
    </format>
    <format dxfId="859">
      <pivotArea collapsedLevelsAreSubtotals="1" fieldPosition="0">
        <references count="5">
          <reference field="15" count="1" selected="0">
            <x v="3"/>
          </reference>
          <reference field="17" count="1" selected="0">
            <x v="54"/>
          </reference>
          <reference field="19" count="1" selected="0">
            <x v="17"/>
          </reference>
          <reference field="26" count="1" selected="0">
            <x v="73"/>
          </reference>
          <reference field="27" count="1">
            <x v="124"/>
          </reference>
        </references>
      </pivotArea>
    </format>
    <format dxfId="858">
      <pivotArea collapsedLevelsAreSubtotals="1" fieldPosition="0">
        <references count="4">
          <reference field="15" count="1" selected="0">
            <x v="3"/>
          </reference>
          <reference field="17" count="1" selected="0">
            <x v="54"/>
          </reference>
          <reference field="19" count="1" selected="0">
            <x v="17"/>
          </reference>
          <reference field="26" count="1">
            <x v="88"/>
          </reference>
        </references>
      </pivotArea>
    </format>
    <format dxfId="857">
      <pivotArea collapsedLevelsAreSubtotals="1" fieldPosition="0">
        <references count="5">
          <reference field="15" count="1" selected="0">
            <x v="3"/>
          </reference>
          <reference field="17" count="1" selected="0">
            <x v="54"/>
          </reference>
          <reference field="19" count="1" selected="0">
            <x v="17"/>
          </reference>
          <reference field="26" count="1" selected="0">
            <x v="88"/>
          </reference>
          <reference field="27" count="1">
            <x v="57"/>
          </reference>
        </references>
      </pivotArea>
    </format>
    <format dxfId="856">
      <pivotArea collapsedLevelsAreSubtotals="1" fieldPosition="0">
        <references count="4">
          <reference field="15" count="1" selected="0">
            <x v="3"/>
          </reference>
          <reference field="17" count="1" selected="0">
            <x v="54"/>
          </reference>
          <reference field="19" count="1" selected="0">
            <x v="17"/>
          </reference>
          <reference field="26" count="1">
            <x v="102"/>
          </reference>
        </references>
      </pivotArea>
    </format>
    <format dxfId="855">
      <pivotArea collapsedLevelsAreSubtotals="1" fieldPosition="0">
        <references count="5">
          <reference field="15" count="1" selected="0">
            <x v="3"/>
          </reference>
          <reference field="17" count="1" selected="0">
            <x v="54"/>
          </reference>
          <reference field="19" count="1" selected="0">
            <x v="17"/>
          </reference>
          <reference field="26" count="1" selected="0">
            <x v="102"/>
          </reference>
          <reference field="27" count="1">
            <x v="53"/>
          </reference>
        </references>
      </pivotArea>
    </format>
    <format dxfId="854">
      <pivotArea collapsedLevelsAreSubtotals="1" fieldPosition="0">
        <references count="4">
          <reference field="15" count="1" selected="0">
            <x v="3"/>
          </reference>
          <reference field="17" count="1" selected="0">
            <x v="54"/>
          </reference>
          <reference field="19" count="1" selected="0">
            <x v="17"/>
          </reference>
          <reference field="26" count="1">
            <x v="105"/>
          </reference>
        </references>
      </pivotArea>
    </format>
    <format dxfId="853">
      <pivotArea collapsedLevelsAreSubtotals="1" fieldPosition="0">
        <references count="5">
          <reference field="15" count="1" selected="0">
            <x v="3"/>
          </reference>
          <reference field="17" count="1" selected="0">
            <x v="54"/>
          </reference>
          <reference field="19" count="1" selected="0">
            <x v="17"/>
          </reference>
          <reference field="26" count="1" selected="0">
            <x v="105"/>
          </reference>
          <reference field="27" count="1">
            <x v="90"/>
          </reference>
        </references>
      </pivotArea>
    </format>
    <format dxfId="852">
      <pivotArea collapsedLevelsAreSubtotals="1" fieldPosition="0">
        <references count="4">
          <reference field="15" count="1" selected="0">
            <x v="3"/>
          </reference>
          <reference field="17" count="1" selected="0">
            <x v="54"/>
          </reference>
          <reference field="19" count="1" selected="0">
            <x v="17"/>
          </reference>
          <reference field="26" count="1">
            <x v="125"/>
          </reference>
        </references>
      </pivotArea>
    </format>
    <format dxfId="851">
      <pivotArea collapsedLevelsAreSubtotals="1" fieldPosition="0">
        <references count="5">
          <reference field="15" count="1" selected="0">
            <x v="3"/>
          </reference>
          <reference field="17" count="1" selected="0">
            <x v="54"/>
          </reference>
          <reference field="19" count="1" selected="0">
            <x v="17"/>
          </reference>
          <reference field="26" count="1" selected="0">
            <x v="125"/>
          </reference>
          <reference field="27" count="1">
            <x v="62"/>
          </reference>
        </references>
      </pivotArea>
    </format>
    <format dxfId="850">
      <pivotArea collapsedLevelsAreSubtotals="1" fieldPosition="0">
        <references count="1">
          <reference field="19" count="1">
            <x v="18"/>
          </reference>
        </references>
      </pivotArea>
    </format>
    <format dxfId="849">
      <pivotArea collapsedLevelsAreSubtotals="1" fieldPosition="0">
        <references count="2">
          <reference field="15" count="1">
            <x v="4"/>
          </reference>
          <reference field="19" count="1" selected="0">
            <x v="18"/>
          </reference>
        </references>
      </pivotArea>
    </format>
    <format dxfId="848">
      <pivotArea collapsedLevelsAreSubtotals="1" fieldPosition="0">
        <references count="3">
          <reference field="15" count="1" selected="0">
            <x v="4"/>
          </reference>
          <reference field="17" count="1">
            <x v="38"/>
          </reference>
          <reference field="19" count="1" selected="0">
            <x v="18"/>
          </reference>
        </references>
      </pivotArea>
    </format>
    <format dxfId="847">
      <pivotArea collapsedLevelsAreSubtotals="1" fieldPosition="0">
        <references count="4">
          <reference field="15" count="1" selected="0">
            <x v="4"/>
          </reference>
          <reference field="17" count="1" selected="0">
            <x v="38"/>
          </reference>
          <reference field="19" count="1" selected="0">
            <x v="18"/>
          </reference>
          <reference field="26" count="1">
            <x v="74"/>
          </reference>
        </references>
      </pivotArea>
    </format>
    <format dxfId="846">
      <pivotArea collapsedLevelsAreSubtotals="1" fieldPosition="0">
        <references count="5">
          <reference field="15" count="1" selected="0">
            <x v="4"/>
          </reference>
          <reference field="17" count="1" selected="0">
            <x v="38"/>
          </reference>
          <reference field="19" count="1" selected="0">
            <x v="18"/>
          </reference>
          <reference field="26" count="1" selected="0">
            <x v="74"/>
          </reference>
          <reference field="27" count="1">
            <x v="129"/>
          </reference>
        </references>
      </pivotArea>
    </format>
    <format dxfId="845">
      <pivotArea collapsedLevelsAreSubtotals="1" fieldPosition="0">
        <references count="1">
          <reference field="19" count="1">
            <x v="19"/>
          </reference>
        </references>
      </pivotArea>
    </format>
    <format dxfId="844">
      <pivotArea collapsedLevelsAreSubtotals="1" fieldPosition="0">
        <references count="2">
          <reference field="15" count="1">
            <x v="7"/>
          </reference>
          <reference field="19" count="1" selected="0">
            <x v="19"/>
          </reference>
        </references>
      </pivotArea>
    </format>
    <format dxfId="843">
      <pivotArea collapsedLevelsAreSubtotals="1" fieldPosition="0">
        <references count="3">
          <reference field="15" count="1" selected="0">
            <x v="7"/>
          </reference>
          <reference field="17" count="1">
            <x v="34"/>
          </reference>
          <reference field="19" count="1" selected="0">
            <x v="19"/>
          </reference>
        </references>
      </pivotArea>
    </format>
    <format dxfId="842">
      <pivotArea collapsedLevelsAreSubtotals="1" fieldPosition="0">
        <references count="4">
          <reference field="15" count="1" selected="0">
            <x v="7"/>
          </reference>
          <reference field="17" count="1" selected="0">
            <x v="34"/>
          </reference>
          <reference field="19" count="1" selected="0">
            <x v="19"/>
          </reference>
          <reference field="26" count="1">
            <x v="17"/>
          </reference>
        </references>
      </pivotArea>
    </format>
    <format dxfId="841">
      <pivotArea collapsedLevelsAreSubtotals="1" fieldPosition="0">
        <references count="5">
          <reference field="15" count="1" selected="0">
            <x v="7"/>
          </reference>
          <reference field="17" count="1" selected="0">
            <x v="34"/>
          </reference>
          <reference field="19" count="1" selected="0">
            <x v="19"/>
          </reference>
          <reference field="26" count="1" selected="0">
            <x v="17"/>
          </reference>
          <reference field="27" count="1">
            <x v="73"/>
          </reference>
        </references>
      </pivotArea>
    </format>
    <format dxfId="840">
      <pivotArea collapsedLevelsAreSubtotals="1" fieldPosition="0">
        <references count="4">
          <reference field="15" count="1" selected="0">
            <x v="7"/>
          </reference>
          <reference field="17" count="1" selected="0">
            <x v="34"/>
          </reference>
          <reference field="19" count="1" selected="0">
            <x v="19"/>
          </reference>
          <reference field="26" count="1">
            <x v="19"/>
          </reference>
        </references>
      </pivotArea>
    </format>
    <format dxfId="839">
      <pivotArea collapsedLevelsAreSubtotals="1" fieldPosition="0">
        <references count="5">
          <reference field="15" count="1" selected="0">
            <x v="7"/>
          </reference>
          <reference field="17" count="1" selected="0">
            <x v="34"/>
          </reference>
          <reference field="19" count="1" selected="0">
            <x v="19"/>
          </reference>
          <reference field="26" count="1" selected="0">
            <x v="19"/>
          </reference>
          <reference field="27" count="1">
            <x v="74"/>
          </reference>
        </references>
      </pivotArea>
    </format>
    <format dxfId="838">
      <pivotArea collapsedLevelsAreSubtotals="1" fieldPosition="0">
        <references count="4">
          <reference field="15" count="1" selected="0">
            <x v="7"/>
          </reference>
          <reference field="17" count="1" selected="0">
            <x v="34"/>
          </reference>
          <reference field="19" count="1" selected="0">
            <x v="19"/>
          </reference>
          <reference field="26" count="1">
            <x v="21"/>
          </reference>
        </references>
      </pivotArea>
    </format>
    <format dxfId="837">
      <pivotArea collapsedLevelsAreSubtotals="1" fieldPosition="0">
        <references count="5">
          <reference field="15" count="1" selected="0">
            <x v="7"/>
          </reference>
          <reference field="17" count="1" selected="0">
            <x v="34"/>
          </reference>
          <reference field="19" count="1" selected="0">
            <x v="19"/>
          </reference>
          <reference field="26" count="1" selected="0">
            <x v="21"/>
          </reference>
          <reference field="27" count="1">
            <x v="64"/>
          </reference>
        </references>
      </pivotArea>
    </format>
    <format dxfId="836">
      <pivotArea collapsedLevelsAreSubtotals="1" fieldPosition="0">
        <references count="4">
          <reference field="15" count="1" selected="0">
            <x v="7"/>
          </reference>
          <reference field="17" count="1" selected="0">
            <x v="34"/>
          </reference>
          <reference field="19" count="1" selected="0">
            <x v="19"/>
          </reference>
          <reference field="26" count="1">
            <x v="24"/>
          </reference>
        </references>
      </pivotArea>
    </format>
    <format dxfId="835">
      <pivotArea collapsedLevelsAreSubtotals="1" fieldPosition="0">
        <references count="5">
          <reference field="15" count="1" selected="0">
            <x v="7"/>
          </reference>
          <reference field="17" count="1" selected="0">
            <x v="34"/>
          </reference>
          <reference field="19" count="1" selected="0">
            <x v="19"/>
          </reference>
          <reference field="26" count="1" selected="0">
            <x v="24"/>
          </reference>
          <reference field="27" count="1">
            <x v="95"/>
          </reference>
        </references>
      </pivotArea>
    </format>
    <format dxfId="834">
      <pivotArea collapsedLevelsAreSubtotals="1" fieldPosition="0">
        <references count="4">
          <reference field="15" count="1" selected="0">
            <x v="7"/>
          </reference>
          <reference field="17" count="1" selected="0">
            <x v="34"/>
          </reference>
          <reference field="19" count="1" selected="0">
            <x v="19"/>
          </reference>
          <reference field="26" count="1">
            <x v="36"/>
          </reference>
        </references>
      </pivotArea>
    </format>
    <format dxfId="833">
      <pivotArea collapsedLevelsAreSubtotals="1" fieldPosition="0">
        <references count="5">
          <reference field="15" count="1" selected="0">
            <x v="7"/>
          </reference>
          <reference field="17" count="1" selected="0">
            <x v="34"/>
          </reference>
          <reference field="19" count="1" selected="0">
            <x v="19"/>
          </reference>
          <reference field="26" count="1" selected="0">
            <x v="36"/>
          </reference>
          <reference field="27" count="1">
            <x v="82"/>
          </reference>
        </references>
      </pivotArea>
    </format>
    <format dxfId="832">
      <pivotArea collapsedLevelsAreSubtotals="1" fieldPosition="0">
        <references count="4">
          <reference field="15" count="1" selected="0">
            <x v="7"/>
          </reference>
          <reference field="17" count="1" selected="0">
            <x v="34"/>
          </reference>
          <reference field="19" count="1" selected="0">
            <x v="19"/>
          </reference>
          <reference field="26" count="1">
            <x v="40"/>
          </reference>
        </references>
      </pivotArea>
    </format>
    <format dxfId="831">
      <pivotArea collapsedLevelsAreSubtotals="1" fieldPosition="0">
        <references count="5">
          <reference field="15" count="1" selected="0">
            <x v="7"/>
          </reference>
          <reference field="17" count="1" selected="0">
            <x v="34"/>
          </reference>
          <reference field="19" count="1" selected="0">
            <x v="19"/>
          </reference>
          <reference field="26" count="1" selected="0">
            <x v="40"/>
          </reference>
          <reference field="27" count="1">
            <x v="72"/>
          </reference>
        </references>
      </pivotArea>
    </format>
    <format dxfId="830">
      <pivotArea collapsedLevelsAreSubtotals="1" fieldPosition="0">
        <references count="4">
          <reference field="15" count="1" selected="0">
            <x v="7"/>
          </reference>
          <reference field="17" count="1" selected="0">
            <x v="34"/>
          </reference>
          <reference field="19" count="1" selected="0">
            <x v="19"/>
          </reference>
          <reference field="26" count="1">
            <x v="51"/>
          </reference>
        </references>
      </pivotArea>
    </format>
    <format dxfId="829">
      <pivotArea collapsedLevelsAreSubtotals="1" fieldPosition="0">
        <references count="5">
          <reference field="15" count="1" selected="0">
            <x v="7"/>
          </reference>
          <reference field="17" count="1" selected="0">
            <x v="34"/>
          </reference>
          <reference field="19" count="1" selected="0">
            <x v="19"/>
          </reference>
          <reference field="26" count="1" selected="0">
            <x v="51"/>
          </reference>
          <reference field="27" count="1">
            <x v="49"/>
          </reference>
        </references>
      </pivotArea>
    </format>
    <format dxfId="828">
      <pivotArea collapsedLevelsAreSubtotals="1" fieldPosition="0">
        <references count="4">
          <reference field="15" count="1" selected="0">
            <x v="7"/>
          </reference>
          <reference field="17" count="1" selected="0">
            <x v="34"/>
          </reference>
          <reference field="19" count="1" selected="0">
            <x v="19"/>
          </reference>
          <reference field="26" count="1">
            <x v="52"/>
          </reference>
        </references>
      </pivotArea>
    </format>
    <format dxfId="827">
      <pivotArea collapsedLevelsAreSubtotals="1" fieldPosition="0">
        <references count="5">
          <reference field="15" count="1" selected="0">
            <x v="7"/>
          </reference>
          <reference field="17" count="1" selected="0">
            <x v="34"/>
          </reference>
          <reference field="19" count="1" selected="0">
            <x v="19"/>
          </reference>
          <reference field="26" count="1" selected="0">
            <x v="52"/>
          </reference>
          <reference field="27" count="1">
            <x v="99"/>
          </reference>
        </references>
      </pivotArea>
    </format>
    <format dxfId="826">
      <pivotArea collapsedLevelsAreSubtotals="1" fieldPosition="0">
        <references count="4">
          <reference field="15" count="1" selected="0">
            <x v="7"/>
          </reference>
          <reference field="17" count="1" selected="0">
            <x v="34"/>
          </reference>
          <reference field="19" count="1" selected="0">
            <x v="19"/>
          </reference>
          <reference field="26" count="1">
            <x v="69"/>
          </reference>
        </references>
      </pivotArea>
    </format>
    <format dxfId="825">
      <pivotArea collapsedLevelsAreSubtotals="1" fieldPosition="0">
        <references count="5">
          <reference field="15" count="1" selected="0">
            <x v="7"/>
          </reference>
          <reference field="17" count="1" selected="0">
            <x v="34"/>
          </reference>
          <reference field="19" count="1" selected="0">
            <x v="19"/>
          </reference>
          <reference field="26" count="1" selected="0">
            <x v="69"/>
          </reference>
          <reference field="27" count="1">
            <x v="113"/>
          </reference>
        </references>
      </pivotArea>
    </format>
    <format dxfId="824">
      <pivotArea collapsedLevelsAreSubtotals="1" fieldPosition="0">
        <references count="4">
          <reference field="15" count="1" selected="0">
            <x v="7"/>
          </reference>
          <reference field="17" count="1" selected="0">
            <x v="34"/>
          </reference>
          <reference field="19" count="1" selected="0">
            <x v="19"/>
          </reference>
          <reference field="26" count="1">
            <x v="97"/>
          </reference>
        </references>
      </pivotArea>
    </format>
    <format dxfId="823">
      <pivotArea collapsedLevelsAreSubtotals="1" fieldPosition="0">
        <references count="5">
          <reference field="15" count="1" selected="0">
            <x v="7"/>
          </reference>
          <reference field="17" count="1" selected="0">
            <x v="34"/>
          </reference>
          <reference field="19" count="1" selected="0">
            <x v="19"/>
          </reference>
          <reference field="26" count="1" selected="0">
            <x v="97"/>
          </reference>
          <reference field="27" count="1">
            <x v="86"/>
          </reference>
        </references>
      </pivotArea>
    </format>
    <format dxfId="822">
      <pivotArea collapsedLevelsAreSubtotals="1" fieldPosition="0">
        <references count="4">
          <reference field="15" count="1" selected="0">
            <x v="7"/>
          </reference>
          <reference field="17" count="1" selected="0">
            <x v="34"/>
          </reference>
          <reference field="19" count="1" selected="0">
            <x v="19"/>
          </reference>
          <reference field="26" count="1">
            <x v="98"/>
          </reference>
        </references>
      </pivotArea>
    </format>
    <format dxfId="821">
      <pivotArea collapsedLevelsAreSubtotals="1" fieldPosition="0">
        <references count="5">
          <reference field="15" count="1" selected="0">
            <x v="7"/>
          </reference>
          <reference field="17" count="1" selected="0">
            <x v="34"/>
          </reference>
          <reference field="19" count="1" selected="0">
            <x v="19"/>
          </reference>
          <reference field="26" count="1" selected="0">
            <x v="98"/>
          </reference>
          <reference field="27" count="1">
            <x v="47"/>
          </reference>
        </references>
      </pivotArea>
    </format>
    <format dxfId="820">
      <pivotArea collapsedLevelsAreSubtotals="1" fieldPosition="0">
        <references count="4">
          <reference field="15" count="1" selected="0">
            <x v="7"/>
          </reference>
          <reference field="17" count="1" selected="0">
            <x v="34"/>
          </reference>
          <reference field="19" count="1" selected="0">
            <x v="19"/>
          </reference>
          <reference field="26" count="1">
            <x v="99"/>
          </reference>
        </references>
      </pivotArea>
    </format>
    <format dxfId="819">
      <pivotArea collapsedLevelsAreSubtotals="1" fieldPosition="0">
        <references count="5">
          <reference field="15" count="1" selected="0">
            <x v="7"/>
          </reference>
          <reference field="17" count="1" selected="0">
            <x v="34"/>
          </reference>
          <reference field="19" count="1" selected="0">
            <x v="19"/>
          </reference>
          <reference field="26" count="1" selected="0">
            <x v="99"/>
          </reference>
          <reference field="27" count="1">
            <x v="43"/>
          </reference>
        </references>
      </pivotArea>
    </format>
    <format dxfId="818">
      <pivotArea collapsedLevelsAreSubtotals="1" fieldPosition="0">
        <references count="4">
          <reference field="15" count="1" selected="0">
            <x v="7"/>
          </reference>
          <reference field="17" count="1" selected="0">
            <x v="34"/>
          </reference>
          <reference field="19" count="1" selected="0">
            <x v="19"/>
          </reference>
          <reference field="26" count="1">
            <x v="117"/>
          </reference>
        </references>
      </pivotArea>
    </format>
    <format dxfId="817">
      <pivotArea collapsedLevelsAreSubtotals="1" fieldPosition="0">
        <references count="5">
          <reference field="15" count="1" selected="0">
            <x v="7"/>
          </reference>
          <reference field="17" count="1" selected="0">
            <x v="34"/>
          </reference>
          <reference field="19" count="1" selected="0">
            <x v="19"/>
          </reference>
          <reference field="26" count="1" selected="0">
            <x v="117"/>
          </reference>
          <reference field="27" count="1">
            <x v="37"/>
          </reference>
        </references>
      </pivotArea>
    </format>
    <format dxfId="816">
      <pivotArea collapsedLevelsAreSubtotals="1" fieldPosition="0">
        <references count="1">
          <reference field="19" count="1">
            <x v="20"/>
          </reference>
        </references>
      </pivotArea>
    </format>
    <format dxfId="815">
      <pivotArea collapsedLevelsAreSubtotals="1" fieldPosition="0">
        <references count="2">
          <reference field="15" count="1">
            <x v="1"/>
          </reference>
          <reference field="19" count="1" selected="0">
            <x v="20"/>
          </reference>
        </references>
      </pivotArea>
    </format>
    <format dxfId="814">
      <pivotArea collapsedLevelsAreSubtotals="1" fieldPosition="0">
        <references count="3">
          <reference field="15" count="1" selected="0">
            <x v="1"/>
          </reference>
          <reference field="17" count="1">
            <x v="0"/>
          </reference>
          <reference field="19" count="1" selected="0">
            <x v="20"/>
          </reference>
        </references>
      </pivotArea>
    </format>
    <format dxfId="813">
      <pivotArea collapsedLevelsAreSubtotals="1" fieldPosition="0">
        <references count="4">
          <reference field="15" count="1" selected="0">
            <x v="1"/>
          </reference>
          <reference field="17" count="1" selected="0">
            <x v="0"/>
          </reference>
          <reference field="19" count="1" selected="0">
            <x v="20"/>
          </reference>
          <reference field="26" count="1">
            <x v="74"/>
          </reference>
        </references>
      </pivotArea>
    </format>
    <format dxfId="812">
      <pivotArea collapsedLevelsAreSubtotals="1" fieldPosition="0">
        <references count="5">
          <reference field="15" count="1" selected="0">
            <x v="1"/>
          </reference>
          <reference field="17" count="1" selected="0">
            <x v="0"/>
          </reference>
          <reference field="19" count="1" selected="0">
            <x v="20"/>
          </reference>
          <reference field="26" count="1" selected="0">
            <x v="74"/>
          </reference>
          <reference field="27" count="1">
            <x v="129"/>
          </reference>
        </references>
      </pivotArea>
    </format>
    <format dxfId="811">
      <pivotArea collapsedLevelsAreSubtotals="1" fieldPosition="0">
        <references count="4">
          <reference field="15" count="1" selected="0">
            <x v="1"/>
          </reference>
          <reference field="17" count="1" selected="0">
            <x v="0"/>
          </reference>
          <reference field="19" count="1" selected="0">
            <x v="20"/>
          </reference>
          <reference field="26" count="1">
            <x v="94"/>
          </reference>
        </references>
      </pivotArea>
    </format>
    <format dxfId="810">
      <pivotArea collapsedLevelsAreSubtotals="1" fieldPosition="0">
        <references count="5">
          <reference field="15" count="1" selected="0">
            <x v="1"/>
          </reference>
          <reference field="17" count="1" selected="0">
            <x v="0"/>
          </reference>
          <reference field="19" count="1" selected="0">
            <x v="20"/>
          </reference>
          <reference field="26" count="1" selected="0">
            <x v="94"/>
          </reference>
          <reference field="27" count="1">
            <x v="88"/>
          </reference>
        </references>
      </pivotArea>
    </format>
    <format dxfId="809">
      <pivotArea collapsedLevelsAreSubtotals="1" fieldPosition="0">
        <references count="4">
          <reference field="15" count="1" selected="0">
            <x v="1"/>
          </reference>
          <reference field="17" count="1" selected="0">
            <x v="0"/>
          </reference>
          <reference field="19" count="1" selected="0">
            <x v="20"/>
          </reference>
          <reference field="26" count="1">
            <x v="96"/>
          </reference>
        </references>
      </pivotArea>
    </format>
    <format dxfId="808">
      <pivotArea collapsedLevelsAreSubtotals="1" fieldPosition="0">
        <references count="5">
          <reference field="15" count="1" selected="0">
            <x v="1"/>
          </reference>
          <reference field="17" count="1" selected="0">
            <x v="0"/>
          </reference>
          <reference field="19" count="1" selected="0">
            <x v="20"/>
          </reference>
          <reference field="26" count="1" selected="0">
            <x v="96"/>
          </reference>
          <reference field="27" count="1">
            <x v="142"/>
          </reference>
        </references>
      </pivotArea>
    </format>
    <format dxfId="807">
      <pivotArea collapsedLevelsAreSubtotals="1" fieldPosition="0">
        <references count="4">
          <reference field="15" count="1" selected="0">
            <x v="1"/>
          </reference>
          <reference field="17" count="1" selected="0">
            <x v="0"/>
          </reference>
          <reference field="19" count="1" selected="0">
            <x v="20"/>
          </reference>
          <reference field="26" count="1">
            <x v="97"/>
          </reference>
        </references>
      </pivotArea>
    </format>
    <format dxfId="806">
      <pivotArea collapsedLevelsAreSubtotals="1" fieldPosition="0">
        <references count="5">
          <reference field="15" count="1" selected="0">
            <x v="1"/>
          </reference>
          <reference field="17" count="1" selected="0">
            <x v="0"/>
          </reference>
          <reference field="19" count="1" selected="0">
            <x v="20"/>
          </reference>
          <reference field="26" count="1" selected="0">
            <x v="97"/>
          </reference>
          <reference field="27" count="1">
            <x v="86"/>
          </reference>
        </references>
      </pivotArea>
    </format>
    <format dxfId="805">
      <pivotArea collapsedLevelsAreSubtotals="1" fieldPosition="0">
        <references count="4">
          <reference field="15" count="1" selected="0">
            <x v="1"/>
          </reference>
          <reference field="17" count="1" selected="0">
            <x v="0"/>
          </reference>
          <reference field="19" count="1" selected="0">
            <x v="20"/>
          </reference>
          <reference field="26" count="1">
            <x v="98"/>
          </reference>
        </references>
      </pivotArea>
    </format>
    <format dxfId="804">
      <pivotArea collapsedLevelsAreSubtotals="1" fieldPosition="0">
        <references count="5">
          <reference field="15" count="1" selected="0">
            <x v="1"/>
          </reference>
          <reference field="17" count="1" selected="0">
            <x v="0"/>
          </reference>
          <reference field="19" count="1" selected="0">
            <x v="20"/>
          </reference>
          <reference field="26" count="1" selected="0">
            <x v="98"/>
          </reference>
          <reference field="27" count="1">
            <x v="47"/>
          </reference>
        </references>
      </pivotArea>
    </format>
    <format dxfId="803">
      <pivotArea collapsedLevelsAreSubtotals="1" fieldPosition="0">
        <references count="3">
          <reference field="15" count="1" selected="0">
            <x v="1"/>
          </reference>
          <reference field="17" count="1">
            <x v="25"/>
          </reference>
          <reference field="19" count="1" selected="0">
            <x v="20"/>
          </reference>
        </references>
      </pivotArea>
    </format>
    <format dxfId="802">
      <pivotArea collapsedLevelsAreSubtotals="1" fieldPosition="0">
        <references count="4">
          <reference field="15" count="1" selected="0">
            <x v="1"/>
          </reference>
          <reference field="17" count="1" selected="0">
            <x v="25"/>
          </reference>
          <reference field="19" count="1" selected="0">
            <x v="20"/>
          </reference>
          <reference field="26" count="1">
            <x v="98"/>
          </reference>
        </references>
      </pivotArea>
    </format>
    <format dxfId="801">
      <pivotArea collapsedLevelsAreSubtotals="1" fieldPosition="0">
        <references count="5">
          <reference field="15" count="1" selected="0">
            <x v="1"/>
          </reference>
          <reference field="17" count="1" selected="0">
            <x v="25"/>
          </reference>
          <reference field="19" count="1" selected="0">
            <x v="20"/>
          </reference>
          <reference field="26" count="1" selected="0">
            <x v="98"/>
          </reference>
          <reference field="27" count="1">
            <x v="47"/>
          </reference>
        </references>
      </pivotArea>
    </format>
    <format dxfId="800">
      <pivotArea collapsedLevelsAreSubtotals="1" fieldPosition="0">
        <references count="4">
          <reference field="15" count="1" selected="0">
            <x v="1"/>
          </reference>
          <reference field="17" count="1" selected="0">
            <x v="25"/>
          </reference>
          <reference field="19" count="1" selected="0">
            <x v="20"/>
          </reference>
          <reference field="26" count="1">
            <x v="110"/>
          </reference>
        </references>
      </pivotArea>
    </format>
    <format dxfId="799">
      <pivotArea collapsedLevelsAreSubtotals="1" fieldPosition="0">
        <references count="5">
          <reference field="15" count="1" selected="0">
            <x v="1"/>
          </reference>
          <reference field="17" count="1" selected="0">
            <x v="25"/>
          </reference>
          <reference field="19" count="1" selected="0">
            <x v="20"/>
          </reference>
          <reference field="26" count="1" selected="0">
            <x v="110"/>
          </reference>
          <reference field="27" count="1">
            <x v="132"/>
          </reference>
        </references>
      </pivotArea>
    </format>
    <format dxfId="798">
      <pivotArea collapsedLevelsAreSubtotals="1" fieldPosition="0">
        <references count="3">
          <reference field="15" count="1" selected="0">
            <x v="1"/>
          </reference>
          <reference field="17" count="1">
            <x v="40"/>
          </reference>
          <reference field="19" count="1" selected="0">
            <x v="20"/>
          </reference>
        </references>
      </pivotArea>
    </format>
    <format dxfId="797">
      <pivotArea collapsedLevelsAreSubtotals="1" fieldPosition="0">
        <references count="4">
          <reference field="15" count="1" selected="0">
            <x v="1"/>
          </reference>
          <reference field="17" count="1" selected="0">
            <x v="40"/>
          </reference>
          <reference field="19" count="1" selected="0">
            <x v="20"/>
          </reference>
          <reference field="26" count="1">
            <x v="17"/>
          </reference>
        </references>
      </pivotArea>
    </format>
    <format dxfId="796">
      <pivotArea collapsedLevelsAreSubtotals="1" fieldPosition="0">
        <references count="5">
          <reference field="15" count="1" selected="0">
            <x v="1"/>
          </reference>
          <reference field="17" count="1" selected="0">
            <x v="40"/>
          </reference>
          <reference field="19" count="1" selected="0">
            <x v="20"/>
          </reference>
          <reference field="26" count="1" selected="0">
            <x v="17"/>
          </reference>
          <reference field="27" count="1">
            <x v="73"/>
          </reference>
        </references>
      </pivotArea>
    </format>
    <format dxfId="795">
      <pivotArea collapsedLevelsAreSubtotals="1" fieldPosition="0">
        <references count="4">
          <reference field="15" count="1" selected="0">
            <x v="1"/>
          </reference>
          <reference field="17" count="1" selected="0">
            <x v="40"/>
          </reference>
          <reference field="19" count="1" selected="0">
            <x v="20"/>
          </reference>
          <reference field="26" count="1">
            <x v="21"/>
          </reference>
        </references>
      </pivotArea>
    </format>
    <format dxfId="794">
      <pivotArea collapsedLevelsAreSubtotals="1" fieldPosition="0">
        <references count="5">
          <reference field="15" count="1" selected="0">
            <x v="1"/>
          </reference>
          <reference field="17" count="1" selected="0">
            <x v="40"/>
          </reference>
          <reference field="19" count="1" selected="0">
            <x v="20"/>
          </reference>
          <reference field="26" count="1" selected="0">
            <x v="21"/>
          </reference>
          <reference field="27" count="1">
            <x v="64"/>
          </reference>
        </references>
      </pivotArea>
    </format>
    <format dxfId="793">
      <pivotArea collapsedLevelsAreSubtotals="1" fieldPosition="0">
        <references count="4">
          <reference field="15" count="1" selected="0">
            <x v="1"/>
          </reference>
          <reference field="17" count="1" selected="0">
            <x v="40"/>
          </reference>
          <reference field="19" count="1" selected="0">
            <x v="20"/>
          </reference>
          <reference field="26" count="1">
            <x v="29"/>
          </reference>
        </references>
      </pivotArea>
    </format>
    <format dxfId="792">
      <pivotArea collapsedLevelsAreSubtotals="1" fieldPosition="0">
        <references count="5">
          <reference field="15" count="1" selected="0">
            <x v="1"/>
          </reference>
          <reference field="17" count="1" selected="0">
            <x v="40"/>
          </reference>
          <reference field="19" count="1" selected="0">
            <x v="20"/>
          </reference>
          <reference field="26" count="1" selected="0">
            <x v="29"/>
          </reference>
          <reference field="27" count="1">
            <x v="96"/>
          </reference>
        </references>
      </pivotArea>
    </format>
    <format dxfId="791">
      <pivotArea collapsedLevelsAreSubtotals="1" fieldPosition="0">
        <references count="4">
          <reference field="15" count="1" selected="0">
            <x v="1"/>
          </reference>
          <reference field="17" count="1" selected="0">
            <x v="40"/>
          </reference>
          <reference field="19" count="1" selected="0">
            <x v="20"/>
          </reference>
          <reference field="26" count="1">
            <x v="30"/>
          </reference>
        </references>
      </pivotArea>
    </format>
    <format dxfId="790">
      <pivotArea collapsedLevelsAreSubtotals="1" fieldPosition="0">
        <references count="5">
          <reference field="15" count="1" selected="0">
            <x v="1"/>
          </reference>
          <reference field="17" count="1" selected="0">
            <x v="40"/>
          </reference>
          <reference field="19" count="1" selected="0">
            <x v="20"/>
          </reference>
          <reference field="26" count="1" selected="0">
            <x v="30"/>
          </reference>
          <reference field="27" count="1">
            <x v="20"/>
          </reference>
        </references>
      </pivotArea>
    </format>
    <format dxfId="789">
      <pivotArea collapsedLevelsAreSubtotals="1" fieldPosition="0">
        <references count="4">
          <reference field="15" count="1" selected="0">
            <x v="1"/>
          </reference>
          <reference field="17" count="1" selected="0">
            <x v="40"/>
          </reference>
          <reference field="19" count="1" selected="0">
            <x v="20"/>
          </reference>
          <reference field="26" count="1">
            <x v="33"/>
          </reference>
        </references>
      </pivotArea>
    </format>
    <format dxfId="788">
      <pivotArea collapsedLevelsAreSubtotals="1" fieldPosition="0">
        <references count="5">
          <reference field="15" count="1" selected="0">
            <x v="1"/>
          </reference>
          <reference field="17" count="1" selected="0">
            <x v="40"/>
          </reference>
          <reference field="19" count="1" selected="0">
            <x v="20"/>
          </reference>
          <reference field="26" count="1" selected="0">
            <x v="33"/>
          </reference>
          <reference field="27" count="1">
            <x v="65"/>
          </reference>
        </references>
      </pivotArea>
    </format>
    <format dxfId="787">
      <pivotArea collapsedLevelsAreSubtotals="1" fieldPosition="0">
        <references count="4">
          <reference field="15" count="1" selected="0">
            <x v="1"/>
          </reference>
          <reference field="17" count="1" selected="0">
            <x v="40"/>
          </reference>
          <reference field="19" count="1" selected="0">
            <x v="20"/>
          </reference>
          <reference field="26" count="1">
            <x v="36"/>
          </reference>
        </references>
      </pivotArea>
    </format>
    <format dxfId="786">
      <pivotArea collapsedLevelsAreSubtotals="1" fieldPosition="0">
        <references count="5">
          <reference field="15" count="1" selected="0">
            <x v="1"/>
          </reference>
          <reference field="17" count="1" selected="0">
            <x v="40"/>
          </reference>
          <reference field="19" count="1" selected="0">
            <x v="20"/>
          </reference>
          <reference field="26" count="1" selected="0">
            <x v="36"/>
          </reference>
          <reference field="27" count="1">
            <x v="82"/>
          </reference>
        </references>
      </pivotArea>
    </format>
    <format dxfId="785">
      <pivotArea collapsedLevelsAreSubtotals="1" fieldPosition="0">
        <references count="4">
          <reference field="15" count="1" selected="0">
            <x v="1"/>
          </reference>
          <reference field="17" count="1" selected="0">
            <x v="40"/>
          </reference>
          <reference field="19" count="1" selected="0">
            <x v="20"/>
          </reference>
          <reference field="26" count="1">
            <x v="44"/>
          </reference>
        </references>
      </pivotArea>
    </format>
    <format dxfId="784">
      <pivotArea collapsedLevelsAreSubtotals="1" fieldPosition="0">
        <references count="5">
          <reference field="15" count="1" selected="0">
            <x v="1"/>
          </reference>
          <reference field="17" count="1" selected="0">
            <x v="40"/>
          </reference>
          <reference field="19" count="1" selected="0">
            <x v="20"/>
          </reference>
          <reference field="26" count="1" selected="0">
            <x v="44"/>
          </reference>
          <reference field="27" count="1">
            <x v="21"/>
          </reference>
        </references>
      </pivotArea>
    </format>
    <format dxfId="783">
      <pivotArea collapsedLevelsAreSubtotals="1" fieldPosition="0">
        <references count="4">
          <reference field="15" count="1" selected="0">
            <x v="1"/>
          </reference>
          <reference field="17" count="1" selected="0">
            <x v="40"/>
          </reference>
          <reference field="19" count="1" selected="0">
            <x v="20"/>
          </reference>
          <reference field="26" count="1">
            <x v="46"/>
          </reference>
        </references>
      </pivotArea>
    </format>
    <format dxfId="782">
      <pivotArea collapsedLevelsAreSubtotals="1" fieldPosition="0">
        <references count="5">
          <reference field="15" count="1" selected="0">
            <x v="1"/>
          </reference>
          <reference field="17" count="1" selected="0">
            <x v="40"/>
          </reference>
          <reference field="19" count="1" selected="0">
            <x v="20"/>
          </reference>
          <reference field="26" count="1" selected="0">
            <x v="46"/>
          </reference>
          <reference field="27" count="1">
            <x v="92"/>
          </reference>
        </references>
      </pivotArea>
    </format>
    <format dxfId="781">
      <pivotArea collapsedLevelsAreSubtotals="1" fieldPosition="0">
        <references count="4">
          <reference field="15" count="1" selected="0">
            <x v="1"/>
          </reference>
          <reference field="17" count="1" selected="0">
            <x v="40"/>
          </reference>
          <reference field="19" count="1" selected="0">
            <x v="20"/>
          </reference>
          <reference field="26" count="1">
            <x v="48"/>
          </reference>
        </references>
      </pivotArea>
    </format>
    <format dxfId="780">
      <pivotArea collapsedLevelsAreSubtotals="1" fieldPosition="0">
        <references count="5">
          <reference field="15" count="1" selected="0">
            <x v="1"/>
          </reference>
          <reference field="17" count="1" selected="0">
            <x v="40"/>
          </reference>
          <reference field="19" count="1" selected="0">
            <x v="20"/>
          </reference>
          <reference field="26" count="1" selected="0">
            <x v="48"/>
          </reference>
          <reference field="27" count="1">
            <x v="17"/>
          </reference>
        </references>
      </pivotArea>
    </format>
    <format dxfId="779">
      <pivotArea collapsedLevelsAreSubtotals="1" fieldPosition="0">
        <references count="4">
          <reference field="15" count="1" selected="0">
            <x v="1"/>
          </reference>
          <reference field="17" count="1" selected="0">
            <x v="40"/>
          </reference>
          <reference field="19" count="1" selected="0">
            <x v="20"/>
          </reference>
          <reference field="26" count="1">
            <x v="51"/>
          </reference>
        </references>
      </pivotArea>
    </format>
    <format dxfId="778">
      <pivotArea collapsedLevelsAreSubtotals="1" fieldPosition="0">
        <references count="5">
          <reference field="15" count="1" selected="0">
            <x v="1"/>
          </reference>
          <reference field="17" count="1" selected="0">
            <x v="40"/>
          </reference>
          <reference field="19" count="1" selected="0">
            <x v="20"/>
          </reference>
          <reference field="26" count="1" selected="0">
            <x v="51"/>
          </reference>
          <reference field="27" count="1">
            <x v="49"/>
          </reference>
        </references>
      </pivotArea>
    </format>
    <format dxfId="777">
      <pivotArea collapsedLevelsAreSubtotals="1" fieldPosition="0">
        <references count="4">
          <reference field="15" count="1" selected="0">
            <x v="1"/>
          </reference>
          <reference field="17" count="1" selected="0">
            <x v="40"/>
          </reference>
          <reference field="19" count="1" selected="0">
            <x v="20"/>
          </reference>
          <reference field="26" count="1">
            <x v="56"/>
          </reference>
        </references>
      </pivotArea>
    </format>
    <format dxfId="776">
      <pivotArea collapsedLevelsAreSubtotals="1" fieldPosition="0">
        <references count="5">
          <reference field="15" count="1" selected="0">
            <x v="1"/>
          </reference>
          <reference field="17" count="1" selected="0">
            <x v="40"/>
          </reference>
          <reference field="19" count="1" selected="0">
            <x v="20"/>
          </reference>
          <reference field="26" count="1" selected="0">
            <x v="56"/>
          </reference>
          <reference field="27" count="1">
            <x v="103"/>
          </reference>
        </references>
      </pivotArea>
    </format>
    <format dxfId="775">
      <pivotArea collapsedLevelsAreSubtotals="1" fieldPosition="0">
        <references count="4">
          <reference field="15" count="1" selected="0">
            <x v="1"/>
          </reference>
          <reference field="17" count="1" selected="0">
            <x v="40"/>
          </reference>
          <reference field="19" count="1" selected="0">
            <x v="20"/>
          </reference>
          <reference field="26" count="1">
            <x v="111"/>
          </reference>
        </references>
      </pivotArea>
    </format>
    <format dxfId="774">
      <pivotArea collapsedLevelsAreSubtotals="1" fieldPosition="0">
        <references count="5">
          <reference field="15" count="1" selected="0">
            <x v="1"/>
          </reference>
          <reference field="17" count="1" selected="0">
            <x v="40"/>
          </reference>
          <reference field="19" count="1" selected="0">
            <x v="20"/>
          </reference>
          <reference field="26" count="1" selected="0">
            <x v="111"/>
          </reference>
          <reference field="27" count="1">
            <x v="15"/>
          </reference>
        </references>
      </pivotArea>
    </format>
    <format dxfId="773">
      <pivotArea collapsedLevelsAreSubtotals="1" fieldPosition="0">
        <references count="4">
          <reference field="15" count="1" selected="0">
            <x v="1"/>
          </reference>
          <reference field="17" count="1" selected="0">
            <x v="40"/>
          </reference>
          <reference field="19" count="1" selected="0">
            <x v="20"/>
          </reference>
          <reference field="26" count="1">
            <x v="131"/>
          </reference>
        </references>
      </pivotArea>
    </format>
    <format dxfId="772">
      <pivotArea collapsedLevelsAreSubtotals="1" fieldPosition="0">
        <references count="5">
          <reference field="15" count="1" selected="0">
            <x v="1"/>
          </reference>
          <reference field="17" count="1" selected="0">
            <x v="40"/>
          </reference>
          <reference field="19" count="1" selected="0">
            <x v="20"/>
          </reference>
          <reference field="26" count="1" selected="0">
            <x v="131"/>
          </reference>
          <reference field="27" count="1">
            <x v="50"/>
          </reference>
        </references>
      </pivotArea>
    </format>
    <format dxfId="771">
      <pivotArea collapsedLevelsAreSubtotals="1" fieldPosition="0">
        <references count="1">
          <reference field="19" count="1">
            <x v="21"/>
          </reference>
        </references>
      </pivotArea>
    </format>
    <format dxfId="770">
      <pivotArea collapsedLevelsAreSubtotals="1" fieldPosition="0">
        <references count="2">
          <reference field="15" count="1">
            <x v="2"/>
          </reference>
          <reference field="19" count="1" selected="0">
            <x v="21"/>
          </reference>
        </references>
      </pivotArea>
    </format>
    <format dxfId="769">
      <pivotArea collapsedLevelsAreSubtotals="1" fieldPosition="0">
        <references count="3">
          <reference field="15" count="1" selected="0">
            <x v="2"/>
          </reference>
          <reference field="17" count="1">
            <x v="15"/>
          </reference>
          <reference field="19" count="1" selected="0">
            <x v="21"/>
          </reference>
        </references>
      </pivotArea>
    </format>
    <format dxfId="768">
      <pivotArea collapsedLevelsAreSubtotals="1" fieldPosition="0">
        <references count="4">
          <reference field="15" count="1" selected="0">
            <x v="2"/>
          </reference>
          <reference field="17" count="1" selected="0">
            <x v="15"/>
          </reference>
          <reference field="19" count="1" selected="0">
            <x v="21"/>
          </reference>
          <reference field="26" count="1">
            <x v="110"/>
          </reference>
        </references>
      </pivotArea>
    </format>
    <format dxfId="767">
      <pivotArea collapsedLevelsAreSubtotals="1" fieldPosition="0">
        <references count="5">
          <reference field="15" count="1" selected="0">
            <x v="2"/>
          </reference>
          <reference field="17" count="1" selected="0">
            <x v="15"/>
          </reference>
          <reference field="19" count="1" selected="0">
            <x v="21"/>
          </reference>
          <reference field="26" count="1" selected="0">
            <x v="110"/>
          </reference>
          <reference field="27" count="1">
            <x v="132"/>
          </reference>
        </references>
      </pivotArea>
    </format>
    <format dxfId="766">
      <pivotArea collapsedLevelsAreSubtotals="1" fieldPosition="0">
        <references count="3">
          <reference field="15" count="1" selected="0">
            <x v="2"/>
          </reference>
          <reference field="17" count="1">
            <x v="29"/>
          </reference>
          <reference field="19" count="1" selected="0">
            <x v="21"/>
          </reference>
        </references>
      </pivotArea>
    </format>
    <format dxfId="765">
      <pivotArea collapsedLevelsAreSubtotals="1" fieldPosition="0">
        <references count="4">
          <reference field="15" count="1" selected="0">
            <x v="2"/>
          </reference>
          <reference field="17" count="1" selected="0">
            <x v="29"/>
          </reference>
          <reference field="19" count="1" selected="0">
            <x v="21"/>
          </reference>
          <reference field="26" count="1">
            <x v="110"/>
          </reference>
        </references>
      </pivotArea>
    </format>
    <format dxfId="764">
      <pivotArea collapsedLevelsAreSubtotals="1" fieldPosition="0">
        <references count="5">
          <reference field="15" count="1" selected="0">
            <x v="2"/>
          </reference>
          <reference field="17" count="1" selected="0">
            <x v="29"/>
          </reference>
          <reference field="19" count="1" selected="0">
            <x v="21"/>
          </reference>
          <reference field="26" count="1" selected="0">
            <x v="110"/>
          </reference>
          <reference field="27" count="1">
            <x v="132"/>
          </reference>
        </references>
      </pivotArea>
    </format>
    <format dxfId="763">
      <pivotArea collapsedLevelsAreSubtotals="1" fieldPosition="0">
        <references count="3">
          <reference field="15" count="1" selected="0">
            <x v="2"/>
          </reference>
          <reference field="17" count="1">
            <x v="33"/>
          </reference>
          <reference field="19" count="1" selected="0">
            <x v="21"/>
          </reference>
        </references>
      </pivotArea>
    </format>
    <format dxfId="762">
      <pivotArea collapsedLevelsAreSubtotals="1" fieldPosition="0">
        <references count="4">
          <reference field="15" count="1" selected="0">
            <x v="2"/>
          </reference>
          <reference field="17" count="1" selected="0">
            <x v="33"/>
          </reference>
          <reference field="19" count="1" selected="0">
            <x v="21"/>
          </reference>
          <reference field="26" count="1">
            <x v="38"/>
          </reference>
        </references>
      </pivotArea>
    </format>
    <format dxfId="761">
      <pivotArea collapsedLevelsAreSubtotals="1" fieldPosition="0">
        <references count="5">
          <reference field="15" count="1" selected="0">
            <x v="2"/>
          </reference>
          <reference field="17" count="1" selected="0">
            <x v="33"/>
          </reference>
          <reference field="19" count="1" selected="0">
            <x v="21"/>
          </reference>
          <reference field="26" count="1" selected="0">
            <x v="38"/>
          </reference>
          <reference field="27" count="1">
            <x v="44"/>
          </reference>
        </references>
      </pivotArea>
    </format>
    <format dxfId="760">
      <pivotArea collapsedLevelsAreSubtotals="1" fieldPosition="0">
        <references count="1">
          <reference field="19" count="1">
            <x v="22"/>
          </reference>
        </references>
      </pivotArea>
    </format>
    <format dxfId="759">
      <pivotArea collapsedLevelsAreSubtotals="1" fieldPosition="0">
        <references count="2">
          <reference field="15" count="1">
            <x v="4"/>
          </reference>
          <reference field="19" count="1" selected="0">
            <x v="22"/>
          </reference>
        </references>
      </pivotArea>
    </format>
    <format dxfId="758">
      <pivotArea collapsedLevelsAreSubtotals="1" fieldPosition="0">
        <references count="3">
          <reference field="15" count="1" selected="0">
            <x v="4"/>
          </reference>
          <reference field="17" count="1">
            <x v="42"/>
          </reference>
          <reference field="19" count="1" selected="0">
            <x v="22"/>
          </reference>
        </references>
      </pivotArea>
    </format>
    <format dxfId="757">
      <pivotArea collapsedLevelsAreSubtotals="1" fieldPosition="0">
        <references count="4">
          <reference field="15" count="1" selected="0">
            <x v="4"/>
          </reference>
          <reference field="17" count="1" selected="0">
            <x v="42"/>
          </reference>
          <reference field="19" count="1" selected="0">
            <x v="22"/>
          </reference>
          <reference field="26" count="1">
            <x v="101"/>
          </reference>
        </references>
      </pivotArea>
    </format>
    <format dxfId="756">
      <pivotArea collapsedLevelsAreSubtotals="1" fieldPosition="0">
        <references count="5">
          <reference field="15" count="1" selected="0">
            <x v="4"/>
          </reference>
          <reference field="17" count="1" selected="0">
            <x v="42"/>
          </reference>
          <reference field="19" count="1" selected="0">
            <x v="22"/>
          </reference>
          <reference field="26" count="1" selected="0">
            <x v="101"/>
          </reference>
          <reference field="27" count="1">
            <x v="104"/>
          </reference>
        </references>
      </pivotArea>
    </format>
    <format dxfId="755">
      <pivotArea collapsedLevelsAreSubtotals="1" fieldPosition="0">
        <references count="4">
          <reference field="15" count="1" selected="0">
            <x v="4"/>
          </reference>
          <reference field="17" count="1" selected="0">
            <x v="42"/>
          </reference>
          <reference field="19" count="1" selected="0">
            <x v="22"/>
          </reference>
          <reference field="26" count="1">
            <x v="103"/>
          </reference>
        </references>
      </pivotArea>
    </format>
    <format dxfId="754">
      <pivotArea collapsedLevelsAreSubtotals="1" fieldPosition="0">
        <references count="5">
          <reference field="15" count="1" selected="0">
            <x v="4"/>
          </reference>
          <reference field="17" count="1" selected="0">
            <x v="42"/>
          </reference>
          <reference field="19" count="1" selected="0">
            <x v="22"/>
          </reference>
          <reference field="26" count="1" selected="0">
            <x v="103"/>
          </reference>
          <reference field="27" count="1">
            <x v="110"/>
          </reference>
        </references>
      </pivotArea>
    </format>
    <format dxfId="753">
      <pivotArea collapsedLevelsAreSubtotals="1" fieldPosition="0">
        <references count="4">
          <reference field="15" count="1" selected="0">
            <x v="4"/>
          </reference>
          <reference field="17" count="1" selected="0">
            <x v="42"/>
          </reference>
          <reference field="19" count="1" selected="0">
            <x v="22"/>
          </reference>
          <reference field="26" count="1">
            <x v="108"/>
          </reference>
        </references>
      </pivotArea>
    </format>
    <format dxfId="752">
      <pivotArea collapsedLevelsAreSubtotals="1" fieldPosition="0">
        <references count="5">
          <reference field="15" count="1" selected="0">
            <x v="4"/>
          </reference>
          <reference field="17" count="1" selected="0">
            <x v="42"/>
          </reference>
          <reference field="19" count="1" selected="0">
            <x v="22"/>
          </reference>
          <reference field="26" count="1" selected="0">
            <x v="108"/>
          </reference>
          <reference field="27" count="1">
            <x v="138"/>
          </reference>
        </references>
      </pivotArea>
    </format>
    <format dxfId="751">
      <pivotArea collapsedLevelsAreSubtotals="1" fieldPosition="0">
        <references count="4">
          <reference field="15" count="1" selected="0">
            <x v="4"/>
          </reference>
          <reference field="17" count="1" selected="0">
            <x v="42"/>
          </reference>
          <reference field="19" count="1" selected="0">
            <x v="22"/>
          </reference>
          <reference field="26" count="1">
            <x v="109"/>
          </reference>
        </references>
      </pivotArea>
    </format>
    <format dxfId="750">
      <pivotArea collapsedLevelsAreSubtotals="1" fieldPosition="0">
        <references count="5">
          <reference field="15" count="1" selected="0">
            <x v="4"/>
          </reference>
          <reference field="17" count="1" selected="0">
            <x v="42"/>
          </reference>
          <reference field="19" count="1" selected="0">
            <x v="22"/>
          </reference>
          <reference field="26" count="1" selected="0">
            <x v="109"/>
          </reference>
          <reference field="27" count="1">
            <x v="137"/>
          </reference>
        </references>
      </pivotArea>
    </format>
    <format dxfId="749">
      <pivotArea collapsedLevelsAreSubtotals="1" fieldPosition="0">
        <references count="4">
          <reference field="15" count="1" selected="0">
            <x v="4"/>
          </reference>
          <reference field="17" count="1" selected="0">
            <x v="42"/>
          </reference>
          <reference field="19" count="1" selected="0">
            <x v="22"/>
          </reference>
          <reference field="26" count="1">
            <x v="134"/>
          </reference>
        </references>
      </pivotArea>
    </format>
    <format dxfId="748">
      <pivotArea collapsedLevelsAreSubtotals="1" fieldPosition="0">
        <references count="5">
          <reference field="15" count="1" selected="0">
            <x v="4"/>
          </reference>
          <reference field="17" count="1" selected="0">
            <x v="42"/>
          </reference>
          <reference field="19" count="1" selected="0">
            <x v="22"/>
          </reference>
          <reference field="26" count="1" selected="0">
            <x v="134"/>
          </reference>
          <reference field="27" count="1">
            <x v="136"/>
          </reference>
        </references>
      </pivotArea>
    </format>
    <format dxfId="747">
      <pivotArea collapsedLevelsAreSubtotals="1" fieldPosition="0">
        <references count="4">
          <reference field="15" count="1" selected="0">
            <x v="4"/>
          </reference>
          <reference field="17" count="1" selected="0">
            <x v="42"/>
          </reference>
          <reference field="19" count="1" selected="0">
            <x v="22"/>
          </reference>
          <reference field="26" count="1">
            <x v="141"/>
          </reference>
        </references>
      </pivotArea>
    </format>
    <format dxfId="746">
      <pivotArea collapsedLevelsAreSubtotals="1" fieldPosition="0">
        <references count="5">
          <reference field="15" count="1" selected="0">
            <x v="4"/>
          </reference>
          <reference field="17" count="1" selected="0">
            <x v="42"/>
          </reference>
          <reference field="19" count="1" selected="0">
            <x v="22"/>
          </reference>
          <reference field="26" count="1" selected="0">
            <x v="141"/>
          </reference>
          <reference field="27" count="1">
            <x v="1"/>
          </reference>
        </references>
      </pivotArea>
    </format>
    <format dxfId="745">
      <pivotArea collapsedLevelsAreSubtotals="1" fieldPosition="0">
        <references count="4">
          <reference field="15" count="1" selected="0">
            <x v="4"/>
          </reference>
          <reference field="17" count="1" selected="0">
            <x v="42"/>
          </reference>
          <reference field="19" count="1" selected="0">
            <x v="22"/>
          </reference>
          <reference field="26" count="1">
            <x v="142"/>
          </reference>
        </references>
      </pivotArea>
    </format>
    <format dxfId="744">
      <pivotArea collapsedLevelsAreSubtotals="1" fieldPosition="0">
        <references count="5">
          <reference field="15" count="1" selected="0">
            <x v="4"/>
          </reference>
          <reference field="17" count="1" selected="0">
            <x v="42"/>
          </reference>
          <reference field="19" count="1" selected="0">
            <x v="22"/>
          </reference>
          <reference field="26" count="1" selected="0">
            <x v="142"/>
          </reference>
          <reference field="27" count="1">
            <x v="60"/>
          </reference>
        </references>
      </pivotArea>
    </format>
    <format dxfId="743">
      <pivotArea collapsedLevelsAreSubtotals="1" fieldPosition="0">
        <references count="1">
          <reference field="19" count="1">
            <x v="23"/>
          </reference>
        </references>
      </pivotArea>
    </format>
    <format dxfId="742">
      <pivotArea collapsedLevelsAreSubtotals="1" fieldPosition="0">
        <references count="2">
          <reference field="15" count="1">
            <x v="4"/>
          </reference>
          <reference field="19" count="1" selected="0">
            <x v="23"/>
          </reference>
        </references>
      </pivotArea>
    </format>
    <format dxfId="741">
      <pivotArea collapsedLevelsAreSubtotals="1" fieldPosition="0">
        <references count="3">
          <reference field="15" count="1" selected="0">
            <x v="4"/>
          </reference>
          <reference field="17" count="1">
            <x v="44"/>
          </reference>
          <reference field="19" count="1" selected="0">
            <x v="23"/>
          </reference>
        </references>
      </pivotArea>
    </format>
    <format dxfId="740">
      <pivotArea collapsedLevelsAreSubtotals="1" fieldPosition="0">
        <references count="4">
          <reference field="15" count="1" selected="0">
            <x v="4"/>
          </reference>
          <reference field="17" count="1" selected="0">
            <x v="44"/>
          </reference>
          <reference field="19" count="1" selected="0">
            <x v="23"/>
          </reference>
          <reference field="26" count="1">
            <x v="23"/>
          </reference>
        </references>
      </pivotArea>
    </format>
    <format dxfId="739">
      <pivotArea collapsedLevelsAreSubtotals="1" fieldPosition="0">
        <references count="5">
          <reference field="15" count="1" selected="0">
            <x v="4"/>
          </reference>
          <reference field="17" count="1" selected="0">
            <x v="44"/>
          </reference>
          <reference field="19" count="1" selected="0">
            <x v="23"/>
          </reference>
          <reference field="26" count="1" selected="0">
            <x v="23"/>
          </reference>
          <reference field="27" count="1">
            <x v="68"/>
          </reference>
        </references>
      </pivotArea>
    </format>
    <format dxfId="738">
      <pivotArea collapsedLevelsAreSubtotals="1" fieldPosition="0">
        <references count="4">
          <reference field="15" count="1" selected="0">
            <x v="4"/>
          </reference>
          <reference field="17" count="1" selected="0">
            <x v="44"/>
          </reference>
          <reference field="19" count="1" selected="0">
            <x v="23"/>
          </reference>
          <reference field="26" count="1">
            <x v="104"/>
          </reference>
        </references>
      </pivotArea>
    </format>
    <format dxfId="737">
      <pivotArea collapsedLevelsAreSubtotals="1" fieldPosition="0">
        <references count="5">
          <reference field="15" count="1" selected="0">
            <x v="4"/>
          </reference>
          <reference field="17" count="1" selected="0">
            <x v="44"/>
          </reference>
          <reference field="19" count="1" selected="0">
            <x v="23"/>
          </reference>
          <reference field="26" count="1" selected="0">
            <x v="104"/>
          </reference>
          <reference field="27" count="1">
            <x v="31"/>
          </reference>
        </references>
      </pivotArea>
    </format>
    <format dxfId="736">
      <pivotArea collapsedLevelsAreSubtotals="1" fieldPosition="0">
        <references count="4">
          <reference field="15" count="1" selected="0">
            <x v="4"/>
          </reference>
          <reference field="17" count="1" selected="0">
            <x v="44"/>
          </reference>
          <reference field="19" count="1" selected="0">
            <x v="23"/>
          </reference>
          <reference field="26" count="1">
            <x v="105"/>
          </reference>
        </references>
      </pivotArea>
    </format>
    <format dxfId="735">
      <pivotArea collapsedLevelsAreSubtotals="1" fieldPosition="0">
        <references count="5">
          <reference field="15" count="1" selected="0">
            <x v="4"/>
          </reference>
          <reference field="17" count="1" selected="0">
            <x v="44"/>
          </reference>
          <reference field="19" count="1" selected="0">
            <x v="23"/>
          </reference>
          <reference field="26" count="1" selected="0">
            <x v="105"/>
          </reference>
          <reference field="27" count="1">
            <x v="90"/>
          </reference>
        </references>
      </pivotArea>
    </format>
    <format dxfId="734">
      <pivotArea collapsedLevelsAreSubtotals="1" fieldPosition="0">
        <references count="1">
          <reference field="19" count="1">
            <x v="24"/>
          </reference>
        </references>
      </pivotArea>
    </format>
    <format dxfId="733">
      <pivotArea collapsedLevelsAreSubtotals="1" fieldPosition="0">
        <references count="2">
          <reference field="15" count="1">
            <x v="5"/>
          </reference>
          <reference field="19" count="1" selected="0">
            <x v="24"/>
          </reference>
        </references>
      </pivotArea>
    </format>
    <format dxfId="732">
      <pivotArea collapsedLevelsAreSubtotals="1" fieldPosition="0">
        <references count="3">
          <reference field="15" count="1" selected="0">
            <x v="5"/>
          </reference>
          <reference field="17" count="1">
            <x v="32"/>
          </reference>
          <reference field="19" count="1" selected="0">
            <x v="24"/>
          </reference>
        </references>
      </pivotArea>
    </format>
    <format dxfId="731">
      <pivotArea collapsedLevelsAreSubtotals="1" fieldPosition="0">
        <references count="4">
          <reference field="15" count="1" selected="0">
            <x v="5"/>
          </reference>
          <reference field="17" count="1" selected="0">
            <x v="32"/>
          </reference>
          <reference field="19" count="1" selected="0">
            <x v="24"/>
          </reference>
          <reference field="26" count="1">
            <x v="71"/>
          </reference>
        </references>
      </pivotArea>
    </format>
    <format dxfId="730">
      <pivotArea collapsedLevelsAreSubtotals="1" fieldPosition="0">
        <references count="5">
          <reference field="15" count="1" selected="0">
            <x v="5"/>
          </reference>
          <reference field="17" count="1" selected="0">
            <x v="32"/>
          </reference>
          <reference field="19" count="1" selected="0">
            <x v="24"/>
          </reference>
          <reference field="26" count="1" selected="0">
            <x v="71"/>
          </reference>
          <reference field="27" count="1">
            <x v="112"/>
          </reference>
        </references>
      </pivotArea>
    </format>
    <format dxfId="729">
      <pivotArea collapsedLevelsAreSubtotals="1" fieldPosition="0">
        <references count="4">
          <reference field="15" count="1" selected="0">
            <x v="5"/>
          </reference>
          <reference field="17" count="1" selected="0">
            <x v="32"/>
          </reference>
          <reference field="19" count="1" selected="0">
            <x v="24"/>
          </reference>
          <reference field="26" count="1">
            <x v="137"/>
          </reference>
        </references>
      </pivotArea>
    </format>
    <format dxfId="728">
      <pivotArea collapsedLevelsAreSubtotals="1" fieldPosition="0">
        <references count="5">
          <reference field="15" count="1" selected="0">
            <x v="5"/>
          </reference>
          <reference field="17" count="1" selected="0">
            <x v="32"/>
          </reference>
          <reference field="19" count="1" selected="0">
            <x v="24"/>
          </reference>
          <reference field="26" count="1" selected="0">
            <x v="137"/>
          </reference>
          <reference field="27" count="1">
            <x v="33"/>
          </reference>
        </references>
      </pivotArea>
    </format>
    <format dxfId="727">
      <pivotArea collapsedLevelsAreSubtotals="1" fieldPosition="0">
        <references count="4">
          <reference field="15" count="1" selected="0">
            <x v="5"/>
          </reference>
          <reference field="17" count="1" selected="0">
            <x v="32"/>
          </reference>
          <reference field="19" count="1" selected="0">
            <x v="24"/>
          </reference>
          <reference field="26" count="1">
            <x v="138"/>
          </reference>
        </references>
      </pivotArea>
    </format>
    <format dxfId="726">
      <pivotArea collapsedLevelsAreSubtotals="1" fieldPosition="0">
        <references count="5">
          <reference field="15" count="1" selected="0">
            <x v="5"/>
          </reference>
          <reference field="17" count="1" selected="0">
            <x v="32"/>
          </reference>
          <reference field="19" count="1" selected="0">
            <x v="24"/>
          </reference>
          <reference field="26" count="1" selected="0">
            <x v="138"/>
          </reference>
          <reference field="27" count="1">
            <x v="25"/>
          </reference>
        </references>
      </pivotArea>
    </format>
    <format dxfId="725">
      <pivotArea collapsedLevelsAreSubtotals="1" fieldPosition="0">
        <references count="4">
          <reference field="15" count="1" selected="0">
            <x v="5"/>
          </reference>
          <reference field="17" count="1" selected="0">
            <x v="32"/>
          </reference>
          <reference field="19" count="1" selected="0">
            <x v="24"/>
          </reference>
          <reference field="26" count="1">
            <x v="139"/>
          </reference>
        </references>
      </pivotArea>
    </format>
    <format dxfId="724">
      <pivotArea collapsedLevelsAreSubtotals="1" fieldPosition="0">
        <references count="5">
          <reference field="15" count="1" selected="0">
            <x v="5"/>
          </reference>
          <reference field="17" count="1" selected="0">
            <x v="32"/>
          </reference>
          <reference field="19" count="1" selected="0">
            <x v="24"/>
          </reference>
          <reference field="26" count="1" selected="0">
            <x v="139"/>
          </reference>
          <reference field="27" count="1">
            <x v="26"/>
          </reference>
        </references>
      </pivotArea>
    </format>
    <format dxfId="723">
      <pivotArea collapsedLevelsAreSubtotals="1" fieldPosition="0">
        <references count="3">
          <reference field="15" count="1" selected="0">
            <x v="5"/>
          </reference>
          <reference field="17" count="1">
            <x v="37"/>
          </reference>
          <reference field="19" count="1" selected="0">
            <x v="24"/>
          </reference>
        </references>
      </pivotArea>
    </format>
    <format dxfId="722">
      <pivotArea collapsedLevelsAreSubtotals="1" fieldPosition="0">
        <references count="4">
          <reference field="15" count="1" selected="0">
            <x v="5"/>
          </reference>
          <reference field="17" count="1" selected="0">
            <x v="37"/>
          </reference>
          <reference field="19" count="1" selected="0">
            <x v="24"/>
          </reference>
          <reference field="26" count="1">
            <x v="137"/>
          </reference>
        </references>
      </pivotArea>
    </format>
    <format dxfId="721">
      <pivotArea collapsedLevelsAreSubtotals="1" fieldPosition="0">
        <references count="5">
          <reference field="15" count="1" selected="0">
            <x v="5"/>
          </reference>
          <reference field="17" count="1" selected="0">
            <x v="37"/>
          </reference>
          <reference field="19" count="1" selected="0">
            <x v="24"/>
          </reference>
          <reference field="26" count="1" selected="0">
            <x v="137"/>
          </reference>
          <reference field="27" count="1">
            <x v="33"/>
          </reference>
        </references>
      </pivotArea>
    </format>
    <format dxfId="720">
      <pivotArea collapsedLevelsAreSubtotals="1" fieldPosition="0">
        <references count="4">
          <reference field="15" count="1" selected="0">
            <x v="5"/>
          </reference>
          <reference field="17" count="1" selected="0">
            <x v="37"/>
          </reference>
          <reference field="19" count="1" selected="0">
            <x v="24"/>
          </reference>
          <reference field="26" count="1">
            <x v="139"/>
          </reference>
        </references>
      </pivotArea>
    </format>
    <format dxfId="719">
      <pivotArea collapsedLevelsAreSubtotals="1" fieldPosition="0">
        <references count="5">
          <reference field="15" count="1" selected="0">
            <x v="5"/>
          </reference>
          <reference field="17" count="1" selected="0">
            <x v="37"/>
          </reference>
          <reference field="19" count="1" selected="0">
            <x v="24"/>
          </reference>
          <reference field="26" count="1" selected="0">
            <x v="139"/>
          </reference>
          <reference field="27" count="1">
            <x v="26"/>
          </reference>
        </references>
      </pivotArea>
    </format>
    <format dxfId="718">
      <pivotArea collapsedLevelsAreSubtotals="1" fieldPosition="0">
        <references count="1">
          <reference field="19" count="1">
            <x v="25"/>
          </reference>
        </references>
      </pivotArea>
    </format>
    <format dxfId="717">
      <pivotArea collapsedLevelsAreSubtotals="1" fieldPosition="0">
        <references count="2">
          <reference field="15" count="1">
            <x v="7"/>
          </reference>
          <reference field="19" count="1" selected="0">
            <x v="25"/>
          </reference>
        </references>
      </pivotArea>
    </format>
    <format dxfId="716">
      <pivotArea collapsedLevelsAreSubtotals="1" fieldPosition="0">
        <references count="3">
          <reference field="15" count="1" selected="0">
            <x v="7"/>
          </reference>
          <reference field="17" count="1">
            <x v="13"/>
          </reference>
          <reference field="19" count="1" selected="0">
            <x v="25"/>
          </reference>
        </references>
      </pivotArea>
    </format>
    <format dxfId="715">
      <pivotArea collapsedLevelsAreSubtotals="1" fieldPosition="0">
        <references count="4">
          <reference field="15" count="1" selected="0">
            <x v="7"/>
          </reference>
          <reference field="17" count="1" selected="0">
            <x v="13"/>
          </reference>
          <reference field="19" count="1" selected="0">
            <x v="25"/>
          </reference>
          <reference field="26" count="1">
            <x v="70"/>
          </reference>
        </references>
      </pivotArea>
    </format>
    <format dxfId="714">
      <pivotArea collapsedLevelsAreSubtotals="1" fieldPosition="0">
        <references count="5">
          <reference field="15" count="1" selected="0">
            <x v="7"/>
          </reference>
          <reference field="17" count="1" selected="0">
            <x v="13"/>
          </reference>
          <reference field="19" count="1" selected="0">
            <x v="25"/>
          </reference>
          <reference field="26" count="1" selected="0">
            <x v="70"/>
          </reference>
          <reference field="27" count="1">
            <x v="118"/>
          </reference>
        </references>
      </pivotArea>
    </format>
    <format dxfId="713">
      <pivotArea collapsedLevelsAreSubtotals="1" fieldPosition="0">
        <references count="4">
          <reference field="15" count="1" selected="0">
            <x v="7"/>
          </reference>
          <reference field="17" count="1" selected="0">
            <x v="13"/>
          </reference>
          <reference field="19" count="1" selected="0">
            <x v="25"/>
          </reference>
          <reference field="26" count="1">
            <x v="98"/>
          </reference>
        </references>
      </pivotArea>
    </format>
    <format dxfId="712">
      <pivotArea collapsedLevelsAreSubtotals="1" fieldPosition="0">
        <references count="5">
          <reference field="15" count="1" selected="0">
            <x v="7"/>
          </reference>
          <reference field="17" count="1" selected="0">
            <x v="13"/>
          </reference>
          <reference field="19" count="1" selected="0">
            <x v="25"/>
          </reference>
          <reference field="26" count="1" selected="0">
            <x v="98"/>
          </reference>
          <reference field="27" count="1">
            <x v="47"/>
          </reference>
        </references>
      </pivotArea>
    </format>
    <format dxfId="711">
      <pivotArea collapsedLevelsAreSubtotals="1" fieldPosition="0">
        <references count="4">
          <reference field="15" count="1" selected="0">
            <x v="7"/>
          </reference>
          <reference field="17" count="1" selected="0">
            <x v="13"/>
          </reference>
          <reference field="19" count="1" selected="0">
            <x v="25"/>
          </reference>
          <reference field="26" count="1">
            <x v="111"/>
          </reference>
        </references>
      </pivotArea>
    </format>
    <format dxfId="710">
      <pivotArea collapsedLevelsAreSubtotals="1" fieldPosition="0">
        <references count="5">
          <reference field="15" count="1" selected="0">
            <x v="7"/>
          </reference>
          <reference field="17" count="1" selected="0">
            <x v="13"/>
          </reference>
          <reference field="19" count="1" selected="0">
            <x v="25"/>
          </reference>
          <reference field="26" count="1" selected="0">
            <x v="111"/>
          </reference>
          <reference field="27" count="1">
            <x v="15"/>
          </reference>
        </references>
      </pivotArea>
    </format>
    <format dxfId="709">
      <pivotArea collapsedLevelsAreSubtotals="1" fieldPosition="0">
        <references count="4">
          <reference field="15" count="1" selected="0">
            <x v="7"/>
          </reference>
          <reference field="17" count="1" selected="0">
            <x v="13"/>
          </reference>
          <reference field="19" count="1" selected="0">
            <x v="25"/>
          </reference>
          <reference field="26" count="1">
            <x v="113"/>
          </reference>
        </references>
      </pivotArea>
    </format>
    <format dxfId="708">
      <pivotArea collapsedLevelsAreSubtotals="1" fieldPosition="0">
        <references count="5">
          <reference field="15" count="1" selected="0">
            <x v="7"/>
          </reference>
          <reference field="17" count="1" selected="0">
            <x v="13"/>
          </reference>
          <reference field="19" count="1" selected="0">
            <x v="25"/>
          </reference>
          <reference field="26" count="1" selected="0">
            <x v="113"/>
          </reference>
          <reference field="27" count="1">
            <x v="13"/>
          </reference>
        </references>
      </pivotArea>
    </format>
    <format dxfId="707">
      <pivotArea collapsedLevelsAreSubtotals="1" fieldPosition="0">
        <references count="3">
          <reference field="15" count="1" selected="0">
            <x v="7"/>
          </reference>
          <reference field="17" count="1">
            <x v="31"/>
          </reference>
          <reference field="19" count="1" selected="0">
            <x v="25"/>
          </reference>
        </references>
      </pivotArea>
    </format>
    <format dxfId="706">
      <pivotArea collapsedLevelsAreSubtotals="1" fieldPosition="0">
        <references count="4">
          <reference field="15" count="1" selected="0">
            <x v="7"/>
          </reference>
          <reference field="17" count="1" selected="0">
            <x v="31"/>
          </reference>
          <reference field="19" count="1" selected="0">
            <x v="25"/>
          </reference>
          <reference field="26" count="1">
            <x v="111"/>
          </reference>
        </references>
      </pivotArea>
    </format>
    <format dxfId="705">
      <pivotArea collapsedLevelsAreSubtotals="1" fieldPosition="0">
        <references count="5">
          <reference field="15" count="1" selected="0">
            <x v="7"/>
          </reference>
          <reference field="17" count="1" selected="0">
            <x v="31"/>
          </reference>
          <reference field="19" count="1" selected="0">
            <x v="25"/>
          </reference>
          <reference field="26" count="1" selected="0">
            <x v="111"/>
          </reference>
          <reference field="27" count="1">
            <x v="15"/>
          </reference>
        </references>
      </pivotArea>
    </format>
    <format dxfId="704">
      <pivotArea collapsedLevelsAreSubtotals="1" fieldPosition="0">
        <references count="3">
          <reference field="15" count="1" selected="0">
            <x v="7"/>
          </reference>
          <reference field="17" count="1">
            <x v="55"/>
          </reference>
          <reference field="19" count="1" selected="0">
            <x v="25"/>
          </reference>
        </references>
      </pivotArea>
    </format>
    <format dxfId="703">
      <pivotArea collapsedLevelsAreSubtotals="1" fieldPosition="0">
        <references count="4">
          <reference field="15" count="1" selected="0">
            <x v="7"/>
          </reference>
          <reference field="17" count="1" selected="0">
            <x v="55"/>
          </reference>
          <reference field="19" count="1" selected="0">
            <x v="25"/>
          </reference>
          <reference field="26" count="1">
            <x v="111"/>
          </reference>
        </references>
      </pivotArea>
    </format>
    <format dxfId="702">
      <pivotArea collapsedLevelsAreSubtotals="1" fieldPosition="0">
        <references count="5">
          <reference field="15" count="1" selected="0">
            <x v="7"/>
          </reference>
          <reference field="17" count="1" selected="0">
            <x v="55"/>
          </reference>
          <reference field="19" count="1" selected="0">
            <x v="25"/>
          </reference>
          <reference field="26" count="1" selected="0">
            <x v="111"/>
          </reference>
          <reference field="27" count="1">
            <x v="15"/>
          </reference>
        </references>
      </pivotArea>
    </format>
    <format dxfId="701">
      <pivotArea collapsedLevelsAreSubtotals="1" fieldPosition="0">
        <references count="1">
          <reference field="19" count="1">
            <x v="26"/>
          </reference>
        </references>
      </pivotArea>
    </format>
    <format dxfId="700">
      <pivotArea collapsedLevelsAreSubtotals="1" fieldPosition="0">
        <references count="2">
          <reference field="15" count="1">
            <x v="7"/>
          </reference>
          <reference field="19" count="1" selected="0">
            <x v="26"/>
          </reference>
        </references>
      </pivotArea>
    </format>
    <format dxfId="699">
      <pivotArea collapsedLevelsAreSubtotals="1" fieldPosition="0">
        <references count="3">
          <reference field="15" count="1" selected="0">
            <x v="7"/>
          </reference>
          <reference field="17" count="1">
            <x v="45"/>
          </reference>
          <reference field="19" count="1" selected="0">
            <x v="26"/>
          </reference>
        </references>
      </pivotArea>
    </format>
    <format dxfId="698">
      <pivotArea collapsedLevelsAreSubtotals="1" fieldPosition="0">
        <references count="4">
          <reference field="15" count="1" selected="0">
            <x v="7"/>
          </reference>
          <reference field="17" count="1" selected="0">
            <x v="45"/>
          </reference>
          <reference field="19" count="1" selected="0">
            <x v="26"/>
          </reference>
          <reference field="26" count="1">
            <x v="98"/>
          </reference>
        </references>
      </pivotArea>
    </format>
    <format dxfId="697">
      <pivotArea collapsedLevelsAreSubtotals="1" fieldPosition="0">
        <references count="5">
          <reference field="15" count="1" selected="0">
            <x v="7"/>
          </reference>
          <reference field="17" count="1" selected="0">
            <x v="45"/>
          </reference>
          <reference field="19" count="1" selected="0">
            <x v="26"/>
          </reference>
          <reference field="26" count="1" selected="0">
            <x v="98"/>
          </reference>
          <reference field="27" count="1">
            <x v="47"/>
          </reference>
        </references>
      </pivotArea>
    </format>
    <format dxfId="696">
      <pivotArea collapsedLevelsAreSubtotals="1" fieldPosition="0">
        <references count="1">
          <reference field="19" count="1">
            <x v="27"/>
          </reference>
        </references>
      </pivotArea>
    </format>
    <format dxfId="695">
      <pivotArea collapsedLevelsAreSubtotals="1" fieldPosition="0">
        <references count="2">
          <reference field="15" count="1">
            <x v="7"/>
          </reference>
          <reference field="19" count="1" selected="0">
            <x v="27"/>
          </reference>
        </references>
      </pivotArea>
    </format>
    <format dxfId="694">
      <pivotArea collapsedLevelsAreSubtotals="1" fieldPosition="0">
        <references count="3">
          <reference field="15" count="1" selected="0">
            <x v="7"/>
          </reference>
          <reference field="17" count="1">
            <x v="10"/>
          </reference>
          <reference field="19" count="1" selected="0">
            <x v="27"/>
          </reference>
        </references>
      </pivotArea>
    </format>
    <format dxfId="693">
      <pivotArea collapsedLevelsAreSubtotals="1" fieldPosition="0">
        <references count="4">
          <reference field="15" count="1" selected="0">
            <x v="7"/>
          </reference>
          <reference field="17" count="1" selected="0">
            <x v="10"/>
          </reference>
          <reference field="19" count="1" selected="0">
            <x v="27"/>
          </reference>
          <reference field="26" count="1">
            <x v="24"/>
          </reference>
        </references>
      </pivotArea>
    </format>
    <format dxfId="692">
      <pivotArea collapsedLevelsAreSubtotals="1" fieldPosition="0">
        <references count="5">
          <reference field="15" count="1" selected="0">
            <x v="7"/>
          </reference>
          <reference field="17" count="1" selected="0">
            <x v="10"/>
          </reference>
          <reference field="19" count="1" selected="0">
            <x v="27"/>
          </reference>
          <reference field="26" count="1" selected="0">
            <x v="24"/>
          </reference>
          <reference field="27" count="1">
            <x v="95"/>
          </reference>
        </references>
      </pivotArea>
    </format>
    <format dxfId="691">
      <pivotArea collapsedLevelsAreSubtotals="1" fieldPosition="0">
        <references count="4">
          <reference field="15" count="1" selected="0">
            <x v="7"/>
          </reference>
          <reference field="17" count="1" selected="0">
            <x v="10"/>
          </reference>
          <reference field="19" count="1" selected="0">
            <x v="27"/>
          </reference>
          <reference field="26" count="1">
            <x v="26"/>
          </reference>
        </references>
      </pivotArea>
    </format>
    <format dxfId="690">
      <pivotArea collapsedLevelsAreSubtotals="1" fieldPosition="0">
        <references count="5">
          <reference field="15" count="1" selected="0">
            <x v="7"/>
          </reference>
          <reference field="17" count="1" selected="0">
            <x v="10"/>
          </reference>
          <reference field="19" count="1" selected="0">
            <x v="27"/>
          </reference>
          <reference field="26" count="1" selected="0">
            <x v="26"/>
          </reference>
          <reference field="27" count="1">
            <x v="139"/>
          </reference>
        </references>
      </pivotArea>
    </format>
    <format dxfId="689">
      <pivotArea collapsedLevelsAreSubtotals="1" fieldPosition="0">
        <references count="4">
          <reference field="15" count="1" selected="0">
            <x v="7"/>
          </reference>
          <reference field="17" count="1" selected="0">
            <x v="10"/>
          </reference>
          <reference field="19" count="1" selected="0">
            <x v="27"/>
          </reference>
          <reference field="26" count="1">
            <x v="65"/>
          </reference>
        </references>
      </pivotArea>
    </format>
    <format dxfId="688">
      <pivotArea collapsedLevelsAreSubtotals="1" fieldPosition="0">
        <references count="5">
          <reference field="15" count="1" selected="0">
            <x v="7"/>
          </reference>
          <reference field="17" count="1" selected="0">
            <x v="10"/>
          </reference>
          <reference field="19" count="1" selected="0">
            <x v="27"/>
          </reference>
          <reference field="26" count="1" selected="0">
            <x v="65"/>
          </reference>
          <reference field="27" count="1">
            <x v="79"/>
          </reference>
        </references>
      </pivotArea>
    </format>
    <format dxfId="687">
      <pivotArea collapsedLevelsAreSubtotals="1" fieldPosition="0">
        <references count="4">
          <reference field="15" count="1" selected="0">
            <x v="7"/>
          </reference>
          <reference field="17" count="1" selected="0">
            <x v="10"/>
          </reference>
          <reference field="19" count="1" selected="0">
            <x v="27"/>
          </reference>
          <reference field="26" count="1">
            <x v="89"/>
          </reference>
        </references>
      </pivotArea>
    </format>
    <format dxfId="686">
      <pivotArea collapsedLevelsAreSubtotals="1" fieldPosition="0">
        <references count="5">
          <reference field="15" count="1" selected="0">
            <x v="7"/>
          </reference>
          <reference field="17" count="1" selected="0">
            <x v="10"/>
          </reference>
          <reference field="19" count="1" selected="0">
            <x v="27"/>
          </reference>
          <reference field="26" count="1" selected="0">
            <x v="89"/>
          </reference>
          <reference field="27" count="1">
            <x v="120"/>
          </reference>
        </references>
      </pivotArea>
    </format>
    <format dxfId="685">
      <pivotArea collapsedLevelsAreSubtotals="1" fieldPosition="0">
        <references count="4">
          <reference field="15" count="1" selected="0">
            <x v="7"/>
          </reference>
          <reference field="17" count="1" selected="0">
            <x v="10"/>
          </reference>
          <reference field="19" count="1" selected="0">
            <x v="27"/>
          </reference>
          <reference field="26" count="1">
            <x v="98"/>
          </reference>
        </references>
      </pivotArea>
    </format>
    <format dxfId="684">
      <pivotArea collapsedLevelsAreSubtotals="1" fieldPosition="0">
        <references count="5">
          <reference field="15" count="1" selected="0">
            <x v="7"/>
          </reference>
          <reference field="17" count="1" selected="0">
            <x v="10"/>
          </reference>
          <reference field="19" count="1" selected="0">
            <x v="27"/>
          </reference>
          <reference field="26" count="1" selected="0">
            <x v="98"/>
          </reference>
          <reference field="27" count="1">
            <x v="47"/>
          </reference>
        </references>
      </pivotArea>
    </format>
    <format dxfId="683">
      <pivotArea collapsedLevelsAreSubtotals="1" fieldPosition="0">
        <references count="1">
          <reference field="19" count="1">
            <x v="28"/>
          </reference>
        </references>
      </pivotArea>
    </format>
    <format dxfId="682">
      <pivotArea collapsedLevelsAreSubtotals="1" fieldPosition="0">
        <references count="2">
          <reference field="15" count="1">
            <x v="5"/>
          </reference>
          <reference field="19" count="1" selected="0">
            <x v="28"/>
          </reference>
        </references>
      </pivotArea>
    </format>
    <format dxfId="681">
      <pivotArea collapsedLevelsAreSubtotals="1" fieldPosition="0">
        <references count="3">
          <reference field="15" count="1" selected="0">
            <x v="5"/>
          </reference>
          <reference field="17" count="1">
            <x v="50"/>
          </reference>
          <reference field="19" count="1" selected="0">
            <x v="28"/>
          </reference>
        </references>
      </pivotArea>
    </format>
    <format dxfId="680">
      <pivotArea collapsedLevelsAreSubtotals="1" fieldPosition="0">
        <references count="4">
          <reference field="15" count="1" selected="0">
            <x v="5"/>
          </reference>
          <reference field="17" count="1" selected="0">
            <x v="50"/>
          </reference>
          <reference field="19" count="1" selected="0">
            <x v="28"/>
          </reference>
          <reference field="26" count="1">
            <x v="17"/>
          </reference>
        </references>
      </pivotArea>
    </format>
    <format dxfId="679">
      <pivotArea collapsedLevelsAreSubtotals="1" fieldPosition="0">
        <references count="5">
          <reference field="15" count="1" selected="0">
            <x v="5"/>
          </reference>
          <reference field="17" count="1" selected="0">
            <x v="50"/>
          </reference>
          <reference field="19" count="1" selected="0">
            <x v="28"/>
          </reference>
          <reference field="26" count="1" selected="0">
            <x v="17"/>
          </reference>
          <reference field="27" count="1">
            <x v="73"/>
          </reference>
        </references>
      </pivotArea>
    </format>
    <format dxfId="678">
      <pivotArea collapsedLevelsAreSubtotals="1" fieldPosition="0">
        <references count="4">
          <reference field="15" count="1" selected="0">
            <x v="5"/>
          </reference>
          <reference field="17" count="1" selected="0">
            <x v="50"/>
          </reference>
          <reference field="19" count="1" selected="0">
            <x v="28"/>
          </reference>
          <reference field="26" count="1">
            <x v="21"/>
          </reference>
        </references>
      </pivotArea>
    </format>
    <format dxfId="677">
      <pivotArea collapsedLevelsAreSubtotals="1" fieldPosition="0">
        <references count="5">
          <reference field="15" count="1" selected="0">
            <x v="5"/>
          </reference>
          <reference field="17" count="1" selected="0">
            <x v="50"/>
          </reference>
          <reference field="19" count="1" selected="0">
            <x v="28"/>
          </reference>
          <reference field="26" count="1" selected="0">
            <x v="21"/>
          </reference>
          <reference field="27" count="1">
            <x v="64"/>
          </reference>
        </references>
      </pivotArea>
    </format>
    <format dxfId="676">
      <pivotArea collapsedLevelsAreSubtotals="1" fieldPosition="0">
        <references count="4">
          <reference field="15" count="1" selected="0">
            <x v="5"/>
          </reference>
          <reference field="17" count="1" selected="0">
            <x v="50"/>
          </reference>
          <reference field="19" count="1" selected="0">
            <x v="28"/>
          </reference>
          <reference field="26" count="1">
            <x v="30"/>
          </reference>
        </references>
      </pivotArea>
    </format>
    <format dxfId="675">
      <pivotArea collapsedLevelsAreSubtotals="1" fieldPosition="0">
        <references count="5">
          <reference field="15" count="1" selected="0">
            <x v="5"/>
          </reference>
          <reference field="17" count="1" selected="0">
            <x v="50"/>
          </reference>
          <reference field="19" count="1" selected="0">
            <x v="28"/>
          </reference>
          <reference field="26" count="1" selected="0">
            <x v="30"/>
          </reference>
          <reference field="27" count="1">
            <x v="20"/>
          </reference>
        </references>
      </pivotArea>
    </format>
    <format dxfId="674">
      <pivotArea collapsedLevelsAreSubtotals="1" fieldPosition="0">
        <references count="4">
          <reference field="15" count="1" selected="0">
            <x v="5"/>
          </reference>
          <reference field="17" count="1" selected="0">
            <x v="50"/>
          </reference>
          <reference field="19" count="1" selected="0">
            <x v="28"/>
          </reference>
          <reference field="26" count="1">
            <x v="35"/>
          </reference>
        </references>
      </pivotArea>
    </format>
    <format dxfId="673">
      <pivotArea collapsedLevelsAreSubtotals="1" fieldPosition="0">
        <references count="5">
          <reference field="15" count="1" selected="0">
            <x v="5"/>
          </reference>
          <reference field="17" count="1" selected="0">
            <x v="50"/>
          </reference>
          <reference field="19" count="1" selected="0">
            <x v="28"/>
          </reference>
          <reference field="26" count="1" selected="0">
            <x v="35"/>
          </reference>
          <reference field="27" count="1">
            <x v="67"/>
          </reference>
        </references>
      </pivotArea>
    </format>
    <format dxfId="672">
      <pivotArea collapsedLevelsAreSubtotals="1" fieldPosition="0">
        <references count="4">
          <reference field="15" count="1" selected="0">
            <x v="5"/>
          </reference>
          <reference field="17" count="1" selected="0">
            <x v="50"/>
          </reference>
          <reference field="19" count="1" selected="0">
            <x v="28"/>
          </reference>
          <reference field="26" count="1">
            <x v="36"/>
          </reference>
        </references>
      </pivotArea>
    </format>
    <format dxfId="671">
      <pivotArea collapsedLevelsAreSubtotals="1" fieldPosition="0">
        <references count="5">
          <reference field="15" count="1" selected="0">
            <x v="5"/>
          </reference>
          <reference field="17" count="1" selected="0">
            <x v="50"/>
          </reference>
          <reference field="19" count="1" selected="0">
            <x v="28"/>
          </reference>
          <reference field="26" count="1" selected="0">
            <x v="36"/>
          </reference>
          <reference field="27" count="1">
            <x v="82"/>
          </reference>
        </references>
      </pivotArea>
    </format>
    <format dxfId="670">
      <pivotArea collapsedLevelsAreSubtotals="1" fieldPosition="0">
        <references count="4">
          <reference field="15" count="1" selected="0">
            <x v="5"/>
          </reference>
          <reference field="17" count="1" selected="0">
            <x v="50"/>
          </reference>
          <reference field="19" count="1" selected="0">
            <x v="28"/>
          </reference>
          <reference field="26" count="1">
            <x v="38"/>
          </reference>
        </references>
      </pivotArea>
    </format>
    <format dxfId="669">
      <pivotArea collapsedLevelsAreSubtotals="1" fieldPosition="0">
        <references count="5">
          <reference field="15" count="1" selected="0">
            <x v="5"/>
          </reference>
          <reference field="17" count="1" selected="0">
            <x v="50"/>
          </reference>
          <reference field="19" count="1" selected="0">
            <x v="28"/>
          </reference>
          <reference field="26" count="1" selected="0">
            <x v="38"/>
          </reference>
          <reference field="27" count="1">
            <x v="44"/>
          </reference>
        </references>
      </pivotArea>
    </format>
    <format dxfId="668">
      <pivotArea collapsedLevelsAreSubtotals="1" fieldPosition="0">
        <references count="4">
          <reference field="15" count="1" selected="0">
            <x v="5"/>
          </reference>
          <reference field="17" count="1" selected="0">
            <x v="50"/>
          </reference>
          <reference field="19" count="1" selected="0">
            <x v="28"/>
          </reference>
          <reference field="26" count="1">
            <x v="39"/>
          </reference>
        </references>
      </pivotArea>
    </format>
    <format dxfId="667">
      <pivotArea collapsedLevelsAreSubtotals="1" fieldPosition="0">
        <references count="5">
          <reference field="15" count="1" selected="0">
            <x v="5"/>
          </reference>
          <reference field="17" count="1" selected="0">
            <x v="50"/>
          </reference>
          <reference field="19" count="1" selected="0">
            <x v="28"/>
          </reference>
          <reference field="26" count="1" selected="0">
            <x v="39"/>
          </reference>
          <reference field="27" count="1">
            <x v="76"/>
          </reference>
        </references>
      </pivotArea>
    </format>
    <format dxfId="666">
      <pivotArea collapsedLevelsAreSubtotals="1" fieldPosition="0">
        <references count="4">
          <reference field="15" count="1" selected="0">
            <x v="5"/>
          </reference>
          <reference field="17" count="1" selected="0">
            <x v="50"/>
          </reference>
          <reference field="19" count="1" selected="0">
            <x v="28"/>
          </reference>
          <reference field="26" count="1">
            <x v="40"/>
          </reference>
        </references>
      </pivotArea>
    </format>
    <format dxfId="665">
      <pivotArea collapsedLevelsAreSubtotals="1" fieldPosition="0">
        <references count="5">
          <reference field="15" count="1" selected="0">
            <x v="5"/>
          </reference>
          <reference field="17" count="1" selected="0">
            <x v="50"/>
          </reference>
          <reference field="19" count="1" selected="0">
            <x v="28"/>
          </reference>
          <reference field="26" count="1" selected="0">
            <x v="40"/>
          </reference>
          <reference field="27" count="1">
            <x v="72"/>
          </reference>
        </references>
      </pivotArea>
    </format>
    <format dxfId="664">
      <pivotArea collapsedLevelsAreSubtotals="1" fieldPosition="0">
        <references count="4">
          <reference field="15" count="1" selected="0">
            <x v="5"/>
          </reference>
          <reference field="17" count="1" selected="0">
            <x v="50"/>
          </reference>
          <reference field="19" count="1" selected="0">
            <x v="28"/>
          </reference>
          <reference field="26" count="1">
            <x v="42"/>
          </reference>
        </references>
      </pivotArea>
    </format>
    <format dxfId="663">
      <pivotArea collapsedLevelsAreSubtotals="1" fieldPosition="0">
        <references count="5">
          <reference field="15" count="1" selected="0">
            <x v="5"/>
          </reference>
          <reference field="17" count="1" selected="0">
            <x v="50"/>
          </reference>
          <reference field="19" count="1" selected="0">
            <x v="28"/>
          </reference>
          <reference field="26" count="1" selected="0">
            <x v="42"/>
          </reference>
          <reference field="27" count="1">
            <x v="45"/>
          </reference>
        </references>
      </pivotArea>
    </format>
    <format dxfId="662">
      <pivotArea collapsedLevelsAreSubtotals="1" fieldPosition="0">
        <references count="4">
          <reference field="15" count="1" selected="0">
            <x v="5"/>
          </reference>
          <reference field="17" count="1" selected="0">
            <x v="50"/>
          </reference>
          <reference field="19" count="1" selected="0">
            <x v="28"/>
          </reference>
          <reference field="26" count="1">
            <x v="45"/>
          </reference>
        </references>
      </pivotArea>
    </format>
    <format dxfId="661">
      <pivotArea collapsedLevelsAreSubtotals="1" fieldPosition="0">
        <references count="5">
          <reference field="15" count="1" selected="0">
            <x v="5"/>
          </reference>
          <reference field="17" count="1" selected="0">
            <x v="50"/>
          </reference>
          <reference field="19" count="1" selected="0">
            <x v="28"/>
          </reference>
          <reference field="26" count="1" selected="0">
            <x v="45"/>
          </reference>
          <reference field="27" count="1">
            <x v="141"/>
          </reference>
        </references>
      </pivotArea>
    </format>
    <format dxfId="660">
      <pivotArea collapsedLevelsAreSubtotals="1" fieldPosition="0">
        <references count="4">
          <reference field="15" count="1" selected="0">
            <x v="5"/>
          </reference>
          <reference field="17" count="1" selected="0">
            <x v="50"/>
          </reference>
          <reference field="19" count="1" selected="0">
            <x v="28"/>
          </reference>
          <reference field="26" count="1">
            <x v="46"/>
          </reference>
        </references>
      </pivotArea>
    </format>
    <format dxfId="659">
      <pivotArea collapsedLevelsAreSubtotals="1" fieldPosition="0">
        <references count="5">
          <reference field="15" count="1" selected="0">
            <x v="5"/>
          </reference>
          <reference field="17" count="1" selected="0">
            <x v="50"/>
          </reference>
          <reference field="19" count="1" selected="0">
            <x v="28"/>
          </reference>
          <reference field="26" count="1" selected="0">
            <x v="46"/>
          </reference>
          <reference field="27" count="1">
            <x v="92"/>
          </reference>
        </references>
      </pivotArea>
    </format>
    <format dxfId="658">
      <pivotArea collapsedLevelsAreSubtotals="1" fieldPosition="0">
        <references count="4">
          <reference field="15" count="1" selected="0">
            <x v="5"/>
          </reference>
          <reference field="17" count="1" selected="0">
            <x v="50"/>
          </reference>
          <reference field="19" count="1" selected="0">
            <x v="28"/>
          </reference>
          <reference field="26" count="1">
            <x v="51"/>
          </reference>
        </references>
      </pivotArea>
    </format>
    <format dxfId="657">
      <pivotArea collapsedLevelsAreSubtotals="1" fieldPosition="0">
        <references count="5">
          <reference field="15" count="1" selected="0">
            <x v="5"/>
          </reference>
          <reference field="17" count="1" selected="0">
            <x v="50"/>
          </reference>
          <reference field="19" count="1" selected="0">
            <x v="28"/>
          </reference>
          <reference field="26" count="1" selected="0">
            <x v="51"/>
          </reference>
          <reference field="27" count="1">
            <x v="49"/>
          </reference>
        </references>
      </pivotArea>
    </format>
    <format dxfId="656">
      <pivotArea collapsedLevelsAreSubtotals="1" fieldPosition="0">
        <references count="4">
          <reference field="15" count="1" selected="0">
            <x v="5"/>
          </reference>
          <reference field="17" count="1" selected="0">
            <x v="50"/>
          </reference>
          <reference field="19" count="1" selected="0">
            <x v="28"/>
          </reference>
          <reference field="26" count="1">
            <x v="63"/>
          </reference>
        </references>
      </pivotArea>
    </format>
    <format dxfId="655">
      <pivotArea collapsedLevelsAreSubtotals="1" fieldPosition="0">
        <references count="5">
          <reference field="15" count="1" selected="0">
            <x v="5"/>
          </reference>
          <reference field="17" count="1" selected="0">
            <x v="50"/>
          </reference>
          <reference field="19" count="1" selected="0">
            <x v="28"/>
          </reference>
          <reference field="26" count="1" selected="0">
            <x v="63"/>
          </reference>
          <reference field="27" count="1">
            <x v="7"/>
          </reference>
        </references>
      </pivotArea>
    </format>
    <format dxfId="654">
      <pivotArea collapsedLevelsAreSubtotals="1" fieldPosition="0">
        <references count="4">
          <reference field="15" count="1" selected="0">
            <x v="5"/>
          </reference>
          <reference field="17" count="1" selected="0">
            <x v="50"/>
          </reference>
          <reference field="19" count="1" selected="0">
            <x v="28"/>
          </reference>
          <reference field="26" count="1">
            <x v="69"/>
          </reference>
        </references>
      </pivotArea>
    </format>
    <format dxfId="653">
      <pivotArea collapsedLevelsAreSubtotals="1" fieldPosition="0">
        <references count="5">
          <reference field="15" count="1" selected="0">
            <x v="5"/>
          </reference>
          <reference field="17" count="1" selected="0">
            <x v="50"/>
          </reference>
          <reference field="19" count="1" selected="0">
            <x v="28"/>
          </reference>
          <reference field="26" count="1" selected="0">
            <x v="69"/>
          </reference>
          <reference field="27" count="1">
            <x v="113"/>
          </reference>
        </references>
      </pivotArea>
    </format>
    <format dxfId="652">
      <pivotArea collapsedLevelsAreSubtotals="1" fieldPosition="0">
        <references count="4">
          <reference field="15" count="1" selected="0">
            <x v="5"/>
          </reference>
          <reference field="17" count="1" selected="0">
            <x v="50"/>
          </reference>
          <reference field="19" count="1" selected="0">
            <x v="28"/>
          </reference>
          <reference field="26" count="1">
            <x v="71"/>
          </reference>
        </references>
      </pivotArea>
    </format>
    <format dxfId="651">
      <pivotArea collapsedLevelsAreSubtotals="1" fieldPosition="0">
        <references count="5">
          <reference field="15" count="1" selected="0">
            <x v="5"/>
          </reference>
          <reference field="17" count="1" selected="0">
            <x v="50"/>
          </reference>
          <reference field="19" count="1" selected="0">
            <x v="28"/>
          </reference>
          <reference field="26" count="1" selected="0">
            <x v="71"/>
          </reference>
          <reference field="27" count="1">
            <x v="112"/>
          </reference>
        </references>
      </pivotArea>
    </format>
    <format dxfId="650">
      <pivotArea collapsedLevelsAreSubtotals="1" fieldPosition="0">
        <references count="4">
          <reference field="15" count="1" selected="0">
            <x v="5"/>
          </reference>
          <reference field="17" count="1" selected="0">
            <x v="50"/>
          </reference>
          <reference field="19" count="1" selected="0">
            <x v="28"/>
          </reference>
          <reference field="26" count="1">
            <x v="74"/>
          </reference>
        </references>
      </pivotArea>
    </format>
    <format dxfId="649">
      <pivotArea collapsedLevelsAreSubtotals="1" fieldPosition="0">
        <references count="5">
          <reference field="15" count="1" selected="0">
            <x v="5"/>
          </reference>
          <reference field="17" count="1" selected="0">
            <x v="50"/>
          </reference>
          <reference field="19" count="1" selected="0">
            <x v="28"/>
          </reference>
          <reference field="26" count="1" selected="0">
            <x v="74"/>
          </reference>
          <reference field="27" count="1">
            <x v="129"/>
          </reference>
        </references>
      </pivotArea>
    </format>
    <format dxfId="648">
      <pivotArea collapsedLevelsAreSubtotals="1" fieldPosition="0">
        <references count="4">
          <reference field="15" count="1" selected="0">
            <x v="5"/>
          </reference>
          <reference field="17" count="1" selected="0">
            <x v="50"/>
          </reference>
          <reference field="19" count="1" selected="0">
            <x v="28"/>
          </reference>
          <reference field="26" count="1">
            <x v="85"/>
          </reference>
        </references>
      </pivotArea>
    </format>
    <format dxfId="647">
      <pivotArea collapsedLevelsAreSubtotals="1" fieldPosition="0">
        <references count="5">
          <reference field="15" count="1" selected="0">
            <x v="5"/>
          </reference>
          <reference field="17" count="1" selected="0">
            <x v="50"/>
          </reference>
          <reference field="19" count="1" selected="0">
            <x v="28"/>
          </reference>
          <reference field="26" count="1" selected="0">
            <x v="85"/>
          </reference>
          <reference field="27" count="1">
            <x v="56"/>
          </reference>
        </references>
      </pivotArea>
    </format>
    <format dxfId="646">
      <pivotArea collapsedLevelsAreSubtotals="1" fieldPosition="0">
        <references count="4">
          <reference field="15" count="1" selected="0">
            <x v="5"/>
          </reference>
          <reference field="17" count="1" selected="0">
            <x v="50"/>
          </reference>
          <reference field="19" count="1" selected="0">
            <x v="28"/>
          </reference>
          <reference field="26" count="1">
            <x v="87"/>
          </reference>
        </references>
      </pivotArea>
    </format>
    <format dxfId="645">
      <pivotArea collapsedLevelsAreSubtotals="1" fieldPosition="0">
        <references count="5">
          <reference field="15" count="1" selected="0">
            <x v="5"/>
          </reference>
          <reference field="17" count="1" selected="0">
            <x v="50"/>
          </reference>
          <reference field="19" count="1" selected="0">
            <x v="28"/>
          </reference>
          <reference field="26" count="1" selected="0">
            <x v="87"/>
          </reference>
          <reference field="27" count="1">
            <x v="105"/>
          </reference>
        </references>
      </pivotArea>
    </format>
    <format dxfId="644">
      <pivotArea collapsedLevelsAreSubtotals="1" fieldPosition="0">
        <references count="4">
          <reference field="15" count="1" selected="0">
            <x v="5"/>
          </reference>
          <reference field="17" count="1" selected="0">
            <x v="50"/>
          </reference>
          <reference field="19" count="1" selected="0">
            <x v="28"/>
          </reference>
          <reference field="26" count="1">
            <x v="88"/>
          </reference>
        </references>
      </pivotArea>
    </format>
    <format dxfId="643">
      <pivotArea collapsedLevelsAreSubtotals="1" fieldPosition="0">
        <references count="5">
          <reference field="15" count="1" selected="0">
            <x v="5"/>
          </reference>
          <reference field="17" count="1" selected="0">
            <x v="50"/>
          </reference>
          <reference field="19" count="1" selected="0">
            <x v="28"/>
          </reference>
          <reference field="26" count="1" selected="0">
            <x v="88"/>
          </reference>
          <reference field="27" count="1">
            <x v="57"/>
          </reference>
        </references>
      </pivotArea>
    </format>
    <format dxfId="642">
      <pivotArea collapsedLevelsAreSubtotals="1" fieldPosition="0">
        <references count="4">
          <reference field="15" count="1" selected="0">
            <x v="5"/>
          </reference>
          <reference field="17" count="1" selected="0">
            <x v="50"/>
          </reference>
          <reference field="19" count="1" selected="0">
            <x v="28"/>
          </reference>
          <reference field="26" count="1">
            <x v="89"/>
          </reference>
        </references>
      </pivotArea>
    </format>
    <format dxfId="641">
      <pivotArea collapsedLevelsAreSubtotals="1" fieldPosition="0">
        <references count="5">
          <reference field="15" count="1" selected="0">
            <x v="5"/>
          </reference>
          <reference field="17" count="1" selected="0">
            <x v="50"/>
          </reference>
          <reference field="19" count="1" selected="0">
            <x v="28"/>
          </reference>
          <reference field="26" count="1" selected="0">
            <x v="89"/>
          </reference>
          <reference field="27" count="1">
            <x v="120"/>
          </reference>
        </references>
      </pivotArea>
    </format>
    <format dxfId="640">
      <pivotArea collapsedLevelsAreSubtotals="1" fieldPosition="0">
        <references count="4">
          <reference field="15" count="1" selected="0">
            <x v="5"/>
          </reference>
          <reference field="17" count="1" selected="0">
            <x v="50"/>
          </reference>
          <reference field="19" count="1" selected="0">
            <x v="28"/>
          </reference>
          <reference field="26" count="1">
            <x v="116"/>
          </reference>
        </references>
      </pivotArea>
    </format>
    <format dxfId="639">
      <pivotArea collapsedLevelsAreSubtotals="1" fieldPosition="0">
        <references count="5">
          <reference field="15" count="1" selected="0">
            <x v="5"/>
          </reference>
          <reference field="17" count="1" selected="0">
            <x v="50"/>
          </reference>
          <reference field="19" count="1" selected="0">
            <x v="28"/>
          </reference>
          <reference field="26" count="1" selected="0">
            <x v="116"/>
          </reference>
          <reference field="27" count="1">
            <x v="77"/>
          </reference>
        </references>
      </pivotArea>
    </format>
    <format dxfId="638">
      <pivotArea collapsedLevelsAreSubtotals="1" fieldPosition="0">
        <references count="4">
          <reference field="15" count="1" selected="0">
            <x v="5"/>
          </reference>
          <reference field="17" count="1" selected="0">
            <x v="50"/>
          </reference>
          <reference field="19" count="1" selected="0">
            <x v="28"/>
          </reference>
          <reference field="26" count="1">
            <x v="121"/>
          </reference>
        </references>
      </pivotArea>
    </format>
    <format dxfId="637">
      <pivotArea collapsedLevelsAreSubtotals="1" fieldPosition="0">
        <references count="5">
          <reference field="15" count="1" selected="0">
            <x v="5"/>
          </reference>
          <reference field="17" count="1" selected="0">
            <x v="50"/>
          </reference>
          <reference field="19" count="1" selected="0">
            <x v="28"/>
          </reference>
          <reference field="26" count="1" selected="0">
            <x v="121"/>
          </reference>
          <reference field="27" count="1">
            <x v="40"/>
          </reference>
        </references>
      </pivotArea>
    </format>
    <format dxfId="636">
      <pivotArea collapsedLevelsAreSubtotals="1" fieldPosition="0">
        <references count="4">
          <reference field="15" count="1" selected="0">
            <x v="5"/>
          </reference>
          <reference field="17" count="1" selected="0">
            <x v="50"/>
          </reference>
          <reference field="19" count="1" selected="0">
            <x v="28"/>
          </reference>
          <reference field="26" count="1">
            <x v="122"/>
          </reference>
        </references>
      </pivotArea>
    </format>
    <format dxfId="635">
      <pivotArea collapsedLevelsAreSubtotals="1" fieldPosition="0">
        <references count="5">
          <reference field="15" count="1" selected="0">
            <x v="5"/>
          </reference>
          <reference field="17" count="1" selected="0">
            <x v="50"/>
          </reference>
          <reference field="19" count="1" selected="0">
            <x v="28"/>
          </reference>
          <reference field="26" count="1" selected="0">
            <x v="122"/>
          </reference>
          <reference field="27" count="1">
            <x v="59"/>
          </reference>
        </references>
      </pivotArea>
    </format>
    <format dxfId="634">
      <pivotArea collapsedLevelsAreSubtotals="1" fieldPosition="0">
        <references count="4">
          <reference field="15" count="1" selected="0">
            <x v="5"/>
          </reference>
          <reference field="17" count="1" selected="0">
            <x v="50"/>
          </reference>
          <reference field="19" count="1" selected="0">
            <x v="28"/>
          </reference>
          <reference field="26" count="1">
            <x v="126"/>
          </reference>
        </references>
      </pivotArea>
    </format>
    <format dxfId="633">
      <pivotArea collapsedLevelsAreSubtotals="1" fieldPosition="0">
        <references count="5">
          <reference field="15" count="1" selected="0">
            <x v="5"/>
          </reference>
          <reference field="17" count="1" selected="0">
            <x v="50"/>
          </reference>
          <reference field="19" count="1" selected="0">
            <x v="28"/>
          </reference>
          <reference field="26" count="1" selected="0">
            <x v="126"/>
          </reference>
          <reference field="27" count="1">
            <x v="63"/>
          </reference>
        </references>
      </pivotArea>
    </format>
    <format dxfId="632">
      <pivotArea collapsedLevelsAreSubtotals="1" fieldPosition="0">
        <references count="4">
          <reference field="15" count="1" selected="0">
            <x v="5"/>
          </reference>
          <reference field="17" count="1" selected="0">
            <x v="50"/>
          </reference>
          <reference field="19" count="1" selected="0">
            <x v="28"/>
          </reference>
          <reference field="26" count="1">
            <x v="129"/>
          </reference>
        </references>
      </pivotArea>
    </format>
    <format dxfId="631">
      <pivotArea collapsedLevelsAreSubtotals="1" fieldPosition="0">
        <references count="5">
          <reference field="15" count="1" selected="0">
            <x v="5"/>
          </reference>
          <reference field="17" count="1" selected="0">
            <x v="50"/>
          </reference>
          <reference field="19" count="1" selected="0">
            <x v="28"/>
          </reference>
          <reference field="26" count="1" selected="0">
            <x v="129"/>
          </reference>
          <reference field="27" count="1">
            <x v="39"/>
          </reference>
        </references>
      </pivotArea>
    </format>
    <format dxfId="630">
      <pivotArea collapsedLevelsAreSubtotals="1" fieldPosition="0">
        <references count="4">
          <reference field="15" count="1" selected="0">
            <x v="5"/>
          </reference>
          <reference field="17" count="1" selected="0">
            <x v="50"/>
          </reference>
          <reference field="19" count="1" selected="0">
            <x v="28"/>
          </reference>
          <reference field="26" count="1">
            <x v="132"/>
          </reference>
        </references>
      </pivotArea>
    </format>
    <format dxfId="629">
      <pivotArea collapsedLevelsAreSubtotals="1" fieldPosition="0">
        <references count="5">
          <reference field="15" count="1" selected="0">
            <x v="5"/>
          </reference>
          <reference field="17" count="1" selected="0">
            <x v="50"/>
          </reference>
          <reference field="19" count="1" selected="0">
            <x v="28"/>
          </reference>
          <reference field="26" count="1" selected="0">
            <x v="132"/>
          </reference>
          <reference field="27" count="1">
            <x v="80"/>
          </reference>
        </references>
      </pivotArea>
    </format>
    <format dxfId="628">
      <pivotArea collapsedLevelsAreSubtotals="1" fieldPosition="0">
        <references count="1">
          <reference field="19" count="1">
            <x v="29"/>
          </reference>
        </references>
      </pivotArea>
    </format>
    <format dxfId="627">
      <pivotArea collapsedLevelsAreSubtotals="1" fieldPosition="0">
        <references count="2">
          <reference field="15" count="1">
            <x v="2"/>
          </reference>
          <reference field="19" count="1" selected="0">
            <x v="29"/>
          </reference>
        </references>
      </pivotArea>
    </format>
    <format dxfId="626">
      <pivotArea collapsedLevelsAreSubtotals="1" fieldPosition="0">
        <references count="3">
          <reference field="15" count="1" selected="0">
            <x v="2"/>
          </reference>
          <reference field="17" count="1">
            <x v="8"/>
          </reference>
          <reference field="19" count="1" selected="0">
            <x v="29"/>
          </reference>
        </references>
      </pivotArea>
    </format>
    <format dxfId="625">
      <pivotArea collapsedLevelsAreSubtotals="1" fieldPosition="0">
        <references count="4">
          <reference field="15" count="1" selected="0">
            <x v="2"/>
          </reference>
          <reference field="17" count="1" selected="0">
            <x v="8"/>
          </reference>
          <reference field="19" count="1" selected="0">
            <x v="29"/>
          </reference>
          <reference field="26" count="1">
            <x v="98"/>
          </reference>
        </references>
      </pivotArea>
    </format>
    <format dxfId="624">
      <pivotArea collapsedLevelsAreSubtotals="1" fieldPosition="0">
        <references count="5">
          <reference field="15" count="1" selected="0">
            <x v="2"/>
          </reference>
          <reference field="17" count="1" selected="0">
            <x v="8"/>
          </reference>
          <reference field="19" count="1" selected="0">
            <x v="29"/>
          </reference>
          <reference field="26" count="1" selected="0">
            <x v="98"/>
          </reference>
          <reference field="27" count="1">
            <x v="47"/>
          </reference>
        </references>
      </pivotArea>
    </format>
    <format dxfId="623">
      <pivotArea collapsedLevelsAreSubtotals="1" fieldPosition="0">
        <references count="4">
          <reference field="15" count="1" selected="0">
            <x v="2"/>
          </reference>
          <reference field="17" count="1" selected="0">
            <x v="8"/>
          </reference>
          <reference field="19" count="1" selected="0">
            <x v="29"/>
          </reference>
          <reference field="26" count="1">
            <x v="111"/>
          </reference>
        </references>
      </pivotArea>
    </format>
    <format dxfId="622">
      <pivotArea collapsedLevelsAreSubtotals="1" fieldPosition="0">
        <references count="5">
          <reference field="15" count="1" selected="0">
            <x v="2"/>
          </reference>
          <reference field="17" count="1" selected="0">
            <x v="8"/>
          </reference>
          <reference field="19" count="1" selected="0">
            <x v="29"/>
          </reference>
          <reference field="26" count="1" selected="0">
            <x v="111"/>
          </reference>
          <reference field="27" count="1">
            <x v="15"/>
          </reference>
        </references>
      </pivotArea>
    </format>
    <format dxfId="621">
      <pivotArea collapsedLevelsAreSubtotals="1" fieldPosition="0">
        <references count="1">
          <reference field="19" count="1">
            <x v="30"/>
          </reference>
        </references>
      </pivotArea>
    </format>
    <format dxfId="620">
      <pivotArea collapsedLevelsAreSubtotals="1" fieldPosition="0">
        <references count="2">
          <reference field="15" count="1">
            <x v="1"/>
          </reference>
          <reference field="19" count="1" selected="0">
            <x v="30"/>
          </reference>
        </references>
      </pivotArea>
    </format>
    <format dxfId="619">
      <pivotArea collapsedLevelsAreSubtotals="1" fieldPosition="0">
        <references count="3">
          <reference field="15" count="1" selected="0">
            <x v="1"/>
          </reference>
          <reference field="17" count="1">
            <x v="20"/>
          </reference>
          <reference field="19" count="1" selected="0">
            <x v="30"/>
          </reference>
        </references>
      </pivotArea>
    </format>
    <format dxfId="618">
      <pivotArea collapsedLevelsAreSubtotals="1" fieldPosition="0">
        <references count="4">
          <reference field="15" count="1" selected="0">
            <x v="1"/>
          </reference>
          <reference field="17" count="1" selected="0">
            <x v="20"/>
          </reference>
          <reference field="19" count="1" selected="0">
            <x v="30"/>
          </reference>
          <reference field="26" count="1">
            <x v="24"/>
          </reference>
        </references>
      </pivotArea>
    </format>
    <format dxfId="617">
      <pivotArea collapsedLevelsAreSubtotals="1" fieldPosition="0">
        <references count="5">
          <reference field="15" count="1" selected="0">
            <x v="1"/>
          </reference>
          <reference field="17" count="1" selected="0">
            <x v="20"/>
          </reference>
          <reference field="19" count="1" selected="0">
            <x v="30"/>
          </reference>
          <reference field="26" count="1" selected="0">
            <x v="24"/>
          </reference>
          <reference field="27" count="1">
            <x v="95"/>
          </reference>
        </references>
      </pivotArea>
    </format>
    <format dxfId="616">
      <pivotArea collapsedLevelsAreSubtotals="1" fieldPosition="0">
        <references count="4">
          <reference field="15" count="1" selected="0">
            <x v="1"/>
          </reference>
          <reference field="17" count="1" selected="0">
            <x v="20"/>
          </reference>
          <reference field="19" count="1" selected="0">
            <x v="30"/>
          </reference>
          <reference field="26" count="1">
            <x v="36"/>
          </reference>
        </references>
      </pivotArea>
    </format>
    <format dxfId="615">
      <pivotArea collapsedLevelsAreSubtotals="1" fieldPosition="0">
        <references count="5">
          <reference field="15" count="1" selected="0">
            <x v="1"/>
          </reference>
          <reference field="17" count="1" selected="0">
            <x v="20"/>
          </reference>
          <reference field="19" count="1" selected="0">
            <x v="30"/>
          </reference>
          <reference field="26" count="1" selected="0">
            <x v="36"/>
          </reference>
          <reference field="27" count="1">
            <x v="82"/>
          </reference>
        </references>
      </pivotArea>
    </format>
    <format dxfId="614">
      <pivotArea collapsedLevelsAreSubtotals="1" fieldPosition="0">
        <references count="4">
          <reference field="15" count="1" selected="0">
            <x v="1"/>
          </reference>
          <reference field="17" count="1" selected="0">
            <x v="20"/>
          </reference>
          <reference field="19" count="1" selected="0">
            <x v="30"/>
          </reference>
          <reference field="26" count="1">
            <x v="46"/>
          </reference>
        </references>
      </pivotArea>
    </format>
    <format dxfId="613">
      <pivotArea collapsedLevelsAreSubtotals="1" fieldPosition="0">
        <references count="5">
          <reference field="15" count="1" selected="0">
            <x v="1"/>
          </reference>
          <reference field="17" count="1" selected="0">
            <x v="20"/>
          </reference>
          <reference field="19" count="1" selected="0">
            <x v="30"/>
          </reference>
          <reference field="26" count="1" selected="0">
            <x v="46"/>
          </reference>
          <reference field="27" count="1">
            <x v="92"/>
          </reference>
        </references>
      </pivotArea>
    </format>
    <format dxfId="612">
      <pivotArea collapsedLevelsAreSubtotals="1" fieldPosition="0">
        <references count="4">
          <reference field="15" count="1" selected="0">
            <x v="1"/>
          </reference>
          <reference field="17" count="1" selected="0">
            <x v="20"/>
          </reference>
          <reference field="19" count="1" selected="0">
            <x v="30"/>
          </reference>
          <reference field="26" count="1">
            <x v="66"/>
          </reference>
        </references>
      </pivotArea>
    </format>
    <format dxfId="611">
      <pivotArea collapsedLevelsAreSubtotals="1" fieldPosition="0">
        <references count="5">
          <reference field="15" count="1" selected="0">
            <x v="1"/>
          </reference>
          <reference field="17" count="1" selected="0">
            <x v="20"/>
          </reference>
          <reference field="19" count="1" selected="0">
            <x v="30"/>
          </reference>
          <reference field="26" count="1" selected="0">
            <x v="66"/>
          </reference>
          <reference field="27" count="1">
            <x v="127"/>
          </reference>
        </references>
      </pivotArea>
    </format>
    <format dxfId="610">
      <pivotArea collapsedLevelsAreSubtotals="1" fieldPosition="0">
        <references count="4">
          <reference field="15" count="1" selected="0">
            <x v="1"/>
          </reference>
          <reference field="17" count="1" selected="0">
            <x v="20"/>
          </reference>
          <reference field="19" count="1" selected="0">
            <x v="30"/>
          </reference>
          <reference field="26" count="1">
            <x v="83"/>
          </reference>
        </references>
      </pivotArea>
    </format>
    <format dxfId="609">
      <pivotArea collapsedLevelsAreSubtotals="1" fieldPosition="0">
        <references count="5">
          <reference field="15" count="1" selected="0">
            <x v="1"/>
          </reference>
          <reference field="17" count="1" selected="0">
            <x v="20"/>
          </reference>
          <reference field="19" count="1" selected="0">
            <x v="30"/>
          </reference>
          <reference field="26" count="1" selected="0">
            <x v="83"/>
          </reference>
          <reference field="27" count="1">
            <x v="58"/>
          </reference>
        </references>
      </pivotArea>
    </format>
    <format dxfId="608">
      <pivotArea collapsedLevelsAreSubtotals="1" fieldPosition="0">
        <references count="1">
          <reference field="19" count="1">
            <x v="31"/>
          </reference>
        </references>
      </pivotArea>
    </format>
    <format dxfId="607">
      <pivotArea collapsedLevelsAreSubtotals="1" fieldPosition="0">
        <references count="2">
          <reference field="15" count="1">
            <x v="1"/>
          </reference>
          <reference field="19" count="1" selected="0">
            <x v="31"/>
          </reference>
        </references>
      </pivotArea>
    </format>
    <format dxfId="606">
      <pivotArea collapsedLevelsAreSubtotals="1" fieldPosition="0">
        <references count="3">
          <reference field="15" count="1" selected="0">
            <x v="1"/>
          </reference>
          <reference field="17" count="1">
            <x v="41"/>
          </reference>
          <reference field="19" count="1" selected="0">
            <x v="31"/>
          </reference>
        </references>
      </pivotArea>
    </format>
    <format dxfId="605">
      <pivotArea collapsedLevelsAreSubtotals="1" fieldPosition="0">
        <references count="4">
          <reference field="15" count="1" selected="0">
            <x v="1"/>
          </reference>
          <reference field="17" count="1" selected="0">
            <x v="41"/>
          </reference>
          <reference field="19" count="1" selected="0">
            <x v="31"/>
          </reference>
          <reference field="26" count="1">
            <x v="108"/>
          </reference>
        </references>
      </pivotArea>
    </format>
    <format dxfId="604">
      <pivotArea collapsedLevelsAreSubtotals="1" fieldPosition="0">
        <references count="5">
          <reference field="15" count="1" selected="0">
            <x v="1"/>
          </reference>
          <reference field="17" count="1" selected="0">
            <x v="41"/>
          </reference>
          <reference field="19" count="1" selected="0">
            <x v="31"/>
          </reference>
          <reference field="26" count="1" selected="0">
            <x v="108"/>
          </reference>
          <reference field="27" count="1">
            <x v="138"/>
          </reference>
        </references>
      </pivotArea>
    </format>
    <format dxfId="603">
      <pivotArea collapsedLevelsAreSubtotals="1" fieldPosition="0">
        <references count="1">
          <reference field="19" count="1">
            <x v="32"/>
          </reference>
        </references>
      </pivotArea>
    </format>
    <format dxfId="602">
      <pivotArea collapsedLevelsAreSubtotals="1" fieldPosition="0">
        <references count="2">
          <reference field="15" count="1">
            <x v="1"/>
          </reference>
          <reference field="19" count="1" selected="0">
            <x v="32"/>
          </reference>
        </references>
      </pivotArea>
    </format>
    <format dxfId="601">
      <pivotArea collapsedLevelsAreSubtotals="1" fieldPosition="0">
        <references count="3">
          <reference field="15" count="1" selected="0">
            <x v="1"/>
          </reference>
          <reference field="17" count="1">
            <x v="11"/>
          </reference>
          <reference field="19" count="1" selected="0">
            <x v="32"/>
          </reference>
        </references>
      </pivotArea>
    </format>
    <format dxfId="600">
      <pivotArea collapsedLevelsAreSubtotals="1" fieldPosition="0">
        <references count="4">
          <reference field="15" count="1" selected="0">
            <x v="1"/>
          </reference>
          <reference field="17" count="1" selected="0">
            <x v="11"/>
          </reference>
          <reference field="19" count="1" selected="0">
            <x v="32"/>
          </reference>
          <reference field="26" count="1">
            <x v="108"/>
          </reference>
        </references>
      </pivotArea>
    </format>
    <format dxfId="599">
      <pivotArea collapsedLevelsAreSubtotals="1" fieldPosition="0">
        <references count="5">
          <reference field="15" count="1" selected="0">
            <x v="1"/>
          </reference>
          <reference field="17" count="1" selected="0">
            <x v="11"/>
          </reference>
          <reference field="19" count="1" selected="0">
            <x v="32"/>
          </reference>
          <reference field="26" count="1" selected="0">
            <x v="108"/>
          </reference>
          <reference field="27" count="1">
            <x v="138"/>
          </reference>
        </references>
      </pivotArea>
    </format>
    <format dxfId="598">
      <pivotArea collapsedLevelsAreSubtotals="1" fieldPosition="0">
        <references count="1">
          <reference field="19" count="1">
            <x v="33"/>
          </reference>
        </references>
      </pivotArea>
    </format>
    <format dxfId="597">
      <pivotArea collapsedLevelsAreSubtotals="1" fieldPosition="0">
        <references count="2">
          <reference field="15" count="1">
            <x v="4"/>
          </reference>
          <reference field="19" count="1" selected="0">
            <x v="33"/>
          </reference>
        </references>
      </pivotArea>
    </format>
    <format dxfId="596">
      <pivotArea collapsedLevelsAreSubtotals="1" fieldPosition="0">
        <references count="3">
          <reference field="15" count="1" selected="0">
            <x v="4"/>
          </reference>
          <reference field="17" count="1">
            <x v="21"/>
          </reference>
          <reference field="19" count="1" selected="0">
            <x v="33"/>
          </reference>
        </references>
      </pivotArea>
    </format>
    <format dxfId="595">
      <pivotArea collapsedLevelsAreSubtotals="1" fieldPosition="0">
        <references count="4">
          <reference field="15" count="1" selected="0">
            <x v="4"/>
          </reference>
          <reference field="17" count="1" selected="0">
            <x v="21"/>
          </reference>
          <reference field="19" count="1" selected="0">
            <x v="33"/>
          </reference>
          <reference field="26" count="1">
            <x v="45"/>
          </reference>
        </references>
      </pivotArea>
    </format>
    <format dxfId="594">
      <pivotArea collapsedLevelsAreSubtotals="1" fieldPosition="0">
        <references count="5">
          <reference field="15" count="1" selected="0">
            <x v="4"/>
          </reference>
          <reference field="17" count="1" selected="0">
            <x v="21"/>
          </reference>
          <reference field="19" count="1" selected="0">
            <x v="33"/>
          </reference>
          <reference field="26" count="1" selected="0">
            <x v="45"/>
          </reference>
          <reference field="27" count="1">
            <x v="141"/>
          </reference>
        </references>
      </pivotArea>
    </format>
    <format dxfId="593">
      <pivotArea collapsedLevelsAreSubtotals="1" fieldPosition="0">
        <references count="4">
          <reference field="15" count="1" selected="0">
            <x v="4"/>
          </reference>
          <reference field="17" count="1" selected="0">
            <x v="21"/>
          </reference>
          <reference field="19" count="1" selected="0">
            <x v="33"/>
          </reference>
          <reference field="26" count="1">
            <x v="71"/>
          </reference>
        </references>
      </pivotArea>
    </format>
    <format dxfId="592">
      <pivotArea collapsedLevelsAreSubtotals="1" fieldPosition="0">
        <references count="5">
          <reference field="15" count="1" selected="0">
            <x v="4"/>
          </reference>
          <reference field="17" count="1" selected="0">
            <x v="21"/>
          </reference>
          <reference field="19" count="1" selected="0">
            <x v="33"/>
          </reference>
          <reference field="26" count="1" selected="0">
            <x v="71"/>
          </reference>
          <reference field="27" count="1">
            <x v="112"/>
          </reference>
        </references>
      </pivotArea>
    </format>
    <format dxfId="591">
      <pivotArea collapsedLevelsAreSubtotals="1" fieldPosition="0">
        <references count="4">
          <reference field="15" count="1" selected="0">
            <x v="4"/>
          </reference>
          <reference field="17" count="1" selected="0">
            <x v="21"/>
          </reference>
          <reference field="19" count="1" selected="0">
            <x v="33"/>
          </reference>
          <reference field="26" count="1">
            <x v="94"/>
          </reference>
        </references>
      </pivotArea>
    </format>
    <format dxfId="590">
      <pivotArea collapsedLevelsAreSubtotals="1" fieldPosition="0">
        <references count="5">
          <reference field="15" count="1" selected="0">
            <x v="4"/>
          </reference>
          <reference field="17" count="1" selected="0">
            <x v="21"/>
          </reference>
          <reference field="19" count="1" selected="0">
            <x v="33"/>
          </reference>
          <reference field="26" count="1" selected="0">
            <x v="94"/>
          </reference>
          <reference field="27" count="1">
            <x v="88"/>
          </reference>
        </references>
      </pivotArea>
    </format>
    <format dxfId="589">
      <pivotArea collapsedLevelsAreSubtotals="1" fieldPosition="0">
        <references count="4">
          <reference field="15" count="1" selected="0">
            <x v="4"/>
          </reference>
          <reference field="17" count="1" selected="0">
            <x v="21"/>
          </reference>
          <reference field="19" count="1" selected="0">
            <x v="33"/>
          </reference>
          <reference field="26" count="1">
            <x v="96"/>
          </reference>
        </references>
      </pivotArea>
    </format>
    <format dxfId="588">
      <pivotArea collapsedLevelsAreSubtotals="1" fieldPosition="0">
        <references count="5">
          <reference field="15" count="1" selected="0">
            <x v="4"/>
          </reference>
          <reference field="17" count="1" selected="0">
            <x v="21"/>
          </reference>
          <reference field="19" count="1" selected="0">
            <x v="33"/>
          </reference>
          <reference field="26" count="1" selected="0">
            <x v="96"/>
          </reference>
          <reference field="27" count="1">
            <x v="142"/>
          </reference>
        </references>
      </pivotArea>
    </format>
    <format dxfId="587">
      <pivotArea collapsedLevelsAreSubtotals="1" fieldPosition="0">
        <references count="1">
          <reference field="19" count="1">
            <x v="34"/>
          </reference>
        </references>
      </pivotArea>
    </format>
    <format dxfId="586">
      <pivotArea collapsedLevelsAreSubtotals="1" fieldPosition="0">
        <references count="2">
          <reference field="15" count="1">
            <x v="1"/>
          </reference>
          <reference field="19" count="1" selected="0">
            <x v="34"/>
          </reference>
        </references>
      </pivotArea>
    </format>
    <format dxfId="585">
      <pivotArea collapsedLevelsAreSubtotals="1" fieldPosition="0">
        <references count="3">
          <reference field="15" count="1" selected="0">
            <x v="1"/>
          </reference>
          <reference field="17" count="1">
            <x v="9"/>
          </reference>
          <reference field="19" count="1" selected="0">
            <x v="34"/>
          </reference>
        </references>
      </pivotArea>
    </format>
    <format dxfId="584">
      <pivotArea collapsedLevelsAreSubtotals="1" fieldPosition="0">
        <references count="4">
          <reference field="15" count="1" selected="0">
            <x v="1"/>
          </reference>
          <reference field="17" count="1" selected="0">
            <x v="9"/>
          </reference>
          <reference field="19" count="1" selected="0">
            <x v="34"/>
          </reference>
          <reference field="26" count="1">
            <x v="111"/>
          </reference>
        </references>
      </pivotArea>
    </format>
    <format dxfId="583">
      <pivotArea collapsedLevelsAreSubtotals="1" fieldPosition="0">
        <references count="5">
          <reference field="15" count="1" selected="0">
            <x v="1"/>
          </reference>
          <reference field="17" count="1" selected="0">
            <x v="9"/>
          </reference>
          <reference field="19" count="1" selected="0">
            <x v="34"/>
          </reference>
          <reference field="26" count="1" selected="0">
            <x v="111"/>
          </reference>
          <reference field="27" count="1">
            <x v="15"/>
          </reference>
        </references>
      </pivotArea>
    </format>
    <format dxfId="582">
      <pivotArea collapsedLevelsAreSubtotals="1" fieldPosition="0">
        <references count="4">
          <reference field="15" count="1" selected="0">
            <x v="1"/>
          </reference>
          <reference field="17" count="1" selected="0">
            <x v="9"/>
          </reference>
          <reference field="19" count="1" selected="0">
            <x v="34"/>
          </reference>
          <reference field="26" count="1">
            <x v="114"/>
          </reference>
        </references>
      </pivotArea>
    </format>
    <format dxfId="581">
      <pivotArea collapsedLevelsAreSubtotals="1" fieldPosition="0">
        <references count="5">
          <reference field="15" count="1" selected="0">
            <x v="1"/>
          </reference>
          <reference field="17" count="1" selected="0">
            <x v="9"/>
          </reference>
          <reference field="19" count="1" selected="0">
            <x v="34"/>
          </reference>
          <reference field="26" count="1" selected="0">
            <x v="114"/>
          </reference>
          <reference field="27" count="1">
            <x v="14"/>
          </reference>
        </references>
      </pivotArea>
    </format>
    <format dxfId="580">
      <pivotArea collapsedLevelsAreSubtotals="1" fieldPosition="0">
        <references count="1">
          <reference field="19" count="1">
            <x v="35"/>
          </reference>
        </references>
      </pivotArea>
    </format>
    <format dxfId="579">
      <pivotArea collapsedLevelsAreSubtotals="1" fieldPosition="0">
        <references count="2">
          <reference field="15" count="1">
            <x v="1"/>
          </reference>
          <reference field="19" count="1" selected="0">
            <x v="35"/>
          </reference>
        </references>
      </pivotArea>
    </format>
    <format dxfId="578">
      <pivotArea collapsedLevelsAreSubtotals="1" fieldPosition="0">
        <references count="3">
          <reference field="15" count="1" selected="0">
            <x v="1"/>
          </reference>
          <reference field="17" count="1">
            <x v="52"/>
          </reference>
          <reference field="19" count="1" selected="0">
            <x v="35"/>
          </reference>
        </references>
      </pivotArea>
    </format>
    <format dxfId="577">
      <pivotArea collapsedLevelsAreSubtotals="1" fieldPosition="0">
        <references count="4">
          <reference field="15" count="1" selected="0">
            <x v="1"/>
          </reference>
          <reference field="17" count="1" selected="0">
            <x v="52"/>
          </reference>
          <reference field="19" count="1" selected="0">
            <x v="35"/>
          </reference>
          <reference field="26" count="1">
            <x v="108"/>
          </reference>
        </references>
      </pivotArea>
    </format>
    <format dxfId="576">
      <pivotArea collapsedLevelsAreSubtotals="1" fieldPosition="0">
        <references count="5">
          <reference field="15" count="1" selected="0">
            <x v="1"/>
          </reference>
          <reference field="17" count="1" selected="0">
            <x v="52"/>
          </reference>
          <reference field="19" count="1" selected="0">
            <x v="35"/>
          </reference>
          <reference field="26" count="1" selected="0">
            <x v="108"/>
          </reference>
          <reference field="27" count="1">
            <x v="138"/>
          </reference>
        </references>
      </pivotArea>
    </format>
    <format dxfId="575">
      <pivotArea collapsedLevelsAreSubtotals="1" fieldPosition="0">
        <references count="1">
          <reference field="19" count="1">
            <x v="36"/>
          </reference>
        </references>
      </pivotArea>
    </format>
    <format dxfId="574">
      <pivotArea collapsedLevelsAreSubtotals="1" fieldPosition="0">
        <references count="2">
          <reference field="15" count="1">
            <x v="0"/>
          </reference>
          <reference field="19" count="1" selected="0">
            <x v="36"/>
          </reference>
        </references>
      </pivotArea>
    </format>
    <format dxfId="573">
      <pivotArea collapsedLevelsAreSubtotals="1" fieldPosition="0">
        <references count="3">
          <reference field="15" count="1" selected="0">
            <x v="0"/>
          </reference>
          <reference field="17" count="1">
            <x v="19"/>
          </reference>
          <reference field="19" count="1" selected="0">
            <x v="36"/>
          </reference>
        </references>
      </pivotArea>
    </format>
    <format dxfId="572">
      <pivotArea collapsedLevelsAreSubtotals="1" fieldPosition="0">
        <references count="4">
          <reference field="15" count="1" selected="0">
            <x v="0"/>
          </reference>
          <reference field="17" count="1" selected="0">
            <x v="19"/>
          </reference>
          <reference field="19" count="1" selected="0">
            <x v="36"/>
          </reference>
          <reference field="26" count="1">
            <x v="17"/>
          </reference>
        </references>
      </pivotArea>
    </format>
    <format dxfId="571">
      <pivotArea collapsedLevelsAreSubtotals="1" fieldPosition="0">
        <references count="5">
          <reference field="15" count="1" selected="0">
            <x v="0"/>
          </reference>
          <reference field="17" count="1" selected="0">
            <x v="19"/>
          </reference>
          <reference field="19" count="1" selected="0">
            <x v="36"/>
          </reference>
          <reference field="26" count="1" selected="0">
            <x v="17"/>
          </reference>
          <reference field="27" count="1">
            <x v="73"/>
          </reference>
        </references>
      </pivotArea>
    </format>
    <format dxfId="570">
      <pivotArea collapsedLevelsAreSubtotals="1" fieldPosition="0">
        <references count="4">
          <reference field="15" count="1" selected="0">
            <x v="0"/>
          </reference>
          <reference field="17" count="1" selected="0">
            <x v="19"/>
          </reference>
          <reference field="19" count="1" selected="0">
            <x v="36"/>
          </reference>
          <reference field="26" count="1">
            <x v="21"/>
          </reference>
        </references>
      </pivotArea>
    </format>
    <format dxfId="569">
      <pivotArea collapsedLevelsAreSubtotals="1" fieldPosition="0">
        <references count="5">
          <reference field="15" count="1" selected="0">
            <x v="0"/>
          </reference>
          <reference field="17" count="1" selected="0">
            <x v="19"/>
          </reference>
          <reference field="19" count="1" selected="0">
            <x v="36"/>
          </reference>
          <reference field="26" count="1" selected="0">
            <x v="21"/>
          </reference>
          <reference field="27" count="1">
            <x v="64"/>
          </reference>
        </references>
      </pivotArea>
    </format>
    <format dxfId="568">
      <pivotArea collapsedLevelsAreSubtotals="1" fieldPosition="0">
        <references count="4">
          <reference field="15" count="1" selected="0">
            <x v="0"/>
          </reference>
          <reference field="17" count="1" selected="0">
            <x v="19"/>
          </reference>
          <reference field="19" count="1" selected="0">
            <x v="36"/>
          </reference>
          <reference field="26" count="1">
            <x v="25"/>
          </reference>
        </references>
      </pivotArea>
    </format>
    <format dxfId="567">
      <pivotArea collapsedLevelsAreSubtotals="1" fieldPosition="0">
        <references count="5">
          <reference field="15" count="1" selected="0">
            <x v="0"/>
          </reference>
          <reference field="17" count="1" selected="0">
            <x v="19"/>
          </reference>
          <reference field="19" count="1" selected="0">
            <x v="36"/>
          </reference>
          <reference field="26" count="1" selected="0">
            <x v="25"/>
          </reference>
          <reference field="27" count="1">
            <x v="94"/>
          </reference>
        </references>
      </pivotArea>
    </format>
    <format dxfId="566">
      <pivotArea collapsedLevelsAreSubtotals="1" fieldPosition="0">
        <references count="4">
          <reference field="15" count="1" selected="0">
            <x v="0"/>
          </reference>
          <reference field="17" count="1" selected="0">
            <x v="19"/>
          </reference>
          <reference field="19" count="1" selected="0">
            <x v="36"/>
          </reference>
          <reference field="26" count="1">
            <x v="39"/>
          </reference>
        </references>
      </pivotArea>
    </format>
    <format dxfId="565">
      <pivotArea collapsedLevelsAreSubtotals="1" fieldPosition="0">
        <references count="5">
          <reference field="15" count="1" selected="0">
            <x v="0"/>
          </reference>
          <reference field="17" count="1" selected="0">
            <x v="19"/>
          </reference>
          <reference field="19" count="1" selected="0">
            <x v="36"/>
          </reference>
          <reference field="26" count="1" selected="0">
            <x v="39"/>
          </reference>
          <reference field="27" count="1">
            <x v="76"/>
          </reference>
        </references>
      </pivotArea>
    </format>
    <format dxfId="564">
      <pivotArea collapsedLevelsAreSubtotals="1" fieldPosition="0">
        <references count="4">
          <reference field="15" count="1" selected="0">
            <x v="0"/>
          </reference>
          <reference field="17" count="1" selected="0">
            <x v="19"/>
          </reference>
          <reference field="19" count="1" selected="0">
            <x v="36"/>
          </reference>
          <reference field="26" count="1">
            <x v="40"/>
          </reference>
        </references>
      </pivotArea>
    </format>
    <format dxfId="563">
      <pivotArea collapsedLevelsAreSubtotals="1" fieldPosition="0">
        <references count="5">
          <reference field="15" count="1" selected="0">
            <x v="0"/>
          </reference>
          <reference field="17" count="1" selected="0">
            <x v="19"/>
          </reference>
          <reference field="19" count="1" selected="0">
            <x v="36"/>
          </reference>
          <reference field="26" count="1" selected="0">
            <x v="40"/>
          </reference>
          <reference field="27" count="1">
            <x v="72"/>
          </reference>
        </references>
      </pivotArea>
    </format>
    <format dxfId="562">
      <pivotArea collapsedLevelsAreSubtotals="1" fieldPosition="0">
        <references count="4">
          <reference field="15" count="1" selected="0">
            <x v="0"/>
          </reference>
          <reference field="17" count="1" selected="0">
            <x v="19"/>
          </reference>
          <reference field="19" count="1" selected="0">
            <x v="36"/>
          </reference>
          <reference field="26" count="1">
            <x v="51"/>
          </reference>
        </references>
      </pivotArea>
    </format>
    <format dxfId="561">
      <pivotArea collapsedLevelsAreSubtotals="1" fieldPosition="0">
        <references count="5">
          <reference field="15" count="1" selected="0">
            <x v="0"/>
          </reference>
          <reference field="17" count="1" selected="0">
            <x v="19"/>
          </reference>
          <reference field="19" count="1" selected="0">
            <x v="36"/>
          </reference>
          <reference field="26" count="1" selected="0">
            <x v="51"/>
          </reference>
          <reference field="27" count="1">
            <x v="49"/>
          </reference>
        </references>
      </pivotArea>
    </format>
    <format dxfId="560">
      <pivotArea collapsedLevelsAreSubtotals="1" fieldPosition="0">
        <references count="4">
          <reference field="15" count="1" selected="0">
            <x v="0"/>
          </reference>
          <reference field="17" count="1" selected="0">
            <x v="19"/>
          </reference>
          <reference field="19" count="1" selected="0">
            <x v="36"/>
          </reference>
          <reference field="26" count="1">
            <x v="55"/>
          </reference>
        </references>
      </pivotArea>
    </format>
    <format dxfId="559">
      <pivotArea collapsedLevelsAreSubtotals="1" fieldPosition="0">
        <references count="5">
          <reference field="15" count="1" selected="0">
            <x v="0"/>
          </reference>
          <reference field="17" count="1" selected="0">
            <x v="19"/>
          </reference>
          <reference field="19" count="1" selected="0">
            <x v="36"/>
          </reference>
          <reference field="26" count="1" selected="0">
            <x v="55"/>
          </reference>
          <reference field="27" count="1">
            <x v="101"/>
          </reference>
        </references>
      </pivotArea>
    </format>
    <format dxfId="558">
      <pivotArea collapsedLevelsAreSubtotals="1" fieldPosition="0">
        <references count="4">
          <reference field="15" count="1" selected="0">
            <x v="0"/>
          </reference>
          <reference field="17" count="1" selected="0">
            <x v="19"/>
          </reference>
          <reference field="19" count="1" selected="0">
            <x v="36"/>
          </reference>
          <reference field="26" count="1">
            <x v="121"/>
          </reference>
        </references>
      </pivotArea>
    </format>
    <format dxfId="557">
      <pivotArea collapsedLevelsAreSubtotals="1" fieldPosition="0">
        <references count="5">
          <reference field="15" count="1" selected="0">
            <x v="0"/>
          </reference>
          <reference field="17" count="1" selected="0">
            <x v="19"/>
          </reference>
          <reference field="19" count="1" selected="0">
            <x v="36"/>
          </reference>
          <reference field="26" count="1" selected="0">
            <x v="121"/>
          </reference>
          <reference field="27" count="1">
            <x v="40"/>
          </reference>
        </references>
      </pivotArea>
    </format>
    <format dxfId="556">
      <pivotArea collapsedLevelsAreSubtotals="1" fieldPosition="0">
        <references count="4">
          <reference field="15" count="1" selected="0">
            <x v="0"/>
          </reference>
          <reference field="17" count="1" selected="0">
            <x v="19"/>
          </reference>
          <reference field="19" count="1" selected="0">
            <x v="36"/>
          </reference>
          <reference field="26" count="1">
            <x v="122"/>
          </reference>
        </references>
      </pivotArea>
    </format>
    <format dxfId="555">
      <pivotArea collapsedLevelsAreSubtotals="1" fieldPosition="0">
        <references count="5">
          <reference field="15" count="1" selected="0">
            <x v="0"/>
          </reference>
          <reference field="17" count="1" selected="0">
            <x v="19"/>
          </reference>
          <reference field="19" count="1" selected="0">
            <x v="36"/>
          </reference>
          <reference field="26" count="1" selected="0">
            <x v="122"/>
          </reference>
          <reference field="27" count="1">
            <x v="59"/>
          </reference>
        </references>
      </pivotArea>
    </format>
    <format dxfId="554">
      <pivotArea dataOnly="0" labelOnly="1" fieldPosition="0">
        <references count="1">
          <reference field="19" count="0"/>
        </references>
      </pivotArea>
    </format>
    <format dxfId="553">
      <pivotArea dataOnly="0" labelOnly="1" fieldPosition="0">
        <references count="2">
          <reference field="15" count="1">
            <x v="1"/>
          </reference>
          <reference field="19" count="1" selected="0">
            <x v="0"/>
          </reference>
        </references>
      </pivotArea>
    </format>
    <format dxfId="552">
      <pivotArea dataOnly="0" labelOnly="1" fieldPosition="0">
        <references count="2">
          <reference field="15" count="1">
            <x v="7"/>
          </reference>
          <reference field="19" count="1" selected="0">
            <x v="1"/>
          </reference>
        </references>
      </pivotArea>
    </format>
    <format dxfId="551">
      <pivotArea dataOnly="0" labelOnly="1" fieldPosition="0">
        <references count="2">
          <reference field="15" count="1">
            <x v="6"/>
          </reference>
          <reference field="19" count="1" selected="0">
            <x v="2"/>
          </reference>
        </references>
      </pivotArea>
    </format>
    <format dxfId="550">
      <pivotArea dataOnly="0" labelOnly="1" fieldPosition="0">
        <references count="2">
          <reference field="15" count="1">
            <x v="7"/>
          </reference>
          <reference field="19" count="1" selected="0">
            <x v="3"/>
          </reference>
        </references>
      </pivotArea>
    </format>
    <format dxfId="549">
      <pivotArea dataOnly="0" labelOnly="1" fieldPosition="0">
        <references count="2">
          <reference field="15" count="1">
            <x v="2"/>
          </reference>
          <reference field="19" count="1" selected="0">
            <x v="4"/>
          </reference>
        </references>
      </pivotArea>
    </format>
    <format dxfId="548">
      <pivotArea dataOnly="0" labelOnly="1" fieldPosition="0">
        <references count="2">
          <reference field="15" count="1">
            <x v="4"/>
          </reference>
          <reference field="19" count="1" selected="0">
            <x v="5"/>
          </reference>
        </references>
      </pivotArea>
    </format>
    <format dxfId="547">
      <pivotArea dataOnly="0" labelOnly="1" fieldPosition="0">
        <references count="2">
          <reference field="15" count="1">
            <x v="5"/>
          </reference>
          <reference field="19" count="1" selected="0">
            <x v="6"/>
          </reference>
        </references>
      </pivotArea>
    </format>
    <format dxfId="546">
      <pivotArea dataOnly="0" labelOnly="1" fieldPosition="0">
        <references count="2">
          <reference field="15" count="1">
            <x v="5"/>
          </reference>
          <reference field="19" count="1" selected="0">
            <x v="7"/>
          </reference>
        </references>
      </pivotArea>
    </format>
    <format dxfId="545">
      <pivotArea dataOnly="0" labelOnly="1" fieldPosition="0">
        <references count="2">
          <reference field="15" count="1">
            <x v="5"/>
          </reference>
          <reference field="19" count="1" selected="0">
            <x v="8"/>
          </reference>
        </references>
      </pivotArea>
    </format>
    <format dxfId="544">
      <pivotArea dataOnly="0" labelOnly="1" fieldPosition="0">
        <references count="2">
          <reference field="15" count="1">
            <x v="4"/>
          </reference>
          <reference field="19" count="1" selected="0">
            <x v="9"/>
          </reference>
        </references>
      </pivotArea>
    </format>
    <format dxfId="543">
      <pivotArea dataOnly="0" labelOnly="1" fieldPosition="0">
        <references count="2">
          <reference field="15" count="1">
            <x v="1"/>
          </reference>
          <reference field="19" count="1" selected="0">
            <x v="10"/>
          </reference>
        </references>
      </pivotArea>
    </format>
    <format dxfId="542">
      <pivotArea dataOnly="0" labelOnly="1" fieldPosition="0">
        <references count="2">
          <reference field="15" count="1">
            <x v="4"/>
          </reference>
          <reference field="19" count="1" selected="0">
            <x v="11"/>
          </reference>
        </references>
      </pivotArea>
    </format>
    <format dxfId="541">
      <pivotArea dataOnly="0" labelOnly="1" fieldPosition="0">
        <references count="2">
          <reference field="15" count="1">
            <x v="0"/>
          </reference>
          <reference field="19" count="1" selected="0">
            <x v="12"/>
          </reference>
        </references>
      </pivotArea>
    </format>
    <format dxfId="540">
      <pivotArea dataOnly="0" labelOnly="1" fieldPosition="0">
        <references count="2">
          <reference field="15" count="1">
            <x v="5"/>
          </reference>
          <reference field="19" count="1" selected="0">
            <x v="13"/>
          </reference>
        </references>
      </pivotArea>
    </format>
    <format dxfId="539">
      <pivotArea dataOnly="0" labelOnly="1" fieldPosition="0">
        <references count="2">
          <reference field="15" count="1">
            <x v="1"/>
          </reference>
          <reference field="19" count="1" selected="0">
            <x v="14"/>
          </reference>
        </references>
      </pivotArea>
    </format>
    <format dxfId="538">
      <pivotArea dataOnly="0" labelOnly="1" fieldPosition="0">
        <references count="2">
          <reference field="15" count="1">
            <x v="5"/>
          </reference>
          <reference field="19" count="1" selected="0">
            <x v="15"/>
          </reference>
        </references>
      </pivotArea>
    </format>
    <format dxfId="537">
      <pivotArea dataOnly="0" labelOnly="1" fieldPosition="0">
        <references count="2">
          <reference field="15" count="1">
            <x v="4"/>
          </reference>
          <reference field="19" count="1" selected="0">
            <x v="16"/>
          </reference>
        </references>
      </pivotArea>
    </format>
    <format dxfId="536">
      <pivotArea dataOnly="0" labelOnly="1" fieldPosition="0">
        <references count="2">
          <reference field="15" count="1">
            <x v="3"/>
          </reference>
          <reference field="19" count="1" selected="0">
            <x v="17"/>
          </reference>
        </references>
      </pivotArea>
    </format>
    <format dxfId="535">
      <pivotArea dataOnly="0" labelOnly="1" fieldPosition="0">
        <references count="2">
          <reference field="15" count="1">
            <x v="4"/>
          </reference>
          <reference field="19" count="1" selected="0">
            <x v="18"/>
          </reference>
        </references>
      </pivotArea>
    </format>
    <format dxfId="534">
      <pivotArea dataOnly="0" labelOnly="1" fieldPosition="0">
        <references count="2">
          <reference field="15" count="1">
            <x v="7"/>
          </reference>
          <reference field="19" count="1" selected="0">
            <x v="19"/>
          </reference>
        </references>
      </pivotArea>
    </format>
    <format dxfId="533">
      <pivotArea dataOnly="0" labelOnly="1" fieldPosition="0">
        <references count="2">
          <reference field="15" count="1">
            <x v="1"/>
          </reference>
          <reference field="19" count="1" selected="0">
            <x v="20"/>
          </reference>
        </references>
      </pivotArea>
    </format>
    <format dxfId="532">
      <pivotArea dataOnly="0" labelOnly="1" fieldPosition="0">
        <references count="2">
          <reference field="15" count="1">
            <x v="2"/>
          </reference>
          <reference field="19" count="1" selected="0">
            <x v="21"/>
          </reference>
        </references>
      </pivotArea>
    </format>
    <format dxfId="531">
      <pivotArea dataOnly="0" labelOnly="1" fieldPosition="0">
        <references count="2">
          <reference field="15" count="1">
            <x v="4"/>
          </reference>
          <reference field="19" count="1" selected="0">
            <x v="22"/>
          </reference>
        </references>
      </pivotArea>
    </format>
    <format dxfId="530">
      <pivotArea dataOnly="0" labelOnly="1" fieldPosition="0">
        <references count="2">
          <reference field="15" count="1">
            <x v="4"/>
          </reference>
          <reference field="19" count="1" selected="0">
            <x v="23"/>
          </reference>
        </references>
      </pivotArea>
    </format>
    <format dxfId="529">
      <pivotArea dataOnly="0" labelOnly="1" fieldPosition="0">
        <references count="2">
          <reference field="15" count="1">
            <x v="5"/>
          </reference>
          <reference field="19" count="1" selected="0">
            <x v="24"/>
          </reference>
        </references>
      </pivotArea>
    </format>
    <format dxfId="528">
      <pivotArea dataOnly="0" labelOnly="1" fieldPosition="0">
        <references count="2">
          <reference field="15" count="1">
            <x v="7"/>
          </reference>
          <reference field="19" count="1" selected="0">
            <x v="25"/>
          </reference>
        </references>
      </pivotArea>
    </format>
    <format dxfId="527">
      <pivotArea dataOnly="0" labelOnly="1" fieldPosition="0">
        <references count="2">
          <reference field="15" count="1">
            <x v="7"/>
          </reference>
          <reference field="19" count="1" selected="0">
            <x v="26"/>
          </reference>
        </references>
      </pivotArea>
    </format>
    <format dxfId="526">
      <pivotArea dataOnly="0" labelOnly="1" fieldPosition="0">
        <references count="2">
          <reference field="15" count="1">
            <x v="7"/>
          </reference>
          <reference field="19" count="1" selected="0">
            <x v="27"/>
          </reference>
        </references>
      </pivotArea>
    </format>
    <format dxfId="525">
      <pivotArea dataOnly="0" labelOnly="1" fieldPosition="0">
        <references count="2">
          <reference field="15" count="1">
            <x v="5"/>
          </reference>
          <reference field="19" count="1" selected="0">
            <x v="28"/>
          </reference>
        </references>
      </pivotArea>
    </format>
    <format dxfId="524">
      <pivotArea dataOnly="0" labelOnly="1" fieldPosition="0">
        <references count="2">
          <reference field="15" count="1">
            <x v="2"/>
          </reference>
          <reference field="19" count="1" selected="0">
            <x v="29"/>
          </reference>
        </references>
      </pivotArea>
    </format>
    <format dxfId="523">
      <pivotArea dataOnly="0" labelOnly="1" fieldPosition="0">
        <references count="2">
          <reference field="15" count="1">
            <x v="1"/>
          </reference>
          <reference field="19" count="1" selected="0">
            <x v="30"/>
          </reference>
        </references>
      </pivotArea>
    </format>
    <format dxfId="522">
      <pivotArea dataOnly="0" labelOnly="1" fieldPosition="0">
        <references count="2">
          <reference field="15" count="1">
            <x v="1"/>
          </reference>
          <reference field="19" count="1" selected="0">
            <x v="31"/>
          </reference>
        </references>
      </pivotArea>
    </format>
    <format dxfId="521">
      <pivotArea dataOnly="0" labelOnly="1" fieldPosition="0">
        <references count="2">
          <reference field="15" count="1">
            <x v="1"/>
          </reference>
          <reference field="19" count="1" selected="0">
            <x v="32"/>
          </reference>
        </references>
      </pivotArea>
    </format>
    <format dxfId="520">
      <pivotArea dataOnly="0" labelOnly="1" fieldPosition="0">
        <references count="2">
          <reference field="15" count="1">
            <x v="4"/>
          </reference>
          <reference field="19" count="1" selected="0">
            <x v="33"/>
          </reference>
        </references>
      </pivotArea>
    </format>
    <format dxfId="519">
      <pivotArea dataOnly="0" labelOnly="1" fieldPosition="0">
        <references count="2">
          <reference field="15" count="1">
            <x v="1"/>
          </reference>
          <reference field="19" count="1" selected="0">
            <x v="34"/>
          </reference>
        </references>
      </pivotArea>
    </format>
    <format dxfId="518">
      <pivotArea dataOnly="0" labelOnly="1" fieldPosition="0">
        <references count="2">
          <reference field="15" count="1">
            <x v="1"/>
          </reference>
          <reference field="19" count="1" selected="0">
            <x v="35"/>
          </reference>
        </references>
      </pivotArea>
    </format>
    <format dxfId="517">
      <pivotArea dataOnly="0" labelOnly="1" fieldPosition="0">
        <references count="2">
          <reference field="15" count="1">
            <x v="0"/>
          </reference>
          <reference field="19" count="1" selected="0">
            <x v="36"/>
          </reference>
        </references>
      </pivotArea>
    </format>
    <format dxfId="516">
      <pivotArea dataOnly="0" labelOnly="1" fieldPosition="0">
        <references count="3">
          <reference field="15" count="1" selected="0">
            <x v="1"/>
          </reference>
          <reference field="17" count="1">
            <x v="12"/>
          </reference>
          <reference field="19" count="1" selected="0">
            <x v="0"/>
          </reference>
        </references>
      </pivotArea>
    </format>
    <format dxfId="515">
      <pivotArea dataOnly="0" labelOnly="1" fieldPosition="0">
        <references count="3">
          <reference field="15" count="1" selected="0">
            <x v="7"/>
          </reference>
          <reference field="17" count="1">
            <x v="1"/>
          </reference>
          <reference field="19" count="1" selected="0">
            <x v="1"/>
          </reference>
        </references>
      </pivotArea>
    </format>
    <format dxfId="514">
      <pivotArea dataOnly="0" labelOnly="1" fieldPosition="0">
        <references count="3">
          <reference field="15" count="1" selected="0">
            <x v="6"/>
          </reference>
          <reference field="17" count="2">
            <x v="16"/>
            <x v="26"/>
          </reference>
          <reference field="19" count="1" selected="0">
            <x v="2"/>
          </reference>
        </references>
      </pivotArea>
    </format>
    <format dxfId="513">
      <pivotArea dataOnly="0" labelOnly="1" fieldPosition="0">
        <references count="3">
          <reference field="15" count="1" selected="0">
            <x v="7"/>
          </reference>
          <reference field="17" count="4">
            <x v="5"/>
            <x v="6"/>
            <x v="7"/>
            <x v="39"/>
          </reference>
          <reference field="19" count="1" selected="0">
            <x v="3"/>
          </reference>
        </references>
      </pivotArea>
    </format>
    <format dxfId="512">
      <pivotArea dataOnly="0" labelOnly="1" fieldPosition="0">
        <references count="3">
          <reference field="15" count="1" selected="0">
            <x v="2"/>
          </reference>
          <reference field="17" count="1">
            <x v="2"/>
          </reference>
          <reference field="19" count="1" selected="0">
            <x v="4"/>
          </reference>
        </references>
      </pivotArea>
    </format>
    <format dxfId="511">
      <pivotArea dataOnly="0" labelOnly="1" fieldPosition="0">
        <references count="3">
          <reference field="15" count="1" selected="0">
            <x v="4"/>
          </reference>
          <reference field="17" count="2">
            <x v="30"/>
            <x v="53"/>
          </reference>
          <reference field="19" count="1" selected="0">
            <x v="5"/>
          </reference>
        </references>
      </pivotArea>
    </format>
    <format dxfId="510">
      <pivotArea dataOnly="0" labelOnly="1" fieldPosition="0">
        <references count="3">
          <reference field="15" count="1" selected="0">
            <x v="5"/>
          </reference>
          <reference field="17" count="1">
            <x v="48"/>
          </reference>
          <reference field="19" count="1" selected="0">
            <x v="6"/>
          </reference>
        </references>
      </pivotArea>
    </format>
    <format dxfId="509">
      <pivotArea dataOnly="0" labelOnly="1" fieldPosition="0">
        <references count="3">
          <reference field="15" count="1" selected="0">
            <x v="5"/>
          </reference>
          <reference field="17" count="1">
            <x v="47"/>
          </reference>
          <reference field="19" count="1" selected="0">
            <x v="7"/>
          </reference>
        </references>
      </pivotArea>
    </format>
    <format dxfId="508">
      <pivotArea dataOnly="0" labelOnly="1" fieldPosition="0">
        <references count="3">
          <reference field="15" count="1" selected="0">
            <x v="5"/>
          </reference>
          <reference field="17" count="1">
            <x v="43"/>
          </reference>
          <reference field="19" count="1" selected="0">
            <x v="8"/>
          </reference>
        </references>
      </pivotArea>
    </format>
    <format dxfId="507">
      <pivotArea dataOnly="0" labelOnly="1" fieldPosition="0">
        <references count="3">
          <reference field="15" count="1" selected="0">
            <x v="4"/>
          </reference>
          <reference field="17" count="1">
            <x v="17"/>
          </reference>
          <reference field="19" count="1" selected="0">
            <x v="9"/>
          </reference>
        </references>
      </pivotArea>
    </format>
    <format dxfId="506">
      <pivotArea dataOnly="0" labelOnly="1" fieldPosition="0">
        <references count="3">
          <reference field="15" count="1" selected="0">
            <x v="1"/>
          </reference>
          <reference field="17" count="3">
            <x v="4"/>
            <x v="18"/>
            <x v="28"/>
          </reference>
          <reference field="19" count="1" selected="0">
            <x v="10"/>
          </reference>
        </references>
      </pivotArea>
    </format>
    <format dxfId="505">
      <pivotArea dataOnly="0" labelOnly="1" fieldPosition="0">
        <references count="3">
          <reference field="15" count="1" selected="0">
            <x v="4"/>
          </reference>
          <reference field="17" count="1">
            <x v="22"/>
          </reference>
          <reference field="19" count="1" selected="0">
            <x v="11"/>
          </reference>
        </references>
      </pivotArea>
    </format>
    <format dxfId="504">
      <pivotArea dataOnly="0" labelOnly="1" fieldPosition="0">
        <references count="3">
          <reference field="15" count="1" selected="0">
            <x v="0"/>
          </reference>
          <reference field="17" count="1">
            <x v="35"/>
          </reference>
          <reference field="19" count="1" selected="0">
            <x v="12"/>
          </reference>
        </references>
      </pivotArea>
    </format>
    <format dxfId="503">
      <pivotArea dataOnly="0" labelOnly="1" fieldPosition="0">
        <references count="3">
          <reference field="15" count="1" selected="0">
            <x v="5"/>
          </reference>
          <reference field="17" count="1">
            <x v="46"/>
          </reference>
          <reference field="19" count="1" selected="0">
            <x v="13"/>
          </reference>
        </references>
      </pivotArea>
    </format>
    <format dxfId="502">
      <pivotArea dataOnly="0" labelOnly="1" fieldPosition="0">
        <references count="3">
          <reference field="15" count="1" selected="0">
            <x v="1"/>
          </reference>
          <reference field="17" count="1">
            <x v="36"/>
          </reference>
          <reference field="19" count="1" selected="0">
            <x v="14"/>
          </reference>
        </references>
      </pivotArea>
    </format>
    <format dxfId="501">
      <pivotArea dataOnly="0" labelOnly="1" fieldPosition="0">
        <references count="3">
          <reference field="15" count="1" selected="0">
            <x v="5"/>
          </reference>
          <reference field="17" count="3">
            <x v="3"/>
            <x v="27"/>
            <x v="49"/>
          </reference>
          <reference field="19" count="1" selected="0">
            <x v="15"/>
          </reference>
        </references>
      </pivotArea>
    </format>
    <format dxfId="500">
      <pivotArea dataOnly="0" labelOnly="1" fieldPosition="0">
        <references count="3">
          <reference field="15" count="1" selected="0">
            <x v="4"/>
          </reference>
          <reference field="17" count="4">
            <x v="14"/>
            <x v="23"/>
            <x v="24"/>
            <x v="51"/>
          </reference>
          <reference field="19" count="1" selected="0">
            <x v="16"/>
          </reference>
        </references>
      </pivotArea>
    </format>
    <format dxfId="499">
      <pivotArea dataOnly="0" labelOnly="1" fieldPosition="0">
        <references count="3">
          <reference field="15" count="1" selected="0">
            <x v="3"/>
          </reference>
          <reference field="17" count="1">
            <x v="54"/>
          </reference>
          <reference field="19" count="1" selected="0">
            <x v="17"/>
          </reference>
        </references>
      </pivotArea>
    </format>
    <format dxfId="498">
      <pivotArea dataOnly="0" labelOnly="1" fieldPosition="0">
        <references count="3">
          <reference field="15" count="1" selected="0">
            <x v="4"/>
          </reference>
          <reference field="17" count="1">
            <x v="38"/>
          </reference>
          <reference field="19" count="1" selected="0">
            <x v="18"/>
          </reference>
        </references>
      </pivotArea>
    </format>
    <format dxfId="497">
      <pivotArea dataOnly="0" labelOnly="1" fieldPosition="0">
        <references count="3">
          <reference field="15" count="1" selected="0">
            <x v="7"/>
          </reference>
          <reference field="17" count="1">
            <x v="34"/>
          </reference>
          <reference field="19" count="1" selected="0">
            <x v="19"/>
          </reference>
        </references>
      </pivotArea>
    </format>
    <format dxfId="496">
      <pivotArea dataOnly="0" labelOnly="1" fieldPosition="0">
        <references count="3">
          <reference field="15" count="1" selected="0">
            <x v="1"/>
          </reference>
          <reference field="17" count="3">
            <x v="0"/>
            <x v="25"/>
            <x v="40"/>
          </reference>
          <reference field="19" count="1" selected="0">
            <x v="20"/>
          </reference>
        </references>
      </pivotArea>
    </format>
    <format dxfId="495">
      <pivotArea dataOnly="0" labelOnly="1" fieldPosition="0">
        <references count="3">
          <reference field="15" count="1" selected="0">
            <x v="2"/>
          </reference>
          <reference field="17" count="3">
            <x v="15"/>
            <x v="29"/>
            <x v="33"/>
          </reference>
          <reference field="19" count="1" selected="0">
            <x v="21"/>
          </reference>
        </references>
      </pivotArea>
    </format>
    <format dxfId="494">
      <pivotArea dataOnly="0" labelOnly="1" fieldPosition="0">
        <references count="3">
          <reference field="15" count="1" selected="0">
            <x v="4"/>
          </reference>
          <reference field="17" count="1">
            <x v="42"/>
          </reference>
          <reference field="19" count="1" selected="0">
            <x v="22"/>
          </reference>
        </references>
      </pivotArea>
    </format>
    <format dxfId="493">
      <pivotArea dataOnly="0" labelOnly="1" fieldPosition="0">
        <references count="3">
          <reference field="15" count="1" selected="0">
            <x v="4"/>
          </reference>
          <reference field="17" count="1">
            <x v="44"/>
          </reference>
          <reference field="19" count="1" selected="0">
            <x v="23"/>
          </reference>
        </references>
      </pivotArea>
    </format>
    <format dxfId="492">
      <pivotArea dataOnly="0" labelOnly="1" fieldPosition="0">
        <references count="3">
          <reference field="15" count="1" selected="0">
            <x v="5"/>
          </reference>
          <reference field="17" count="2">
            <x v="32"/>
            <x v="37"/>
          </reference>
          <reference field="19" count="1" selected="0">
            <x v="24"/>
          </reference>
        </references>
      </pivotArea>
    </format>
    <format dxfId="491">
      <pivotArea dataOnly="0" labelOnly="1" fieldPosition="0">
        <references count="3">
          <reference field="15" count="1" selected="0">
            <x v="7"/>
          </reference>
          <reference field="17" count="3">
            <x v="13"/>
            <x v="31"/>
            <x v="55"/>
          </reference>
          <reference field="19" count="1" selected="0">
            <x v="25"/>
          </reference>
        </references>
      </pivotArea>
    </format>
    <format dxfId="490">
      <pivotArea dataOnly="0" labelOnly="1" fieldPosition="0">
        <references count="3">
          <reference field="15" count="1" selected="0">
            <x v="7"/>
          </reference>
          <reference field="17" count="1">
            <x v="45"/>
          </reference>
          <reference field="19" count="1" selected="0">
            <x v="26"/>
          </reference>
        </references>
      </pivotArea>
    </format>
    <format dxfId="489">
      <pivotArea dataOnly="0" labelOnly="1" fieldPosition="0">
        <references count="3">
          <reference field="15" count="1" selected="0">
            <x v="7"/>
          </reference>
          <reference field="17" count="1">
            <x v="10"/>
          </reference>
          <reference field="19" count="1" selected="0">
            <x v="27"/>
          </reference>
        </references>
      </pivotArea>
    </format>
    <format dxfId="488">
      <pivotArea dataOnly="0" labelOnly="1" fieldPosition="0">
        <references count="3">
          <reference field="15" count="1" selected="0">
            <x v="5"/>
          </reference>
          <reference field="17" count="1">
            <x v="50"/>
          </reference>
          <reference field="19" count="1" selected="0">
            <x v="28"/>
          </reference>
        </references>
      </pivotArea>
    </format>
    <format dxfId="487">
      <pivotArea dataOnly="0" labelOnly="1" fieldPosition="0">
        <references count="3">
          <reference field="15" count="1" selected="0">
            <x v="2"/>
          </reference>
          <reference field="17" count="1">
            <x v="8"/>
          </reference>
          <reference field="19" count="1" selected="0">
            <x v="29"/>
          </reference>
        </references>
      </pivotArea>
    </format>
    <format dxfId="486">
      <pivotArea dataOnly="0" labelOnly="1" fieldPosition="0">
        <references count="3">
          <reference field="15" count="1" selected="0">
            <x v="1"/>
          </reference>
          <reference field="17" count="1">
            <x v="20"/>
          </reference>
          <reference field="19" count="1" selected="0">
            <x v="30"/>
          </reference>
        </references>
      </pivotArea>
    </format>
    <format dxfId="485">
      <pivotArea dataOnly="0" labelOnly="1" fieldPosition="0">
        <references count="3">
          <reference field="15" count="1" selected="0">
            <x v="1"/>
          </reference>
          <reference field="17" count="1">
            <x v="41"/>
          </reference>
          <reference field="19" count="1" selected="0">
            <x v="31"/>
          </reference>
        </references>
      </pivotArea>
    </format>
    <format dxfId="484">
      <pivotArea dataOnly="0" labelOnly="1" fieldPosition="0">
        <references count="3">
          <reference field="15" count="1" selected="0">
            <x v="1"/>
          </reference>
          <reference field="17" count="1">
            <x v="11"/>
          </reference>
          <reference field="19" count="1" selected="0">
            <x v="32"/>
          </reference>
        </references>
      </pivotArea>
    </format>
    <format dxfId="483">
      <pivotArea dataOnly="0" labelOnly="1" fieldPosition="0">
        <references count="3">
          <reference field="15" count="1" selected="0">
            <x v="4"/>
          </reference>
          <reference field="17" count="1">
            <x v="21"/>
          </reference>
          <reference field="19" count="1" selected="0">
            <x v="33"/>
          </reference>
        </references>
      </pivotArea>
    </format>
    <format dxfId="482">
      <pivotArea dataOnly="0" labelOnly="1" fieldPosition="0">
        <references count="3">
          <reference field="15" count="1" selected="0">
            <x v="1"/>
          </reference>
          <reference field="17" count="1">
            <x v="9"/>
          </reference>
          <reference field="19" count="1" selected="0">
            <x v="34"/>
          </reference>
        </references>
      </pivotArea>
    </format>
    <format dxfId="481">
      <pivotArea dataOnly="0" labelOnly="1" fieldPosition="0">
        <references count="3">
          <reference field="15" count="1" selected="0">
            <x v="1"/>
          </reference>
          <reference field="17" count="1">
            <x v="52"/>
          </reference>
          <reference field="19" count="1" selected="0">
            <x v="35"/>
          </reference>
        </references>
      </pivotArea>
    </format>
    <format dxfId="480">
      <pivotArea dataOnly="0" labelOnly="1" fieldPosition="0">
        <references count="3">
          <reference field="15" count="1" selected="0">
            <x v="0"/>
          </reference>
          <reference field="17" count="1">
            <x v="19"/>
          </reference>
          <reference field="19" count="1" selected="0">
            <x v="36"/>
          </reference>
        </references>
      </pivotArea>
    </format>
    <format dxfId="479">
      <pivotArea dataOnly="0" labelOnly="1" fieldPosition="0">
        <references count="4">
          <reference field="15" count="1" selected="0">
            <x v="1"/>
          </reference>
          <reference field="17" count="1" selected="0">
            <x v="12"/>
          </reference>
          <reference field="19" count="1" selected="0">
            <x v="0"/>
          </reference>
          <reference field="26" count="1">
            <x v="108"/>
          </reference>
        </references>
      </pivotArea>
    </format>
    <format dxfId="478">
      <pivotArea dataOnly="0" labelOnly="1" fieldPosition="0">
        <references count="4">
          <reference field="15" count="1" selected="0">
            <x v="7"/>
          </reference>
          <reference field="17" count="1" selected="0">
            <x v="1"/>
          </reference>
          <reference field="19" count="1" selected="0">
            <x v="1"/>
          </reference>
          <reference field="26" count="1">
            <x v="108"/>
          </reference>
        </references>
      </pivotArea>
    </format>
    <format dxfId="477">
      <pivotArea dataOnly="0" labelOnly="1" fieldPosition="0">
        <references count="4">
          <reference field="15" count="1" selected="0">
            <x v="6"/>
          </reference>
          <reference field="17" count="1" selected="0">
            <x v="16"/>
          </reference>
          <reference field="19" count="1" selected="0">
            <x v="2"/>
          </reference>
          <reference field="26" count="5">
            <x v="60"/>
            <x v="69"/>
            <x v="94"/>
            <x v="96"/>
            <x v="103"/>
          </reference>
        </references>
      </pivotArea>
    </format>
    <format dxfId="476">
      <pivotArea dataOnly="0" labelOnly="1" fieldPosition="0">
        <references count="4">
          <reference field="15" count="1" selected="0">
            <x v="6"/>
          </reference>
          <reference field="17" count="1" selected="0">
            <x v="26"/>
          </reference>
          <reference field="19" count="1" selected="0">
            <x v="2"/>
          </reference>
          <reference field="26" count="12">
            <x v="17"/>
            <x v="19"/>
            <x v="24"/>
            <x v="45"/>
            <x v="49"/>
            <x v="50"/>
            <x v="54"/>
            <x v="59"/>
            <x v="67"/>
            <x v="74"/>
            <x v="107"/>
            <x v="127"/>
          </reference>
        </references>
      </pivotArea>
    </format>
    <format dxfId="475">
      <pivotArea dataOnly="0" labelOnly="1" fieldPosition="0">
        <references count="4">
          <reference field="15" count="1" selected="0">
            <x v="7"/>
          </reference>
          <reference field="17" count="1" selected="0">
            <x v="5"/>
          </reference>
          <reference field="19" count="1" selected="0">
            <x v="3"/>
          </reference>
          <reference field="26" count="8">
            <x v="36"/>
            <x v="47"/>
            <x v="52"/>
            <x v="61"/>
            <x v="98"/>
            <x v="111"/>
            <x v="113"/>
            <x v="131"/>
          </reference>
        </references>
      </pivotArea>
    </format>
    <format dxfId="474">
      <pivotArea dataOnly="0" labelOnly="1" fieldPosition="0">
        <references count="4">
          <reference field="15" count="1" selected="0">
            <x v="7"/>
          </reference>
          <reference field="17" count="1" selected="0">
            <x v="6"/>
          </reference>
          <reference field="19" count="1" selected="0">
            <x v="3"/>
          </reference>
          <reference field="26" count="2">
            <x v="98"/>
            <x v="114"/>
          </reference>
        </references>
      </pivotArea>
    </format>
    <format dxfId="473">
      <pivotArea dataOnly="0" labelOnly="1" fieldPosition="0">
        <references count="4">
          <reference field="15" count="1" selected="0">
            <x v="7"/>
          </reference>
          <reference field="17" count="1" selected="0">
            <x v="7"/>
          </reference>
          <reference field="19" count="1" selected="0">
            <x v="3"/>
          </reference>
          <reference field="26" count="1">
            <x v="111"/>
          </reference>
        </references>
      </pivotArea>
    </format>
    <format dxfId="472">
      <pivotArea dataOnly="0" labelOnly="1" fieldPosition="0">
        <references count="4">
          <reference field="15" count="1" selected="0">
            <x v="7"/>
          </reference>
          <reference field="17" count="1" selected="0">
            <x v="39"/>
          </reference>
          <reference field="19" count="1" selected="0">
            <x v="3"/>
          </reference>
          <reference field="26" count="1">
            <x v="112"/>
          </reference>
        </references>
      </pivotArea>
    </format>
    <format dxfId="471">
      <pivotArea dataOnly="0" labelOnly="1" fieldPosition="0">
        <references count="4">
          <reference field="15" count="1" selected="0">
            <x v="2"/>
          </reference>
          <reference field="17" count="1" selected="0">
            <x v="2"/>
          </reference>
          <reference field="19" count="1" selected="0">
            <x v="4"/>
          </reference>
          <reference field="26" count="15">
            <x v="25"/>
            <x v="27"/>
            <x v="28"/>
            <x v="31"/>
            <x v="32"/>
            <x v="42"/>
            <x v="46"/>
            <x v="51"/>
            <x v="64"/>
            <x v="74"/>
            <x v="98"/>
            <x v="119"/>
            <x v="121"/>
            <x v="124"/>
            <x v="125"/>
          </reference>
        </references>
      </pivotArea>
    </format>
    <format dxfId="470">
      <pivotArea dataOnly="0" labelOnly="1" fieldPosition="0">
        <references count="4">
          <reference field="15" count="1" selected="0">
            <x v="4"/>
          </reference>
          <reference field="17" count="1" selected="0">
            <x v="30"/>
          </reference>
          <reference field="19" count="1" selected="0">
            <x v="5"/>
          </reference>
          <reference field="26" count="23">
            <x v="17"/>
            <x v="19"/>
            <x v="33"/>
            <x v="34"/>
            <x v="36"/>
            <x v="44"/>
            <x v="46"/>
            <x v="51"/>
            <x v="52"/>
            <x v="53"/>
            <x v="58"/>
            <x v="59"/>
            <x v="60"/>
            <x v="68"/>
            <x v="71"/>
            <x v="80"/>
            <x v="83"/>
            <x v="84"/>
            <x v="117"/>
            <x v="118"/>
            <x v="119"/>
            <x v="120"/>
            <x v="128"/>
          </reference>
        </references>
      </pivotArea>
    </format>
    <format dxfId="469">
      <pivotArea dataOnly="0" labelOnly="1" fieldPosition="0">
        <references count="4">
          <reference field="15" count="1" selected="0">
            <x v="4"/>
          </reference>
          <reference field="17" count="1" selected="0">
            <x v="53"/>
          </reference>
          <reference field="19" count="1" selected="0">
            <x v="5"/>
          </reference>
          <reference field="26" count="7">
            <x v="20"/>
            <x v="62"/>
            <x v="68"/>
            <x v="88"/>
            <x v="132"/>
            <x v="135"/>
            <x v="136"/>
          </reference>
        </references>
      </pivotArea>
    </format>
    <format dxfId="468">
      <pivotArea dataOnly="0" labelOnly="1" fieldPosition="0">
        <references count="4">
          <reference field="15" count="1" selected="0">
            <x v="5"/>
          </reference>
          <reference field="17" count="1" selected="0">
            <x v="48"/>
          </reference>
          <reference field="19" count="1" selected="0">
            <x v="6"/>
          </reference>
          <reference field="26" count="13">
            <x v="21"/>
            <x v="29"/>
            <x v="30"/>
            <x v="34"/>
            <x v="36"/>
            <x v="45"/>
            <x v="46"/>
            <x v="51"/>
            <x v="55"/>
            <x v="64"/>
            <x v="72"/>
            <x v="125"/>
            <x v="131"/>
          </reference>
        </references>
      </pivotArea>
    </format>
    <format dxfId="467">
      <pivotArea dataOnly="0" labelOnly="1" fieldPosition="0">
        <references count="4">
          <reference field="15" count="1" selected="0">
            <x v="5"/>
          </reference>
          <reference field="17" count="1" selected="0">
            <x v="47"/>
          </reference>
          <reference field="19" count="1" selected="0">
            <x v="7"/>
          </reference>
          <reference field="26" count="7">
            <x v="17"/>
            <x v="21"/>
            <x v="33"/>
            <x v="44"/>
            <x v="46"/>
            <x v="51"/>
            <x v="57"/>
          </reference>
        </references>
      </pivotArea>
    </format>
    <format dxfId="466">
      <pivotArea dataOnly="0" labelOnly="1" fieldPosition="0">
        <references count="4">
          <reference field="15" count="1" selected="0">
            <x v="5"/>
          </reference>
          <reference field="17" count="1" selected="0">
            <x v="43"/>
          </reference>
          <reference field="19" count="1" selected="0">
            <x v="8"/>
          </reference>
          <reference field="26" count="5">
            <x v="21"/>
            <x v="45"/>
            <x v="46"/>
            <x v="64"/>
            <x v="89"/>
          </reference>
        </references>
      </pivotArea>
    </format>
    <format dxfId="465">
      <pivotArea dataOnly="0" labelOnly="1" fieldPosition="0">
        <references count="4">
          <reference field="15" count="1" selected="0">
            <x v="4"/>
          </reference>
          <reference field="17" count="1" selected="0">
            <x v="17"/>
          </reference>
          <reference field="19" count="1" selected="0">
            <x v="9"/>
          </reference>
          <reference field="26" count="5">
            <x v="60"/>
            <x v="74"/>
            <x v="90"/>
            <x v="92"/>
            <x v="93"/>
          </reference>
        </references>
      </pivotArea>
    </format>
    <format dxfId="464">
      <pivotArea dataOnly="0" labelOnly="1" fieldPosition="0">
        <references count="4">
          <reference field="15" count="1" selected="0">
            <x v="1"/>
          </reference>
          <reference field="17" count="1" selected="0">
            <x v="4"/>
          </reference>
          <reference field="19" count="1" selected="0">
            <x v="10"/>
          </reference>
          <reference field="26" count="1">
            <x v="114"/>
          </reference>
        </references>
      </pivotArea>
    </format>
    <format dxfId="463">
      <pivotArea dataOnly="0" labelOnly="1" fieldPosition="0">
        <references count="4">
          <reference field="15" count="1" selected="0">
            <x v="1"/>
          </reference>
          <reference field="17" count="1" selected="0">
            <x v="18"/>
          </reference>
          <reference field="19" count="1" selected="0">
            <x v="10"/>
          </reference>
          <reference field="26" count="6">
            <x v="74"/>
            <x v="75"/>
            <x v="98"/>
            <x v="101"/>
            <x v="102"/>
            <x v="134"/>
          </reference>
        </references>
      </pivotArea>
    </format>
    <format dxfId="462">
      <pivotArea dataOnly="0" labelOnly="1" fieldPosition="0">
        <references count="4">
          <reference field="15" count="1" selected="0">
            <x v="1"/>
          </reference>
          <reference field="17" count="1" selected="0">
            <x v="28"/>
          </reference>
          <reference field="19" count="1" selected="0">
            <x v="10"/>
          </reference>
          <reference field="26" count="1">
            <x v="115"/>
          </reference>
        </references>
      </pivotArea>
    </format>
    <format dxfId="461">
      <pivotArea dataOnly="0" labelOnly="1" fieldPosition="0">
        <references count="4">
          <reference field="15" count="1" selected="0">
            <x v="4"/>
          </reference>
          <reference field="17" count="1" selected="0">
            <x v="22"/>
          </reference>
          <reference field="19" count="1" selected="0">
            <x v="11"/>
          </reference>
          <reference field="26" count="22">
            <x v="17"/>
            <x v="24"/>
            <x v="26"/>
            <x v="60"/>
            <x v="65"/>
            <x v="66"/>
            <x v="68"/>
            <x v="71"/>
            <x v="75"/>
            <x v="76"/>
            <x v="77"/>
            <x v="82"/>
            <x v="94"/>
            <x v="95"/>
            <x v="96"/>
            <x v="97"/>
            <x v="98"/>
            <x v="106"/>
            <x v="116"/>
            <x v="117"/>
            <x v="138"/>
            <x v="140"/>
          </reference>
        </references>
      </pivotArea>
    </format>
    <format dxfId="460">
      <pivotArea dataOnly="0" labelOnly="1" fieldPosition="0">
        <references count="4">
          <reference field="15" count="1" selected="0">
            <x v="0"/>
          </reference>
          <reference field="17" count="1" selected="0">
            <x v="35"/>
          </reference>
          <reference field="19" count="1" selected="0">
            <x v="12"/>
          </reference>
          <reference field="26" count="9">
            <x v="22"/>
            <x v="25"/>
            <x v="38"/>
            <x v="43"/>
            <x v="98"/>
            <x v="108"/>
            <x v="111"/>
            <x v="131"/>
            <x v="133"/>
          </reference>
        </references>
      </pivotArea>
    </format>
    <format dxfId="459">
      <pivotArea dataOnly="0" labelOnly="1" fieldPosition="0">
        <references count="4">
          <reference field="15" count="1" selected="0">
            <x v="5"/>
          </reference>
          <reference field="17" count="1" selected="0">
            <x v="46"/>
          </reference>
          <reference field="19" count="1" selected="0">
            <x v="13"/>
          </reference>
          <reference field="26" count="5">
            <x v="25"/>
            <x v="45"/>
            <x v="46"/>
            <x v="51"/>
            <x v="88"/>
          </reference>
        </references>
      </pivotArea>
    </format>
    <format dxfId="458">
      <pivotArea dataOnly="0" labelOnly="1" fieldPosition="0">
        <references count="4">
          <reference field="15" count="1" selected="0">
            <x v="1"/>
          </reference>
          <reference field="17" count="1" selected="0">
            <x v="36"/>
          </reference>
          <reference field="19" count="1" selected="0">
            <x v="14"/>
          </reference>
          <reference field="26" count="1">
            <x v="111"/>
          </reference>
        </references>
      </pivotArea>
    </format>
    <format dxfId="457">
      <pivotArea dataOnly="0" labelOnly="1" fieldPosition="0">
        <references count="4">
          <reference field="15" count="1" selected="0">
            <x v="5"/>
          </reference>
          <reference field="17" count="1" selected="0">
            <x v="3"/>
          </reference>
          <reference field="19" count="1" selected="0">
            <x v="15"/>
          </reference>
          <reference field="26" count="13">
            <x v="24"/>
            <x v="26"/>
            <x v="33"/>
            <x v="34"/>
            <x v="45"/>
            <x v="52"/>
            <x v="54"/>
            <x v="69"/>
            <x v="88"/>
            <x v="94"/>
            <x v="95"/>
            <x v="96"/>
            <x v="117"/>
          </reference>
        </references>
      </pivotArea>
    </format>
    <format dxfId="456">
      <pivotArea dataOnly="0" labelOnly="1" fieldPosition="0">
        <references count="4">
          <reference field="15" count="1" selected="0">
            <x v="5"/>
          </reference>
          <reference field="17" count="1" selected="0">
            <x v="27"/>
          </reference>
          <reference field="19" count="1" selected="0">
            <x v="15"/>
          </reference>
          <reference field="26" count="6">
            <x v="39"/>
            <x v="40"/>
            <x v="46"/>
            <x v="51"/>
            <x v="128"/>
            <x v="132"/>
          </reference>
        </references>
      </pivotArea>
    </format>
    <format dxfId="455">
      <pivotArea dataOnly="0" labelOnly="1" fieldPosition="0">
        <references count="4">
          <reference field="15" count="1" selected="0">
            <x v="5"/>
          </reference>
          <reference field="17" count="1" selected="0">
            <x v="49"/>
          </reference>
          <reference field="19" count="1" selected="0">
            <x v="15"/>
          </reference>
          <reference field="26" count="1">
            <x v="63"/>
          </reference>
        </references>
      </pivotArea>
    </format>
    <format dxfId="454">
      <pivotArea dataOnly="0" labelOnly="1" fieldPosition="0">
        <references count="4">
          <reference field="15" count="1" selected="0">
            <x v="4"/>
          </reference>
          <reference field="17" count="1" selected="0">
            <x v="14"/>
          </reference>
          <reference field="19" count="1" selected="0">
            <x v="16"/>
          </reference>
          <reference field="26" count="50">
            <x v="2"/>
            <x v="17"/>
            <x v="18"/>
            <x v="19"/>
            <x v="20"/>
            <x v="21"/>
            <x v="22"/>
            <x v="24"/>
            <x v="29"/>
            <x v="30"/>
            <x v="32"/>
            <x v="33"/>
            <x v="34"/>
            <x v="36"/>
            <x v="38"/>
            <x v="42"/>
            <x v="44"/>
            <x v="51"/>
            <x v="52"/>
            <x v="54"/>
            <x v="56"/>
            <x v="57"/>
            <x v="58"/>
            <x v="59"/>
            <x v="61"/>
            <x v="62"/>
            <x v="63"/>
            <x v="65"/>
            <x v="66"/>
            <x v="67"/>
            <x v="68"/>
            <x v="69"/>
            <x v="72"/>
            <x v="74"/>
            <x v="78"/>
            <x v="79"/>
            <x v="81"/>
            <x v="82"/>
            <x v="83"/>
            <x v="86"/>
            <x v="88"/>
            <x v="91"/>
            <x v="98"/>
            <x v="100"/>
            <x v="102"/>
            <x v="103"/>
            <x v="107"/>
            <x v="116"/>
            <x v="117"/>
            <x v="118"/>
          </reference>
        </references>
      </pivotArea>
    </format>
    <format dxfId="453">
      <pivotArea dataOnly="0" labelOnly="1" fieldPosition="0">
        <references count="4">
          <reference field="15" count="1" selected="0">
            <x v="4"/>
          </reference>
          <reference field="17" count="1" selected="0">
            <x v="14"/>
          </reference>
          <reference field="19" count="1" selected="0">
            <x v="16"/>
          </reference>
          <reference field="26" count="4">
            <x v="119"/>
            <x v="123"/>
            <x v="127"/>
            <x v="130"/>
          </reference>
        </references>
      </pivotArea>
    </format>
    <format dxfId="452">
      <pivotArea dataOnly="0" labelOnly="1" fieldPosition="0">
        <references count="4">
          <reference field="15" count="1" selected="0">
            <x v="4"/>
          </reference>
          <reference field="17" count="1" selected="0">
            <x v="23"/>
          </reference>
          <reference field="19" count="1" selected="0">
            <x v="16"/>
          </reference>
          <reference field="26" count="1">
            <x v="44"/>
          </reference>
        </references>
      </pivotArea>
    </format>
    <format dxfId="451">
      <pivotArea dataOnly="0" labelOnly="1" fieldPosition="0">
        <references count="4">
          <reference field="15" count="1" selected="0">
            <x v="4"/>
          </reference>
          <reference field="17" count="1" selected="0">
            <x v="24"/>
          </reference>
          <reference field="19" count="1" selected="0">
            <x v="16"/>
          </reference>
          <reference field="26" count="1">
            <x v="44"/>
          </reference>
        </references>
      </pivotArea>
    </format>
    <format dxfId="450">
      <pivotArea dataOnly="0" labelOnly="1" fieldPosition="0">
        <references count="4">
          <reference field="15" count="1" selected="0">
            <x v="4"/>
          </reference>
          <reference field="17" count="1" selected="0">
            <x v="51"/>
          </reference>
          <reference field="19" count="1" selected="0">
            <x v="16"/>
          </reference>
          <reference field="26" count="17">
            <x v="0"/>
            <x v="1"/>
            <x v="3"/>
            <x v="4"/>
            <x v="5"/>
            <x v="6"/>
            <x v="7"/>
            <x v="8"/>
            <x v="9"/>
            <x v="10"/>
            <x v="11"/>
            <x v="12"/>
            <x v="13"/>
            <x v="14"/>
            <x v="15"/>
            <x v="16"/>
            <x v="75"/>
          </reference>
        </references>
      </pivotArea>
    </format>
    <format dxfId="449">
      <pivotArea dataOnly="0" labelOnly="1" fieldPosition="0">
        <references count="4">
          <reference field="15" count="1" selected="0">
            <x v="3"/>
          </reference>
          <reference field="17" count="1" selected="0">
            <x v="54"/>
          </reference>
          <reference field="19" count="1" selected="0">
            <x v="17"/>
          </reference>
          <reference field="26" count="20">
            <x v="29"/>
            <x v="30"/>
            <x v="33"/>
            <x v="34"/>
            <x v="36"/>
            <x v="37"/>
            <x v="41"/>
            <x v="42"/>
            <x v="46"/>
            <x v="51"/>
            <x v="56"/>
            <x v="57"/>
            <x v="64"/>
            <x v="66"/>
            <x v="67"/>
            <x v="73"/>
            <x v="88"/>
            <x v="102"/>
            <x v="105"/>
            <x v="125"/>
          </reference>
        </references>
      </pivotArea>
    </format>
    <format dxfId="448">
      <pivotArea dataOnly="0" labelOnly="1" fieldPosition="0">
        <references count="4">
          <reference field="15" count="1" selected="0">
            <x v="4"/>
          </reference>
          <reference field="17" count="1" selected="0">
            <x v="38"/>
          </reference>
          <reference field="19" count="1" selected="0">
            <x v="18"/>
          </reference>
          <reference field="26" count="1">
            <x v="74"/>
          </reference>
        </references>
      </pivotArea>
    </format>
    <format dxfId="447">
      <pivotArea dataOnly="0" labelOnly="1" fieldPosition="0">
        <references count="4">
          <reference field="15" count="1" selected="0">
            <x v="7"/>
          </reference>
          <reference field="17" count="1" selected="0">
            <x v="34"/>
          </reference>
          <reference field="19" count="1" selected="0">
            <x v="19"/>
          </reference>
          <reference field="26" count="13">
            <x v="17"/>
            <x v="19"/>
            <x v="21"/>
            <x v="24"/>
            <x v="36"/>
            <x v="40"/>
            <x v="51"/>
            <x v="52"/>
            <x v="69"/>
            <x v="97"/>
            <x v="98"/>
            <x v="99"/>
            <x v="117"/>
          </reference>
        </references>
      </pivotArea>
    </format>
    <format dxfId="446">
      <pivotArea dataOnly="0" labelOnly="1" fieldPosition="0">
        <references count="4">
          <reference field="15" count="1" selected="0">
            <x v="1"/>
          </reference>
          <reference field="17" count="1" selected="0">
            <x v="0"/>
          </reference>
          <reference field="19" count="1" selected="0">
            <x v="20"/>
          </reference>
          <reference field="26" count="5">
            <x v="74"/>
            <x v="94"/>
            <x v="96"/>
            <x v="97"/>
            <x v="98"/>
          </reference>
        </references>
      </pivotArea>
    </format>
    <format dxfId="445">
      <pivotArea dataOnly="0" labelOnly="1" fieldPosition="0">
        <references count="4">
          <reference field="15" count="1" selected="0">
            <x v="1"/>
          </reference>
          <reference field="17" count="1" selected="0">
            <x v="25"/>
          </reference>
          <reference field="19" count="1" selected="0">
            <x v="20"/>
          </reference>
          <reference field="26" count="2">
            <x v="98"/>
            <x v="110"/>
          </reference>
        </references>
      </pivotArea>
    </format>
    <format dxfId="444">
      <pivotArea dataOnly="0" labelOnly="1" fieldPosition="0">
        <references count="4">
          <reference field="15" count="1" selected="0">
            <x v="1"/>
          </reference>
          <reference field="17" count="1" selected="0">
            <x v="40"/>
          </reference>
          <reference field="19" count="1" selected="0">
            <x v="20"/>
          </reference>
          <reference field="26" count="13">
            <x v="17"/>
            <x v="21"/>
            <x v="29"/>
            <x v="30"/>
            <x v="33"/>
            <x v="36"/>
            <x v="44"/>
            <x v="46"/>
            <x v="48"/>
            <x v="51"/>
            <x v="56"/>
            <x v="111"/>
            <x v="131"/>
          </reference>
        </references>
      </pivotArea>
    </format>
    <format dxfId="443">
      <pivotArea dataOnly="0" labelOnly="1" fieldPosition="0">
        <references count="4">
          <reference field="15" count="1" selected="0">
            <x v="2"/>
          </reference>
          <reference field="17" count="1" selected="0">
            <x v="15"/>
          </reference>
          <reference field="19" count="1" selected="0">
            <x v="21"/>
          </reference>
          <reference field="26" count="1">
            <x v="110"/>
          </reference>
        </references>
      </pivotArea>
    </format>
    <format dxfId="442">
      <pivotArea dataOnly="0" labelOnly="1" fieldPosition="0">
        <references count="4">
          <reference field="15" count="1" selected="0">
            <x v="2"/>
          </reference>
          <reference field="17" count="1" selected="0">
            <x v="29"/>
          </reference>
          <reference field="19" count="1" selected="0">
            <x v="21"/>
          </reference>
          <reference field="26" count="1">
            <x v="110"/>
          </reference>
        </references>
      </pivotArea>
    </format>
    <format dxfId="441">
      <pivotArea dataOnly="0" labelOnly="1" fieldPosition="0">
        <references count="4">
          <reference field="15" count="1" selected="0">
            <x v="2"/>
          </reference>
          <reference field="17" count="1" selected="0">
            <x v="33"/>
          </reference>
          <reference field="19" count="1" selected="0">
            <x v="21"/>
          </reference>
          <reference field="26" count="1">
            <x v="38"/>
          </reference>
        </references>
      </pivotArea>
    </format>
    <format dxfId="440">
      <pivotArea dataOnly="0" labelOnly="1" fieldPosition="0">
        <references count="4">
          <reference field="15" count="1" selected="0">
            <x v="4"/>
          </reference>
          <reference field="17" count="1" selected="0">
            <x v="42"/>
          </reference>
          <reference field="19" count="1" selected="0">
            <x v="22"/>
          </reference>
          <reference field="26" count="7">
            <x v="101"/>
            <x v="103"/>
            <x v="108"/>
            <x v="109"/>
            <x v="134"/>
            <x v="141"/>
            <x v="142"/>
          </reference>
        </references>
      </pivotArea>
    </format>
    <format dxfId="439">
      <pivotArea dataOnly="0" labelOnly="1" fieldPosition="0">
        <references count="4">
          <reference field="15" count="1" selected="0">
            <x v="4"/>
          </reference>
          <reference field="17" count="1" selected="0">
            <x v="44"/>
          </reference>
          <reference field="19" count="1" selected="0">
            <x v="23"/>
          </reference>
          <reference field="26" count="3">
            <x v="23"/>
            <x v="104"/>
            <x v="105"/>
          </reference>
        </references>
      </pivotArea>
    </format>
    <format dxfId="438">
      <pivotArea dataOnly="0" labelOnly="1" fieldPosition="0">
        <references count="4">
          <reference field="15" count="1" selected="0">
            <x v="5"/>
          </reference>
          <reference field="17" count="1" selected="0">
            <x v="32"/>
          </reference>
          <reference field="19" count="1" selected="0">
            <x v="24"/>
          </reference>
          <reference field="26" count="4">
            <x v="71"/>
            <x v="137"/>
            <x v="138"/>
            <x v="139"/>
          </reference>
        </references>
      </pivotArea>
    </format>
    <format dxfId="437">
      <pivotArea dataOnly="0" labelOnly="1" fieldPosition="0">
        <references count="4">
          <reference field="15" count="1" selected="0">
            <x v="5"/>
          </reference>
          <reference field="17" count="1" selected="0">
            <x v="37"/>
          </reference>
          <reference field="19" count="1" selected="0">
            <x v="24"/>
          </reference>
          <reference field="26" count="2">
            <x v="137"/>
            <x v="139"/>
          </reference>
        </references>
      </pivotArea>
    </format>
    <format dxfId="436">
      <pivotArea dataOnly="0" labelOnly="1" fieldPosition="0">
        <references count="4">
          <reference field="15" count="1" selected="0">
            <x v="7"/>
          </reference>
          <reference field="17" count="1" selected="0">
            <x v="13"/>
          </reference>
          <reference field="19" count="1" selected="0">
            <x v="25"/>
          </reference>
          <reference field="26" count="4">
            <x v="70"/>
            <x v="98"/>
            <x v="111"/>
            <x v="113"/>
          </reference>
        </references>
      </pivotArea>
    </format>
    <format dxfId="435">
      <pivotArea dataOnly="0" labelOnly="1" fieldPosition="0">
        <references count="4">
          <reference field="15" count="1" selected="0">
            <x v="7"/>
          </reference>
          <reference field="17" count="1" selected="0">
            <x v="31"/>
          </reference>
          <reference field="19" count="1" selected="0">
            <x v="25"/>
          </reference>
          <reference field="26" count="1">
            <x v="111"/>
          </reference>
        </references>
      </pivotArea>
    </format>
    <format dxfId="434">
      <pivotArea dataOnly="0" labelOnly="1" fieldPosition="0">
        <references count="4">
          <reference field="15" count="1" selected="0">
            <x v="7"/>
          </reference>
          <reference field="17" count="1" selected="0">
            <x v="55"/>
          </reference>
          <reference field="19" count="1" selected="0">
            <x v="25"/>
          </reference>
          <reference field="26" count="1">
            <x v="111"/>
          </reference>
        </references>
      </pivotArea>
    </format>
    <format dxfId="433">
      <pivotArea dataOnly="0" labelOnly="1" fieldPosition="0">
        <references count="4">
          <reference field="15" count="1" selected="0">
            <x v="7"/>
          </reference>
          <reference field="17" count="1" selected="0">
            <x v="45"/>
          </reference>
          <reference field="19" count="1" selected="0">
            <x v="26"/>
          </reference>
          <reference field="26" count="1">
            <x v="98"/>
          </reference>
        </references>
      </pivotArea>
    </format>
    <format dxfId="432">
      <pivotArea dataOnly="0" labelOnly="1" fieldPosition="0">
        <references count="4">
          <reference field="15" count="1" selected="0">
            <x v="7"/>
          </reference>
          <reference field="17" count="1" selected="0">
            <x v="10"/>
          </reference>
          <reference field="19" count="1" selected="0">
            <x v="27"/>
          </reference>
          <reference field="26" count="5">
            <x v="24"/>
            <x v="26"/>
            <x v="65"/>
            <x v="89"/>
            <x v="98"/>
          </reference>
        </references>
      </pivotArea>
    </format>
    <format dxfId="431">
      <pivotArea dataOnly="0" labelOnly="1" fieldPosition="0">
        <references count="4">
          <reference field="15" count="1" selected="0">
            <x v="5"/>
          </reference>
          <reference field="17" count="1" selected="0">
            <x v="50"/>
          </reference>
          <reference field="19" count="1" selected="0">
            <x v="28"/>
          </reference>
          <reference field="26" count="26">
            <x v="17"/>
            <x v="21"/>
            <x v="30"/>
            <x v="35"/>
            <x v="36"/>
            <x v="38"/>
            <x v="39"/>
            <x v="40"/>
            <x v="42"/>
            <x v="45"/>
            <x v="46"/>
            <x v="51"/>
            <x v="63"/>
            <x v="69"/>
            <x v="71"/>
            <x v="74"/>
            <x v="85"/>
            <x v="87"/>
            <x v="88"/>
            <x v="89"/>
            <x v="116"/>
            <x v="121"/>
            <x v="122"/>
            <x v="126"/>
            <x v="129"/>
            <x v="132"/>
          </reference>
        </references>
      </pivotArea>
    </format>
    <format dxfId="430">
      <pivotArea dataOnly="0" labelOnly="1" fieldPosition="0">
        <references count="4">
          <reference field="15" count="1" selected="0">
            <x v="2"/>
          </reference>
          <reference field="17" count="1" selected="0">
            <x v="8"/>
          </reference>
          <reference field="19" count="1" selected="0">
            <x v="29"/>
          </reference>
          <reference field="26" count="2">
            <x v="98"/>
            <x v="111"/>
          </reference>
        </references>
      </pivotArea>
    </format>
    <format dxfId="429">
      <pivotArea dataOnly="0" labelOnly="1" fieldPosition="0">
        <references count="4">
          <reference field="15" count="1" selected="0">
            <x v="1"/>
          </reference>
          <reference field="17" count="1" selected="0">
            <x v="20"/>
          </reference>
          <reference field="19" count="1" selected="0">
            <x v="30"/>
          </reference>
          <reference field="26" count="5">
            <x v="24"/>
            <x v="36"/>
            <x v="46"/>
            <x v="66"/>
            <x v="83"/>
          </reference>
        </references>
      </pivotArea>
    </format>
    <format dxfId="428">
      <pivotArea dataOnly="0" labelOnly="1" fieldPosition="0">
        <references count="4">
          <reference field="15" count="1" selected="0">
            <x v="1"/>
          </reference>
          <reference field="17" count="1" selected="0">
            <x v="41"/>
          </reference>
          <reference field="19" count="1" selected="0">
            <x v="31"/>
          </reference>
          <reference field="26" count="1">
            <x v="108"/>
          </reference>
        </references>
      </pivotArea>
    </format>
    <format dxfId="427">
      <pivotArea dataOnly="0" labelOnly="1" fieldPosition="0">
        <references count="4">
          <reference field="15" count="1" selected="0">
            <x v="1"/>
          </reference>
          <reference field="17" count="1" selected="0">
            <x v="11"/>
          </reference>
          <reference field="19" count="1" selected="0">
            <x v="32"/>
          </reference>
          <reference field="26" count="1">
            <x v="108"/>
          </reference>
        </references>
      </pivotArea>
    </format>
    <format dxfId="426">
      <pivotArea dataOnly="0" labelOnly="1" fieldPosition="0">
        <references count="4">
          <reference field="15" count="1" selected="0">
            <x v="4"/>
          </reference>
          <reference field="17" count="1" selected="0">
            <x v="21"/>
          </reference>
          <reference field="19" count="1" selected="0">
            <x v="33"/>
          </reference>
          <reference field="26" count="4">
            <x v="45"/>
            <x v="71"/>
            <x v="94"/>
            <x v="96"/>
          </reference>
        </references>
      </pivotArea>
    </format>
    <format dxfId="425">
      <pivotArea dataOnly="0" labelOnly="1" fieldPosition="0">
        <references count="4">
          <reference field="15" count="1" selected="0">
            <x v="1"/>
          </reference>
          <reference field="17" count="1" selected="0">
            <x v="9"/>
          </reference>
          <reference field="19" count="1" selected="0">
            <x v="34"/>
          </reference>
          <reference field="26" count="2">
            <x v="111"/>
            <x v="114"/>
          </reference>
        </references>
      </pivotArea>
    </format>
    <format dxfId="424">
      <pivotArea dataOnly="0" labelOnly="1" fieldPosition="0">
        <references count="4">
          <reference field="15" count="1" selected="0">
            <x v="1"/>
          </reference>
          <reference field="17" count="1" selected="0">
            <x v="52"/>
          </reference>
          <reference field="19" count="1" selected="0">
            <x v="35"/>
          </reference>
          <reference field="26" count="1">
            <x v="108"/>
          </reference>
        </references>
      </pivotArea>
    </format>
    <format dxfId="423">
      <pivotArea dataOnly="0" labelOnly="1" fieldPosition="0">
        <references count="4">
          <reference field="15" count="1" selected="0">
            <x v="0"/>
          </reference>
          <reference field="17" count="1" selected="0">
            <x v="19"/>
          </reference>
          <reference field="19" count="1" selected="0">
            <x v="36"/>
          </reference>
          <reference field="26" count="9">
            <x v="17"/>
            <x v="21"/>
            <x v="25"/>
            <x v="39"/>
            <x v="40"/>
            <x v="51"/>
            <x v="55"/>
            <x v="121"/>
            <x v="122"/>
          </reference>
        </references>
      </pivotArea>
    </format>
    <format dxfId="422">
      <pivotArea dataOnly="0" labelOnly="1" fieldPosition="0">
        <references count="5">
          <reference field="15" count="1" selected="0">
            <x v="1"/>
          </reference>
          <reference field="17" count="1" selected="0">
            <x v="12"/>
          </reference>
          <reference field="19" count="1" selected="0">
            <x v="0"/>
          </reference>
          <reference field="26" count="1" selected="0">
            <x v="108"/>
          </reference>
          <reference field="27" count="1">
            <x v="138"/>
          </reference>
        </references>
      </pivotArea>
    </format>
    <format dxfId="421">
      <pivotArea dataOnly="0" labelOnly="1" fieldPosition="0">
        <references count="5">
          <reference field="15" count="1" selected="0">
            <x v="7"/>
          </reference>
          <reference field="17" count="1" selected="0">
            <x v="1"/>
          </reference>
          <reference field="19" count="1" selected="0">
            <x v="1"/>
          </reference>
          <reference field="26" count="1" selected="0">
            <x v="108"/>
          </reference>
          <reference field="27" count="1">
            <x v="138"/>
          </reference>
        </references>
      </pivotArea>
    </format>
    <format dxfId="420">
      <pivotArea dataOnly="0" labelOnly="1" fieldPosition="0">
        <references count="5">
          <reference field="15" count="1" selected="0">
            <x v="6"/>
          </reference>
          <reference field="17" count="1" selected="0">
            <x v="16"/>
          </reference>
          <reference field="19" count="1" selected="0">
            <x v="2"/>
          </reference>
          <reference field="26" count="1" selected="0">
            <x v="60"/>
          </reference>
          <reference field="27" count="1">
            <x v="128"/>
          </reference>
        </references>
      </pivotArea>
    </format>
    <format dxfId="419">
      <pivotArea dataOnly="0" labelOnly="1" fieldPosition="0">
        <references count="5">
          <reference field="15" count="1" selected="0">
            <x v="6"/>
          </reference>
          <reference field="17" count="1" selected="0">
            <x v="16"/>
          </reference>
          <reference field="19" count="1" selected="0">
            <x v="2"/>
          </reference>
          <reference field="26" count="1" selected="0">
            <x v="69"/>
          </reference>
          <reference field="27" count="1">
            <x v="113"/>
          </reference>
        </references>
      </pivotArea>
    </format>
    <format dxfId="418">
      <pivotArea dataOnly="0" labelOnly="1" fieldPosition="0">
        <references count="5">
          <reference field="15" count="1" selected="0">
            <x v="6"/>
          </reference>
          <reference field="17" count="1" selected="0">
            <x v="16"/>
          </reference>
          <reference field="19" count="1" selected="0">
            <x v="2"/>
          </reference>
          <reference field="26" count="1" selected="0">
            <x v="94"/>
          </reference>
          <reference field="27" count="1">
            <x v="88"/>
          </reference>
        </references>
      </pivotArea>
    </format>
    <format dxfId="417">
      <pivotArea dataOnly="0" labelOnly="1" fieldPosition="0">
        <references count="5">
          <reference field="15" count="1" selected="0">
            <x v="6"/>
          </reference>
          <reference field="17" count="1" selected="0">
            <x v="16"/>
          </reference>
          <reference field="19" count="1" selected="0">
            <x v="2"/>
          </reference>
          <reference field="26" count="1" selected="0">
            <x v="96"/>
          </reference>
          <reference field="27" count="1">
            <x v="142"/>
          </reference>
        </references>
      </pivotArea>
    </format>
    <format dxfId="416">
      <pivotArea dataOnly="0" labelOnly="1" fieldPosition="0">
        <references count="5">
          <reference field="15" count="1" selected="0">
            <x v="6"/>
          </reference>
          <reference field="17" count="1" selected="0">
            <x v="16"/>
          </reference>
          <reference field="19" count="1" selected="0">
            <x v="2"/>
          </reference>
          <reference field="26" count="1" selected="0">
            <x v="103"/>
          </reference>
          <reference field="27" count="1">
            <x v="110"/>
          </reference>
        </references>
      </pivotArea>
    </format>
    <format dxfId="415">
      <pivotArea dataOnly="0" labelOnly="1" fieldPosition="0">
        <references count="5">
          <reference field="15" count="1" selected="0">
            <x v="6"/>
          </reference>
          <reference field="17" count="1" selected="0">
            <x v="26"/>
          </reference>
          <reference field="19" count="1" selected="0">
            <x v="2"/>
          </reference>
          <reference field="26" count="1" selected="0">
            <x v="17"/>
          </reference>
          <reference field="27" count="1">
            <x v="73"/>
          </reference>
        </references>
      </pivotArea>
    </format>
    <format dxfId="414">
      <pivotArea dataOnly="0" labelOnly="1" fieldPosition="0">
        <references count="5">
          <reference field="15" count="1" selected="0">
            <x v="6"/>
          </reference>
          <reference field="17" count="1" selected="0">
            <x v="26"/>
          </reference>
          <reference field="19" count="1" selected="0">
            <x v="2"/>
          </reference>
          <reference field="26" count="1" selected="0">
            <x v="19"/>
          </reference>
          <reference field="27" count="1">
            <x v="74"/>
          </reference>
        </references>
      </pivotArea>
    </format>
    <format dxfId="413">
      <pivotArea dataOnly="0" labelOnly="1" fieldPosition="0">
        <references count="5">
          <reference field="15" count="1" selected="0">
            <x v="6"/>
          </reference>
          <reference field="17" count="1" selected="0">
            <x v="26"/>
          </reference>
          <reference field="19" count="1" selected="0">
            <x v="2"/>
          </reference>
          <reference field="26" count="1" selected="0">
            <x v="24"/>
          </reference>
          <reference field="27" count="1">
            <x v="95"/>
          </reference>
        </references>
      </pivotArea>
    </format>
    <format dxfId="412">
      <pivotArea dataOnly="0" labelOnly="1" fieldPosition="0">
        <references count="5">
          <reference field="15" count="1" selected="0">
            <x v="6"/>
          </reference>
          <reference field="17" count="1" selected="0">
            <x v="26"/>
          </reference>
          <reference field="19" count="1" selected="0">
            <x v="2"/>
          </reference>
          <reference field="26" count="1" selected="0">
            <x v="45"/>
          </reference>
          <reference field="27" count="1">
            <x v="141"/>
          </reference>
        </references>
      </pivotArea>
    </format>
    <format dxfId="411">
      <pivotArea dataOnly="0" labelOnly="1" fieldPosition="0">
        <references count="5">
          <reference field="15" count="1" selected="0">
            <x v="6"/>
          </reference>
          <reference field="17" count="1" selected="0">
            <x v="26"/>
          </reference>
          <reference field="19" count="1" selected="0">
            <x v="2"/>
          </reference>
          <reference field="26" count="1" selected="0">
            <x v="49"/>
          </reference>
          <reference field="27" count="1">
            <x v="75"/>
          </reference>
        </references>
      </pivotArea>
    </format>
    <format dxfId="410">
      <pivotArea dataOnly="0" labelOnly="1" fieldPosition="0">
        <references count="5">
          <reference field="15" count="1" selected="0">
            <x v="6"/>
          </reference>
          <reference field="17" count="1" selected="0">
            <x v="26"/>
          </reference>
          <reference field="19" count="1" selected="0">
            <x v="2"/>
          </reference>
          <reference field="26" count="1" selected="0">
            <x v="50"/>
          </reference>
          <reference field="27" count="1">
            <x v="91"/>
          </reference>
        </references>
      </pivotArea>
    </format>
    <format dxfId="409">
      <pivotArea dataOnly="0" labelOnly="1" fieldPosition="0">
        <references count="5">
          <reference field="15" count="1" selected="0">
            <x v="6"/>
          </reference>
          <reference field="17" count="1" selected="0">
            <x v="26"/>
          </reference>
          <reference field="19" count="1" selected="0">
            <x v="2"/>
          </reference>
          <reference field="26" count="1" selected="0">
            <x v="54"/>
          </reference>
          <reference field="27" count="1">
            <x v="102"/>
          </reference>
        </references>
      </pivotArea>
    </format>
    <format dxfId="408">
      <pivotArea dataOnly="0" labelOnly="1" fieldPosition="0">
        <references count="5">
          <reference field="15" count="1" selected="0">
            <x v="6"/>
          </reference>
          <reference field="17" count="1" selected="0">
            <x v="26"/>
          </reference>
          <reference field="19" count="1" selected="0">
            <x v="2"/>
          </reference>
          <reference field="26" count="1" selected="0">
            <x v="59"/>
          </reference>
          <reference field="27" count="1">
            <x v="123"/>
          </reference>
        </references>
      </pivotArea>
    </format>
    <format dxfId="407">
      <pivotArea dataOnly="0" labelOnly="1" fieldPosition="0">
        <references count="5">
          <reference field="15" count="1" selected="0">
            <x v="6"/>
          </reference>
          <reference field="17" count="1" selected="0">
            <x v="26"/>
          </reference>
          <reference field="19" count="1" selected="0">
            <x v="2"/>
          </reference>
          <reference field="26" count="1" selected="0">
            <x v="67"/>
          </reference>
          <reference field="27" count="1">
            <x v="117"/>
          </reference>
        </references>
      </pivotArea>
    </format>
    <format dxfId="406">
      <pivotArea dataOnly="0" labelOnly="1" fieldPosition="0">
        <references count="5">
          <reference field="15" count="1" selected="0">
            <x v="6"/>
          </reference>
          <reference field="17" count="1" selected="0">
            <x v="26"/>
          </reference>
          <reference field="19" count="1" selected="0">
            <x v="2"/>
          </reference>
          <reference field="26" count="1" selected="0">
            <x v="74"/>
          </reference>
          <reference field="27" count="1">
            <x v="129"/>
          </reference>
        </references>
      </pivotArea>
    </format>
    <format dxfId="405">
      <pivotArea dataOnly="0" labelOnly="1" fieldPosition="0">
        <references count="5">
          <reference field="15" count="1" selected="0">
            <x v="6"/>
          </reference>
          <reference field="17" count="1" selected="0">
            <x v="26"/>
          </reference>
          <reference field="19" count="1" selected="0">
            <x v="2"/>
          </reference>
          <reference field="26" count="1" selected="0">
            <x v="107"/>
          </reference>
          <reference field="27" count="1">
            <x v="32"/>
          </reference>
        </references>
      </pivotArea>
    </format>
    <format dxfId="404">
      <pivotArea dataOnly="0" labelOnly="1" fieldPosition="0">
        <references count="5">
          <reference field="15" count="1" selected="0">
            <x v="6"/>
          </reference>
          <reference field="17" count="1" selected="0">
            <x v="26"/>
          </reference>
          <reference field="19" count="1" selected="0">
            <x v="2"/>
          </reference>
          <reference field="26" count="1" selected="0">
            <x v="127"/>
          </reference>
          <reference field="27" count="1">
            <x v="130"/>
          </reference>
        </references>
      </pivotArea>
    </format>
    <format dxfId="403">
      <pivotArea dataOnly="0" labelOnly="1" fieldPosition="0">
        <references count="5">
          <reference field="15" count="1" selected="0">
            <x v="7"/>
          </reference>
          <reference field="17" count="1" selected="0">
            <x v="5"/>
          </reference>
          <reference field="19" count="1" selected="0">
            <x v="3"/>
          </reference>
          <reference field="26" count="1" selected="0">
            <x v="36"/>
          </reference>
          <reference field="27" count="1">
            <x v="82"/>
          </reference>
        </references>
      </pivotArea>
    </format>
    <format dxfId="402">
      <pivotArea dataOnly="0" labelOnly="1" fieldPosition="0">
        <references count="5">
          <reference field="15" count="1" selected="0">
            <x v="7"/>
          </reference>
          <reference field="17" count="1" selected="0">
            <x v="5"/>
          </reference>
          <reference field="19" count="1" selected="0">
            <x v="3"/>
          </reference>
          <reference field="26" count="1" selected="0">
            <x v="47"/>
          </reference>
          <reference field="27" count="1">
            <x v="10"/>
          </reference>
        </references>
      </pivotArea>
    </format>
    <format dxfId="401">
      <pivotArea dataOnly="0" labelOnly="1" fieldPosition="0">
        <references count="5">
          <reference field="15" count="1" selected="0">
            <x v="7"/>
          </reference>
          <reference field="17" count="1" selected="0">
            <x v="5"/>
          </reference>
          <reference field="19" count="1" selected="0">
            <x v="3"/>
          </reference>
          <reference field="26" count="1" selected="0">
            <x v="52"/>
          </reference>
          <reference field="27" count="1">
            <x v="99"/>
          </reference>
        </references>
      </pivotArea>
    </format>
    <format dxfId="400">
      <pivotArea dataOnly="0" labelOnly="1" fieldPosition="0">
        <references count="5">
          <reference field="15" count="1" selected="0">
            <x v="7"/>
          </reference>
          <reference field="17" count="1" selected="0">
            <x v="5"/>
          </reference>
          <reference field="19" count="1" selected="0">
            <x v="3"/>
          </reference>
          <reference field="26" count="1" selected="0">
            <x v="61"/>
          </reference>
          <reference field="27" count="1">
            <x v="6"/>
          </reference>
        </references>
      </pivotArea>
    </format>
    <format dxfId="399">
      <pivotArea dataOnly="0" labelOnly="1" fieldPosition="0">
        <references count="5">
          <reference field="15" count="1" selected="0">
            <x v="7"/>
          </reference>
          <reference field="17" count="1" selected="0">
            <x v="5"/>
          </reference>
          <reference field="19" count="1" selected="0">
            <x v="3"/>
          </reference>
          <reference field="26" count="1" selected="0">
            <x v="98"/>
          </reference>
          <reference field="27" count="1">
            <x v="47"/>
          </reference>
        </references>
      </pivotArea>
    </format>
    <format dxfId="398">
      <pivotArea dataOnly="0" labelOnly="1" fieldPosition="0">
        <references count="5">
          <reference field="15" count="1" selected="0">
            <x v="7"/>
          </reference>
          <reference field="17" count="1" selected="0">
            <x v="5"/>
          </reference>
          <reference field="19" count="1" selected="0">
            <x v="3"/>
          </reference>
          <reference field="26" count="1" selected="0">
            <x v="111"/>
          </reference>
          <reference field="27" count="1">
            <x v="15"/>
          </reference>
        </references>
      </pivotArea>
    </format>
    <format dxfId="397">
      <pivotArea dataOnly="0" labelOnly="1" fieldPosition="0">
        <references count="5">
          <reference field="15" count="1" selected="0">
            <x v="7"/>
          </reference>
          <reference field="17" count="1" selected="0">
            <x v="5"/>
          </reference>
          <reference field="19" count="1" selected="0">
            <x v="3"/>
          </reference>
          <reference field="26" count="1" selected="0">
            <x v="113"/>
          </reference>
          <reference field="27" count="1">
            <x v="13"/>
          </reference>
        </references>
      </pivotArea>
    </format>
    <format dxfId="396">
      <pivotArea dataOnly="0" labelOnly="1" fieldPosition="0">
        <references count="5">
          <reference field="15" count="1" selected="0">
            <x v="7"/>
          </reference>
          <reference field="17" count="1" selected="0">
            <x v="5"/>
          </reference>
          <reference field="19" count="1" selected="0">
            <x v="3"/>
          </reference>
          <reference field="26" count="1" selected="0">
            <x v="131"/>
          </reference>
          <reference field="27" count="1">
            <x v="50"/>
          </reference>
        </references>
      </pivotArea>
    </format>
    <format dxfId="395">
      <pivotArea dataOnly="0" labelOnly="1" fieldPosition="0">
        <references count="5">
          <reference field="15" count="1" selected="0">
            <x v="7"/>
          </reference>
          <reference field="17" count="1" selected="0">
            <x v="6"/>
          </reference>
          <reference field="19" count="1" selected="0">
            <x v="3"/>
          </reference>
          <reference field="26" count="1" selected="0">
            <x v="98"/>
          </reference>
          <reference field="27" count="1">
            <x v="47"/>
          </reference>
        </references>
      </pivotArea>
    </format>
    <format dxfId="394">
      <pivotArea dataOnly="0" labelOnly="1" fieldPosition="0">
        <references count="5">
          <reference field="15" count="1" selected="0">
            <x v="7"/>
          </reference>
          <reference field="17" count="1" selected="0">
            <x v="6"/>
          </reference>
          <reference field="19" count="1" selected="0">
            <x v="3"/>
          </reference>
          <reference field="26" count="1" selected="0">
            <x v="114"/>
          </reference>
          <reference field="27" count="1">
            <x v="14"/>
          </reference>
        </references>
      </pivotArea>
    </format>
    <format dxfId="393">
      <pivotArea dataOnly="0" labelOnly="1" fieldPosition="0">
        <references count="5">
          <reference field="15" count="1" selected="0">
            <x v="7"/>
          </reference>
          <reference field="17" count="1" selected="0">
            <x v="7"/>
          </reference>
          <reference field="19" count="1" selected="0">
            <x v="3"/>
          </reference>
          <reference field="26" count="1" selected="0">
            <x v="111"/>
          </reference>
          <reference field="27" count="1">
            <x v="15"/>
          </reference>
        </references>
      </pivotArea>
    </format>
    <format dxfId="392">
      <pivotArea dataOnly="0" labelOnly="1" fieldPosition="0">
        <references count="5">
          <reference field="15" count="1" selected="0">
            <x v="7"/>
          </reference>
          <reference field="17" count="1" selected="0">
            <x v="39"/>
          </reference>
          <reference field="19" count="1" selected="0">
            <x v="3"/>
          </reference>
          <reference field="26" count="1" selected="0">
            <x v="112"/>
          </reference>
          <reference field="27" count="1">
            <x v="16"/>
          </reference>
        </references>
      </pivotArea>
    </format>
    <format dxfId="391">
      <pivotArea dataOnly="0" labelOnly="1" fieldPosition="0">
        <references count="5">
          <reference field="15" count="1" selected="0">
            <x v="2"/>
          </reference>
          <reference field="17" count="1" selected="0">
            <x v="2"/>
          </reference>
          <reference field="19" count="1" selected="0">
            <x v="4"/>
          </reference>
          <reference field="26" count="1" selected="0">
            <x v="25"/>
          </reference>
          <reference field="27" count="1">
            <x v="94"/>
          </reference>
        </references>
      </pivotArea>
    </format>
    <format dxfId="390">
      <pivotArea dataOnly="0" labelOnly="1" fieldPosition="0">
        <references count="5">
          <reference field="15" count="1" selected="0">
            <x v="2"/>
          </reference>
          <reference field="17" count="1" selected="0">
            <x v="2"/>
          </reference>
          <reference field="19" count="1" selected="0">
            <x v="4"/>
          </reference>
          <reference field="26" count="1" selected="0">
            <x v="27"/>
          </reference>
          <reference field="27" count="1">
            <x v="98"/>
          </reference>
        </references>
      </pivotArea>
    </format>
    <format dxfId="389">
      <pivotArea dataOnly="0" labelOnly="1" fieldPosition="0">
        <references count="5">
          <reference field="15" count="1" selected="0">
            <x v="2"/>
          </reference>
          <reference field="17" count="1" selected="0">
            <x v="2"/>
          </reference>
          <reference field="19" count="1" selected="0">
            <x v="4"/>
          </reference>
          <reference field="26" count="1" selected="0">
            <x v="28"/>
          </reference>
          <reference field="27" count="1">
            <x v="84"/>
          </reference>
        </references>
      </pivotArea>
    </format>
    <format dxfId="388">
      <pivotArea dataOnly="0" labelOnly="1" fieldPosition="0">
        <references count="5">
          <reference field="15" count="1" selected="0">
            <x v="2"/>
          </reference>
          <reference field="17" count="1" selected="0">
            <x v="2"/>
          </reference>
          <reference field="19" count="1" selected="0">
            <x v="4"/>
          </reference>
          <reference field="26" count="1" selected="0">
            <x v="31"/>
          </reference>
          <reference field="27" count="1">
            <x v="18"/>
          </reference>
        </references>
      </pivotArea>
    </format>
    <format dxfId="387">
      <pivotArea dataOnly="0" labelOnly="1" fieldPosition="0">
        <references count="5">
          <reference field="15" count="1" selected="0">
            <x v="2"/>
          </reference>
          <reference field="17" count="1" selected="0">
            <x v="2"/>
          </reference>
          <reference field="19" count="1" selected="0">
            <x v="4"/>
          </reference>
          <reference field="26" count="1" selected="0">
            <x v="32"/>
          </reference>
          <reference field="27" count="1">
            <x v="143"/>
          </reference>
        </references>
      </pivotArea>
    </format>
    <format dxfId="386">
      <pivotArea dataOnly="0" labelOnly="1" fieldPosition="0">
        <references count="5">
          <reference field="15" count="1" selected="0">
            <x v="2"/>
          </reference>
          <reference field="17" count="1" selected="0">
            <x v="2"/>
          </reference>
          <reference field="19" count="1" selected="0">
            <x v="4"/>
          </reference>
          <reference field="26" count="1" selected="0">
            <x v="42"/>
          </reference>
          <reference field="27" count="1">
            <x v="45"/>
          </reference>
        </references>
      </pivotArea>
    </format>
    <format dxfId="385">
      <pivotArea dataOnly="0" labelOnly="1" fieldPosition="0">
        <references count="5">
          <reference field="15" count="1" selected="0">
            <x v="2"/>
          </reference>
          <reference field="17" count="1" selected="0">
            <x v="2"/>
          </reference>
          <reference field="19" count="1" selected="0">
            <x v="4"/>
          </reference>
          <reference field="26" count="1" selected="0">
            <x v="46"/>
          </reference>
          <reference field="27" count="1">
            <x v="92"/>
          </reference>
        </references>
      </pivotArea>
    </format>
    <format dxfId="384">
      <pivotArea dataOnly="0" labelOnly="1" fieldPosition="0">
        <references count="5">
          <reference field="15" count="1" selected="0">
            <x v="2"/>
          </reference>
          <reference field="17" count="1" selected="0">
            <x v="2"/>
          </reference>
          <reference field="19" count="1" selected="0">
            <x v="4"/>
          </reference>
          <reference field="26" count="1" selected="0">
            <x v="51"/>
          </reference>
          <reference field="27" count="1">
            <x v="49"/>
          </reference>
        </references>
      </pivotArea>
    </format>
    <format dxfId="383">
      <pivotArea dataOnly="0" labelOnly="1" fieldPosition="0">
        <references count="5">
          <reference field="15" count="1" selected="0">
            <x v="2"/>
          </reference>
          <reference field="17" count="1" selected="0">
            <x v="2"/>
          </reference>
          <reference field="19" count="1" selected="0">
            <x v="4"/>
          </reference>
          <reference field="26" count="1" selected="0">
            <x v="64"/>
          </reference>
          <reference field="27" count="1">
            <x v="8"/>
          </reference>
        </references>
      </pivotArea>
    </format>
    <format dxfId="382">
      <pivotArea dataOnly="0" labelOnly="1" fieldPosition="0">
        <references count="5">
          <reference field="15" count="1" selected="0">
            <x v="2"/>
          </reference>
          <reference field="17" count="1" selected="0">
            <x v="2"/>
          </reference>
          <reference field="19" count="1" selected="0">
            <x v="4"/>
          </reference>
          <reference field="26" count="1" selected="0">
            <x v="74"/>
          </reference>
          <reference field="27" count="1">
            <x v="129"/>
          </reference>
        </references>
      </pivotArea>
    </format>
    <format dxfId="381">
      <pivotArea dataOnly="0" labelOnly="1" fieldPosition="0">
        <references count="5">
          <reference field="15" count="1" selected="0">
            <x v="2"/>
          </reference>
          <reference field="17" count="1" selected="0">
            <x v="2"/>
          </reference>
          <reference field="19" count="1" selected="0">
            <x v="4"/>
          </reference>
          <reference field="26" count="1" selected="0">
            <x v="98"/>
          </reference>
          <reference field="27" count="1">
            <x v="47"/>
          </reference>
        </references>
      </pivotArea>
    </format>
    <format dxfId="380">
      <pivotArea dataOnly="0" labelOnly="1" fieldPosition="0">
        <references count="5">
          <reference field="15" count="1" selected="0">
            <x v="2"/>
          </reference>
          <reference field="17" count="1" selected="0">
            <x v="2"/>
          </reference>
          <reference field="19" count="1" selected="0">
            <x v="4"/>
          </reference>
          <reference field="26" count="1" selected="0">
            <x v="119"/>
          </reference>
          <reference field="27" count="1">
            <x v="41"/>
          </reference>
        </references>
      </pivotArea>
    </format>
    <format dxfId="379">
      <pivotArea dataOnly="0" labelOnly="1" fieldPosition="0">
        <references count="5">
          <reference field="15" count="1" selected="0">
            <x v="2"/>
          </reference>
          <reference field="17" count="1" selected="0">
            <x v="2"/>
          </reference>
          <reference field="19" count="1" selected="0">
            <x v="4"/>
          </reference>
          <reference field="26" count="1" selected="0">
            <x v="121"/>
          </reference>
          <reference field="27" count="1">
            <x v="40"/>
          </reference>
        </references>
      </pivotArea>
    </format>
    <format dxfId="378">
      <pivotArea dataOnly="0" labelOnly="1" fieldPosition="0">
        <references count="5">
          <reference field="15" count="1" selected="0">
            <x v="2"/>
          </reference>
          <reference field="17" count="1" selected="0">
            <x v="2"/>
          </reference>
          <reference field="19" count="1" selected="0">
            <x v="4"/>
          </reference>
          <reference field="26" count="1" selected="0">
            <x v="124"/>
          </reference>
          <reference field="27" count="1">
            <x v="35"/>
          </reference>
        </references>
      </pivotArea>
    </format>
    <format dxfId="377">
      <pivotArea dataOnly="0" labelOnly="1" fieldPosition="0">
        <references count="5">
          <reference field="15" count="1" selected="0">
            <x v="2"/>
          </reference>
          <reference field="17" count="1" selected="0">
            <x v="2"/>
          </reference>
          <reference field="19" count="1" selected="0">
            <x v="4"/>
          </reference>
          <reference field="26" count="1" selected="0">
            <x v="125"/>
          </reference>
          <reference field="27" count="1">
            <x v="62"/>
          </reference>
        </references>
      </pivotArea>
    </format>
    <format dxfId="376">
      <pivotArea dataOnly="0" labelOnly="1" fieldPosition="0">
        <references count="5">
          <reference field="15" count="1" selected="0">
            <x v="4"/>
          </reference>
          <reference field="17" count="1" selected="0">
            <x v="30"/>
          </reference>
          <reference field="19" count="1" selected="0">
            <x v="5"/>
          </reference>
          <reference field="26" count="1" selected="0">
            <x v="17"/>
          </reference>
          <reference field="27" count="1">
            <x v="73"/>
          </reference>
        </references>
      </pivotArea>
    </format>
    <format dxfId="375">
      <pivotArea dataOnly="0" labelOnly="1" fieldPosition="0">
        <references count="5">
          <reference field="15" count="1" selected="0">
            <x v="4"/>
          </reference>
          <reference field="17" count="1" selected="0">
            <x v="30"/>
          </reference>
          <reference field="19" count="1" selected="0">
            <x v="5"/>
          </reference>
          <reference field="26" count="1" selected="0">
            <x v="19"/>
          </reference>
          <reference field="27" count="1">
            <x v="74"/>
          </reference>
        </references>
      </pivotArea>
    </format>
    <format dxfId="374">
      <pivotArea dataOnly="0" labelOnly="1" fieldPosition="0">
        <references count="5">
          <reference field="15" count="1" selected="0">
            <x v="4"/>
          </reference>
          <reference field="17" count="1" selected="0">
            <x v="30"/>
          </reference>
          <reference field="19" count="1" selected="0">
            <x v="5"/>
          </reference>
          <reference field="26" count="1" selected="0">
            <x v="33"/>
          </reference>
          <reference field="27" count="1">
            <x v="65"/>
          </reference>
        </references>
      </pivotArea>
    </format>
    <format dxfId="373">
      <pivotArea dataOnly="0" labelOnly="1" fieldPosition="0">
        <references count="5">
          <reference field="15" count="1" selected="0">
            <x v="4"/>
          </reference>
          <reference field="17" count="1" selected="0">
            <x v="30"/>
          </reference>
          <reference field="19" count="1" selected="0">
            <x v="5"/>
          </reference>
          <reference field="26" count="1" selected="0">
            <x v="34"/>
          </reference>
          <reference field="27" count="1">
            <x v="11"/>
          </reference>
        </references>
      </pivotArea>
    </format>
    <format dxfId="372">
      <pivotArea dataOnly="0" labelOnly="1" fieldPosition="0">
        <references count="5">
          <reference field="15" count="1" selected="0">
            <x v="4"/>
          </reference>
          <reference field="17" count="1" selected="0">
            <x v="30"/>
          </reference>
          <reference field="19" count="1" selected="0">
            <x v="5"/>
          </reference>
          <reference field="26" count="1" selected="0">
            <x v="36"/>
          </reference>
          <reference field="27" count="1">
            <x v="82"/>
          </reference>
        </references>
      </pivotArea>
    </format>
    <format dxfId="371">
      <pivotArea dataOnly="0" labelOnly="1" fieldPosition="0">
        <references count="5">
          <reference field="15" count="1" selected="0">
            <x v="4"/>
          </reference>
          <reference field="17" count="1" selected="0">
            <x v="30"/>
          </reference>
          <reference field="19" count="1" selected="0">
            <x v="5"/>
          </reference>
          <reference field="26" count="1" selected="0">
            <x v="44"/>
          </reference>
          <reference field="27" count="1">
            <x v="21"/>
          </reference>
        </references>
      </pivotArea>
    </format>
    <format dxfId="370">
      <pivotArea dataOnly="0" labelOnly="1" fieldPosition="0">
        <references count="5">
          <reference field="15" count="1" selected="0">
            <x v="4"/>
          </reference>
          <reference field="17" count="1" selected="0">
            <x v="30"/>
          </reference>
          <reference field="19" count="1" selected="0">
            <x v="5"/>
          </reference>
          <reference field="26" count="1" selected="0">
            <x v="46"/>
          </reference>
          <reference field="27" count="1">
            <x v="92"/>
          </reference>
        </references>
      </pivotArea>
    </format>
    <format dxfId="369">
      <pivotArea dataOnly="0" labelOnly="1" fieldPosition="0">
        <references count="5">
          <reference field="15" count="1" selected="0">
            <x v="4"/>
          </reference>
          <reference field="17" count="1" selected="0">
            <x v="30"/>
          </reference>
          <reference field="19" count="1" selected="0">
            <x v="5"/>
          </reference>
          <reference field="26" count="1" selected="0">
            <x v="51"/>
          </reference>
          <reference field="27" count="1">
            <x v="49"/>
          </reference>
        </references>
      </pivotArea>
    </format>
    <format dxfId="368">
      <pivotArea dataOnly="0" labelOnly="1" fieldPosition="0">
        <references count="5">
          <reference field="15" count="1" selected="0">
            <x v="4"/>
          </reference>
          <reference field="17" count="1" selected="0">
            <x v="30"/>
          </reference>
          <reference field="19" count="1" selected="0">
            <x v="5"/>
          </reference>
          <reference field="26" count="1" selected="0">
            <x v="52"/>
          </reference>
          <reference field="27" count="1">
            <x v="99"/>
          </reference>
        </references>
      </pivotArea>
    </format>
    <format dxfId="367">
      <pivotArea dataOnly="0" labelOnly="1" fieldPosition="0">
        <references count="5">
          <reference field="15" count="1" selected="0">
            <x v="4"/>
          </reference>
          <reference field="17" count="1" selected="0">
            <x v="30"/>
          </reference>
          <reference field="19" count="1" selected="0">
            <x v="5"/>
          </reference>
          <reference field="26" count="1" selected="0">
            <x v="53"/>
          </reference>
          <reference field="27" count="1">
            <x v="100"/>
          </reference>
        </references>
      </pivotArea>
    </format>
    <format dxfId="366">
      <pivotArea dataOnly="0" labelOnly="1" fieldPosition="0">
        <references count="5">
          <reference field="15" count="1" selected="0">
            <x v="4"/>
          </reference>
          <reference field="17" count="1" selected="0">
            <x v="30"/>
          </reference>
          <reference field="19" count="1" selected="0">
            <x v="5"/>
          </reference>
          <reference field="26" count="1" selected="0">
            <x v="58"/>
          </reference>
          <reference field="27" count="1">
            <x v="135"/>
          </reference>
        </references>
      </pivotArea>
    </format>
    <format dxfId="365">
      <pivotArea dataOnly="0" labelOnly="1" fieldPosition="0">
        <references count="5">
          <reference field="15" count="1" selected="0">
            <x v="4"/>
          </reference>
          <reference field="17" count="1" selected="0">
            <x v="30"/>
          </reference>
          <reference field="19" count="1" selected="0">
            <x v="5"/>
          </reference>
          <reference field="26" count="1" selected="0">
            <x v="59"/>
          </reference>
          <reference field="27" count="1">
            <x v="123"/>
          </reference>
        </references>
      </pivotArea>
    </format>
    <format dxfId="364">
      <pivotArea dataOnly="0" labelOnly="1" fieldPosition="0">
        <references count="5">
          <reference field="15" count="1" selected="0">
            <x v="4"/>
          </reference>
          <reference field="17" count="1" selected="0">
            <x v="30"/>
          </reference>
          <reference field="19" count="1" selected="0">
            <x v="5"/>
          </reference>
          <reference field="26" count="1" selected="0">
            <x v="60"/>
          </reference>
          <reference field="27" count="1">
            <x v="128"/>
          </reference>
        </references>
      </pivotArea>
    </format>
    <format dxfId="363">
      <pivotArea dataOnly="0" labelOnly="1" fieldPosition="0">
        <references count="5">
          <reference field="15" count="1" selected="0">
            <x v="4"/>
          </reference>
          <reference field="17" count="1" selected="0">
            <x v="30"/>
          </reference>
          <reference field="19" count="1" selected="0">
            <x v="5"/>
          </reference>
          <reference field="26" count="1" selected="0">
            <x v="68"/>
          </reference>
          <reference field="27" count="1">
            <x v="115"/>
          </reference>
        </references>
      </pivotArea>
    </format>
    <format dxfId="362">
      <pivotArea dataOnly="0" labelOnly="1" fieldPosition="0">
        <references count="5">
          <reference field="15" count="1" selected="0">
            <x v="4"/>
          </reference>
          <reference field="17" count="1" selected="0">
            <x v="30"/>
          </reference>
          <reference field="19" count="1" selected="0">
            <x v="5"/>
          </reference>
          <reference field="26" count="1" selected="0">
            <x v="71"/>
          </reference>
          <reference field="27" count="1">
            <x v="112"/>
          </reference>
        </references>
      </pivotArea>
    </format>
    <format dxfId="361">
      <pivotArea dataOnly="0" labelOnly="1" fieldPosition="0">
        <references count="5">
          <reference field="15" count="1" selected="0">
            <x v="4"/>
          </reference>
          <reference field="17" count="1" selected="0">
            <x v="30"/>
          </reference>
          <reference field="19" count="1" selected="0">
            <x v="5"/>
          </reference>
          <reference field="26" count="1" selected="0">
            <x v="80"/>
          </reference>
          <reference field="27" count="1">
            <x v="46"/>
          </reference>
        </references>
      </pivotArea>
    </format>
    <format dxfId="360">
      <pivotArea dataOnly="0" labelOnly="1" fieldPosition="0">
        <references count="5">
          <reference field="15" count="1" selected="0">
            <x v="4"/>
          </reference>
          <reference field="17" count="1" selected="0">
            <x v="30"/>
          </reference>
          <reference field="19" count="1" selected="0">
            <x v="5"/>
          </reference>
          <reference field="26" count="1" selected="0">
            <x v="83"/>
          </reference>
          <reference field="27" count="1">
            <x v="58"/>
          </reference>
        </references>
      </pivotArea>
    </format>
    <format dxfId="359">
      <pivotArea dataOnly="0" labelOnly="1" fieldPosition="0">
        <references count="5">
          <reference field="15" count="1" selected="0">
            <x v="4"/>
          </reference>
          <reference field="17" count="1" selected="0">
            <x v="30"/>
          </reference>
          <reference field="19" count="1" selected="0">
            <x v="5"/>
          </reference>
          <reference field="26" count="1" selected="0">
            <x v="84"/>
          </reference>
          <reference field="27" count="1">
            <x v="55"/>
          </reference>
        </references>
      </pivotArea>
    </format>
    <format dxfId="358">
      <pivotArea dataOnly="0" labelOnly="1" fieldPosition="0">
        <references count="5">
          <reference field="15" count="1" selected="0">
            <x v="4"/>
          </reference>
          <reference field="17" count="1" selected="0">
            <x v="30"/>
          </reference>
          <reference field="19" count="1" selected="0">
            <x v="5"/>
          </reference>
          <reference field="26" count="1" selected="0">
            <x v="117"/>
          </reference>
          <reference field="27" count="1">
            <x v="37"/>
          </reference>
        </references>
      </pivotArea>
    </format>
    <format dxfId="357">
      <pivotArea dataOnly="0" labelOnly="1" fieldPosition="0">
        <references count="5">
          <reference field="15" count="1" selected="0">
            <x v="4"/>
          </reference>
          <reference field="17" count="1" selected="0">
            <x v="30"/>
          </reference>
          <reference field="19" count="1" selected="0">
            <x v="5"/>
          </reference>
          <reference field="26" count="1" selected="0">
            <x v="118"/>
          </reference>
          <reference field="27" count="1">
            <x v="83"/>
          </reference>
        </references>
      </pivotArea>
    </format>
    <format dxfId="356">
      <pivotArea dataOnly="0" labelOnly="1" fieldPosition="0">
        <references count="5">
          <reference field="15" count="1" selected="0">
            <x v="4"/>
          </reference>
          <reference field="17" count="1" selected="0">
            <x v="30"/>
          </reference>
          <reference field="19" count="1" selected="0">
            <x v="5"/>
          </reference>
          <reference field="26" count="1" selected="0">
            <x v="119"/>
          </reference>
          <reference field="27" count="1">
            <x v="41"/>
          </reference>
        </references>
      </pivotArea>
    </format>
    <format dxfId="355">
      <pivotArea dataOnly="0" labelOnly="1" fieldPosition="0">
        <references count="5">
          <reference field="15" count="1" selected="0">
            <x v="4"/>
          </reference>
          <reference field="17" count="1" selected="0">
            <x v="30"/>
          </reference>
          <reference field="19" count="1" selected="0">
            <x v="5"/>
          </reference>
          <reference field="26" count="1" selected="0">
            <x v="120"/>
          </reference>
          <reference field="27" count="1">
            <x v="19"/>
          </reference>
        </references>
      </pivotArea>
    </format>
    <format dxfId="354">
      <pivotArea dataOnly="0" labelOnly="1" fieldPosition="0">
        <references count="5">
          <reference field="15" count="1" selected="0">
            <x v="4"/>
          </reference>
          <reference field="17" count="1" selected="0">
            <x v="30"/>
          </reference>
          <reference field="19" count="1" selected="0">
            <x v="5"/>
          </reference>
          <reference field="26" count="1" selected="0">
            <x v="128"/>
          </reference>
          <reference field="27" count="1">
            <x v="38"/>
          </reference>
        </references>
      </pivotArea>
    </format>
    <format dxfId="353">
      <pivotArea dataOnly="0" labelOnly="1" fieldPosition="0">
        <references count="5">
          <reference field="15" count="1" selected="0">
            <x v="4"/>
          </reference>
          <reference field="17" count="1" selected="0">
            <x v="53"/>
          </reference>
          <reference field="19" count="1" selected="0">
            <x v="5"/>
          </reference>
          <reference field="26" count="1" selected="0">
            <x v="20"/>
          </reference>
          <reference field="27" count="1">
            <x v="66"/>
          </reference>
        </references>
      </pivotArea>
    </format>
    <format dxfId="352">
      <pivotArea dataOnly="0" labelOnly="1" fieldPosition="0">
        <references count="5">
          <reference field="15" count="1" selected="0">
            <x v="4"/>
          </reference>
          <reference field="17" count="1" selected="0">
            <x v="53"/>
          </reference>
          <reference field="19" count="1" selected="0">
            <x v="5"/>
          </reference>
          <reference field="26" count="1" selected="0">
            <x v="62"/>
          </reference>
          <reference field="27" count="1">
            <x v="9"/>
          </reference>
        </references>
      </pivotArea>
    </format>
    <format dxfId="351">
      <pivotArea dataOnly="0" labelOnly="1" fieldPosition="0">
        <references count="5">
          <reference field="15" count="1" selected="0">
            <x v="4"/>
          </reference>
          <reference field="17" count="1" selected="0">
            <x v="53"/>
          </reference>
          <reference field="19" count="1" selected="0">
            <x v="5"/>
          </reference>
          <reference field="26" count="1" selected="0">
            <x v="68"/>
          </reference>
          <reference field="27" count="1">
            <x v="115"/>
          </reference>
        </references>
      </pivotArea>
    </format>
    <format dxfId="350">
      <pivotArea dataOnly="0" labelOnly="1" fieldPosition="0">
        <references count="5">
          <reference field="15" count="1" selected="0">
            <x v="4"/>
          </reference>
          <reference field="17" count="1" selected="0">
            <x v="53"/>
          </reference>
          <reference field="19" count="1" selected="0">
            <x v="5"/>
          </reference>
          <reference field="26" count="1" selected="0">
            <x v="88"/>
          </reference>
          <reference field="27" count="1">
            <x v="57"/>
          </reference>
        </references>
      </pivotArea>
    </format>
    <format dxfId="349">
      <pivotArea dataOnly="0" labelOnly="1" fieldPosition="0">
        <references count="5">
          <reference field="15" count="1" selected="0">
            <x v="4"/>
          </reference>
          <reference field="17" count="1" selected="0">
            <x v="53"/>
          </reference>
          <reference field="19" count="1" selected="0">
            <x v="5"/>
          </reference>
          <reference field="26" count="1" selected="0">
            <x v="132"/>
          </reference>
          <reference field="27" count="1">
            <x v="80"/>
          </reference>
        </references>
      </pivotArea>
    </format>
    <format dxfId="348">
      <pivotArea dataOnly="0" labelOnly="1" fieldPosition="0">
        <references count="5">
          <reference field="15" count="1" selected="0">
            <x v="4"/>
          </reference>
          <reference field="17" count="1" selected="0">
            <x v="53"/>
          </reference>
          <reference field="19" count="1" selected="0">
            <x v="5"/>
          </reference>
          <reference field="26" count="1" selected="0">
            <x v="135"/>
          </reference>
          <reference field="27" count="1">
            <x v="131"/>
          </reference>
        </references>
      </pivotArea>
    </format>
    <format dxfId="347">
      <pivotArea dataOnly="0" labelOnly="1" fieldPosition="0">
        <references count="5">
          <reference field="15" count="1" selected="0">
            <x v="4"/>
          </reference>
          <reference field="17" count="1" selected="0">
            <x v="53"/>
          </reference>
          <reference field="19" count="1" selected="0">
            <x v="5"/>
          </reference>
          <reference field="26" count="1" selected="0">
            <x v="136"/>
          </reference>
          <reference field="27" count="1">
            <x v="61"/>
          </reference>
        </references>
      </pivotArea>
    </format>
    <format dxfId="346">
      <pivotArea dataOnly="0" labelOnly="1" fieldPosition="0">
        <references count="5">
          <reference field="15" count="1" selected="0">
            <x v="5"/>
          </reference>
          <reference field="17" count="1" selected="0">
            <x v="48"/>
          </reference>
          <reference field="19" count="1" selected="0">
            <x v="6"/>
          </reference>
          <reference field="26" count="1" selected="0">
            <x v="21"/>
          </reference>
          <reference field="27" count="1">
            <x v="64"/>
          </reference>
        </references>
      </pivotArea>
    </format>
    <format dxfId="345">
      <pivotArea dataOnly="0" labelOnly="1" fieldPosition="0">
        <references count="5">
          <reference field="15" count="1" selected="0">
            <x v="5"/>
          </reference>
          <reference field="17" count="1" selected="0">
            <x v="48"/>
          </reference>
          <reference field="19" count="1" selected="0">
            <x v="6"/>
          </reference>
          <reference field="26" count="1" selected="0">
            <x v="29"/>
          </reference>
          <reference field="27" count="1">
            <x v="96"/>
          </reference>
        </references>
      </pivotArea>
    </format>
    <format dxfId="344">
      <pivotArea dataOnly="0" labelOnly="1" fieldPosition="0">
        <references count="5">
          <reference field="15" count="1" selected="0">
            <x v="5"/>
          </reference>
          <reference field="17" count="1" selected="0">
            <x v="48"/>
          </reference>
          <reference field="19" count="1" selected="0">
            <x v="6"/>
          </reference>
          <reference field="26" count="1" selected="0">
            <x v="30"/>
          </reference>
          <reference field="27" count="1">
            <x v="20"/>
          </reference>
        </references>
      </pivotArea>
    </format>
    <format dxfId="343">
      <pivotArea dataOnly="0" labelOnly="1" fieldPosition="0">
        <references count="5">
          <reference field="15" count="1" selected="0">
            <x v="5"/>
          </reference>
          <reference field="17" count="1" selected="0">
            <x v="48"/>
          </reference>
          <reference field="19" count="1" selected="0">
            <x v="6"/>
          </reference>
          <reference field="26" count="1" selected="0">
            <x v="34"/>
          </reference>
          <reference field="27" count="1">
            <x v="11"/>
          </reference>
        </references>
      </pivotArea>
    </format>
    <format dxfId="342">
      <pivotArea dataOnly="0" labelOnly="1" fieldPosition="0">
        <references count="5">
          <reference field="15" count="1" selected="0">
            <x v="5"/>
          </reference>
          <reference field="17" count="1" selected="0">
            <x v="48"/>
          </reference>
          <reference field="19" count="1" selected="0">
            <x v="6"/>
          </reference>
          <reference field="26" count="1" selected="0">
            <x v="36"/>
          </reference>
          <reference field="27" count="1">
            <x v="82"/>
          </reference>
        </references>
      </pivotArea>
    </format>
    <format dxfId="341">
      <pivotArea dataOnly="0" labelOnly="1" fieldPosition="0">
        <references count="5">
          <reference field="15" count="1" selected="0">
            <x v="5"/>
          </reference>
          <reference field="17" count="1" selected="0">
            <x v="48"/>
          </reference>
          <reference field="19" count="1" selected="0">
            <x v="6"/>
          </reference>
          <reference field="26" count="1" selected="0">
            <x v="45"/>
          </reference>
          <reference field="27" count="1">
            <x v="141"/>
          </reference>
        </references>
      </pivotArea>
    </format>
    <format dxfId="340">
      <pivotArea dataOnly="0" labelOnly="1" fieldPosition="0">
        <references count="5">
          <reference field="15" count="1" selected="0">
            <x v="5"/>
          </reference>
          <reference field="17" count="1" selected="0">
            <x v="48"/>
          </reference>
          <reference field="19" count="1" selected="0">
            <x v="6"/>
          </reference>
          <reference field="26" count="1" selected="0">
            <x v="46"/>
          </reference>
          <reference field="27" count="1">
            <x v="92"/>
          </reference>
        </references>
      </pivotArea>
    </format>
    <format dxfId="339">
      <pivotArea dataOnly="0" labelOnly="1" fieldPosition="0">
        <references count="5">
          <reference field="15" count="1" selected="0">
            <x v="5"/>
          </reference>
          <reference field="17" count="1" selected="0">
            <x v="48"/>
          </reference>
          <reference field="19" count="1" selected="0">
            <x v="6"/>
          </reference>
          <reference field="26" count="1" selected="0">
            <x v="51"/>
          </reference>
          <reference field="27" count="1">
            <x v="49"/>
          </reference>
        </references>
      </pivotArea>
    </format>
    <format dxfId="338">
      <pivotArea dataOnly="0" labelOnly="1" fieldPosition="0">
        <references count="5">
          <reference field="15" count="1" selected="0">
            <x v="5"/>
          </reference>
          <reference field="17" count="1" selected="0">
            <x v="48"/>
          </reference>
          <reference field="19" count="1" selected="0">
            <x v="6"/>
          </reference>
          <reference field="26" count="1" selected="0">
            <x v="55"/>
          </reference>
          <reference field="27" count="1">
            <x v="101"/>
          </reference>
        </references>
      </pivotArea>
    </format>
    <format dxfId="337">
      <pivotArea dataOnly="0" labelOnly="1" fieldPosition="0">
        <references count="5">
          <reference field="15" count="1" selected="0">
            <x v="5"/>
          </reference>
          <reference field="17" count="1" selected="0">
            <x v="48"/>
          </reference>
          <reference field="19" count="1" selected="0">
            <x v="6"/>
          </reference>
          <reference field="26" count="1" selected="0">
            <x v="64"/>
          </reference>
          <reference field="27" count="1">
            <x v="8"/>
          </reference>
        </references>
      </pivotArea>
    </format>
    <format dxfId="336">
      <pivotArea dataOnly="0" labelOnly="1" fieldPosition="0">
        <references count="5">
          <reference field="15" count="1" selected="0">
            <x v="5"/>
          </reference>
          <reference field="17" count="1" selected="0">
            <x v="48"/>
          </reference>
          <reference field="19" count="1" selected="0">
            <x v="6"/>
          </reference>
          <reference field="26" count="1" selected="0">
            <x v="72"/>
          </reference>
          <reference field="27" count="1">
            <x v="121"/>
          </reference>
        </references>
      </pivotArea>
    </format>
    <format dxfId="335">
      <pivotArea dataOnly="0" labelOnly="1" fieldPosition="0">
        <references count="5">
          <reference field="15" count="1" selected="0">
            <x v="5"/>
          </reference>
          <reference field="17" count="1" selected="0">
            <x v="48"/>
          </reference>
          <reference field="19" count="1" selected="0">
            <x v="6"/>
          </reference>
          <reference field="26" count="1" selected="0">
            <x v="125"/>
          </reference>
          <reference field="27" count="1">
            <x v="62"/>
          </reference>
        </references>
      </pivotArea>
    </format>
    <format dxfId="334">
      <pivotArea dataOnly="0" labelOnly="1" fieldPosition="0">
        <references count="5">
          <reference field="15" count="1" selected="0">
            <x v="5"/>
          </reference>
          <reference field="17" count="1" selected="0">
            <x v="48"/>
          </reference>
          <reference field="19" count="1" selected="0">
            <x v="6"/>
          </reference>
          <reference field="26" count="1" selected="0">
            <x v="131"/>
          </reference>
          <reference field="27" count="1">
            <x v="50"/>
          </reference>
        </references>
      </pivotArea>
    </format>
    <format dxfId="333">
      <pivotArea dataOnly="0" labelOnly="1" fieldPosition="0">
        <references count="5">
          <reference field="15" count="1" selected="0">
            <x v="5"/>
          </reference>
          <reference field="17" count="1" selected="0">
            <x v="47"/>
          </reference>
          <reference field="19" count="1" selected="0">
            <x v="7"/>
          </reference>
          <reference field="26" count="1" selected="0">
            <x v="17"/>
          </reference>
          <reference field="27" count="1">
            <x v="73"/>
          </reference>
        </references>
      </pivotArea>
    </format>
    <format dxfId="332">
      <pivotArea dataOnly="0" labelOnly="1" fieldPosition="0">
        <references count="5">
          <reference field="15" count="1" selected="0">
            <x v="5"/>
          </reference>
          <reference field="17" count="1" selected="0">
            <x v="47"/>
          </reference>
          <reference field="19" count="1" selected="0">
            <x v="7"/>
          </reference>
          <reference field="26" count="1" selected="0">
            <x v="21"/>
          </reference>
          <reference field="27" count="1">
            <x v="64"/>
          </reference>
        </references>
      </pivotArea>
    </format>
    <format dxfId="331">
      <pivotArea dataOnly="0" labelOnly="1" fieldPosition="0">
        <references count="5">
          <reference field="15" count="1" selected="0">
            <x v="5"/>
          </reference>
          <reference field="17" count="1" selected="0">
            <x v="47"/>
          </reference>
          <reference field="19" count="1" selected="0">
            <x v="7"/>
          </reference>
          <reference field="26" count="1" selected="0">
            <x v="33"/>
          </reference>
          <reference field="27" count="1">
            <x v="65"/>
          </reference>
        </references>
      </pivotArea>
    </format>
    <format dxfId="330">
      <pivotArea dataOnly="0" labelOnly="1" fieldPosition="0">
        <references count="5">
          <reference field="15" count="1" selected="0">
            <x v="5"/>
          </reference>
          <reference field="17" count="1" selected="0">
            <x v="47"/>
          </reference>
          <reference field="19" count="1" selected="0">
            <x v="7"/>
          </reference>
          <reference field="26" count="1" selected="0">
            <x v="44"/>
          </reference>
          <reference field="27" count="1">
            <x v="21"/>
          </reference>
        </references>
      </pivotArea>
    </format>
    <format dxfId="329">
      <pivotArea dataOnly="0" labelOnly="1" fieldPosition="0">
        <references count="5">
          <reference field="15" count="1" selected="0">
            <x v="5"/>
          </reference>
          <reference field="17" count="1" selected="0">
            <x v="47"/>
          </reference>
          <reference field="19" count="1" selected="0">
            <x v="7"/>
          </reference>
          <reference field="26" count="1" selected="0">
            <x v="46"/>
          </reference>
          <reference field="27" count="1">
            <x v="92"/>
          </reference>
        </references>
      </pivotArea>
    </format>
    <format dxfId="328">
      <pivotArea dataOnly="0" labelOnly="1" fieldPosition="0">
        <references count="5">
          <reference field="15" count="1" selected="0">
            <x v="5"/>
          </reference>
          <reference field="17" count="1" selected="0">
            <x v="47"/>
          </reference>
          <reference field="19" count="1" selected="0">
            <x v="7"/>
          </reference>
          <reference field="26" count="1" selected="0">
            <x v="51"/>
          </reference>
          <reference field="27" count="1">
            <x v="49"/>
          </reference>
        </references>
      </pivotArea>
    </format>
    <format dxfId="327">
      <pivotArea dataOnly="0" labelOnly="1" fieldPosition="0">
        <references count="5">
          <reference field="15" count="1" selected="0">
            <x v="5"/>
          </reference>
          <reference field="17" count="1" selected="0">
            <x v="47"/>
          </reference>
          <reference field="19" count="1" selected="0">
            <x v="7"/>
          </reference>
          <reference field="26" count="1" selected="0">
            <x v="57"/>
          </reference>
          <reference field="27" count="1">
            <x v="36"/>
          </reference>
        </references>
      </pivotArea>
    </format>
    <format dxfId="326">
      <pivotArea dataOnly="0" labelOnly="1" fieldPosition="0">
        <references count="5">
          <reference field="15" count="1" selected="0">
            <x v="5"/>
          </reference>
          <reference field="17" count="1" selected="0">
            <x v="43"/>
          </reference>
          <reference field="19" count="1" selected="0">
            <x v="8"/>
          </reference>
          <reference field="26" count="1" selected="0">
            <x v="21"/>
          </reference>
          <reference field="27" count="1">
            <x v="64"/>
          </reference>
        </references>
      </pivotArea>
    </format>
    <format dxfId="325">
      <pivotArea dataOnly="0" labelOnly="1" fieldPosition="0">
        <references count="5">
          <reference field="15" count="1" selected="0">
            <x v="5"/>
          </reference>
          <reference field="17" count="1" selected="0">
            <x v="43"/>
          </reference>
          <reference field="19" count="1" selected="0">
            <x v="8"/>
          </reference>
          <reference field="26" count="1" selected="0">
            <x v="45"/>
          </reference>
          <reference field="27" count="1">
            <x v="141"/>
          </reference>
        </references>
      </pivotArea>
    </format>
    <format dxfId="324">
      <pivotArea dataOnly="0" labelOnly="1" fieldPosition="0">
        <references count="5">
          <reference field="15" count="1" selected="0">
            <x v="5"/>
          </reference>
          <reference field="17" count="1" selected="0">
            <x v="43"/>
          </reference>
          <reference field="19" count="1" selected="0">
            <x v="8"/>
          </reference>
          <reference field="26" count="1" selected="0">
            <x v="46"/>
          </reference>
          <reference field="27" count="1">
            <x v="92"/>
          </reference>
        </references>
      </pivotArea>
    </format>
    <format dxfId="323">
      <pivotArea dataOnly="0" labelOnly="1" fieldPosition="0">
        <references count="5">
          <reference field="15" count="1" selected="0">
            <x v="5"/>
          </reference>
          <reference field="17" count="1" selected="0">
            <x v="43"/>
          </reference>
          <reference field="19" count="1" selected="0">
            <x v="8"/>
          </reference>
          <reference field="26" count="1" selected="0">
            <x v="64"/>
          </reference>
          <reference field="27" count="1">
            <x v="8"/>
          </reference>
        </references>
      </pivotArea>
    </format>
    <format dxfId="322">
      <pivotArea dataOnly="0" labelOnly="1" fieldPosition="0">
        <references count="5">
          <reference field="15" count="1" selected="0">
            <x v="5"/>
          </reference>
          <reference field="17" count="1" selected="0">
            <x v="43"/>
          </reference>
          <reference field="19" count="1" selected="0">
            <x v="8"/>
          </reference>
          <reference field="26" count="1" selected="0">
            <x v="89"/>
          </reference>
          <reference field="27" count="1">
            <x v="120"/>
          </reference>
        </references>
      </pivotArea>
    </format>
    <format dxfId="321">
      <pivotArea dataOnly="0" labelOnly="1" fieldPosition="0">
        <references count="5">
          <reference field="15" count="1" selected="0">
            <x v="4"/>
          </reference>
          <reference field="17" count="1" selected="0">
            <x v="17"/>
          </reference>
          <reference field="19" count="1" selected="0">
            <x v="9"/>
          </reference>
          <reference field="26" count="1" selected="0">
            <x v="60"/>
          </reference>
          <reference field="27" count="1">
            <x v="128"/>
          </reference>
        </references>
      </pivotArea>
    </format>
    <format dxfId="320">
      <pivotArea dataOnly="0" labelOnly="1" fieldPosition="0">
        <references count="5">
          <reference field="15" count="1" selected="0">
            <x v="4"/>
          </reference>
          <reference field="17" count="1" selected="0">
            <x v="17"/>
          </reference>
          <reference field="19" count="1" selected="0">
            <x v="9"/>
          </reference>
          <reference field="26" count="1" selected="0">
            <x v="74"/>
          </reference>
          <reference field="27" count="1">
            <x v="129"/>
          </reference>
        </references>
      </pivotArea>
    </format>
    <format dxfId="319">
      <pivotArea dataOnly="0" labelOnly="1" fieldPosition="0">
        <references count="5">
          <reference field="15" count="1" selected="0">
            <x v="4"/>
          </reference>
          <reference field="17" count="1" selected="0">
            <x v="17"/>
          </reference>
          <reference field="19" count="1" selected="0">
            <x v="9"/>
          </reference>
          <reference field="26" count="1" selected="0">
            <x v="90"/>
          </reference>
          <reference field="27" count="1">
            <x v="30"/>
          </reference>
        </references>
      </pivotArea>
    </format>
    <format dxfId="318">
      <pivotArea dataOnly="0" labelOnly="1" fieldPosition="0">
        <references count="5">
          <reference field="15" count="1" selected="0">
            <x v="4"/>
          </reference>
          <reference field="17" count="1" selected="0">
            <x v="17"/>
          </reference>
          <reference field="19" count="1" selected="0">
            <x v="9"/>
          </reference>
          <reference field="26" count="1" selected="0">
            <x v="92"/>
          </reference>
          <reference field="27" count="1">
            <x v="119"/>
          </reference>
        </references>
      </pivotArea>
    </format>
    <format dxfId="317">
      <pivotArea dataOnly="0" labelOnly="1" fieldPosition="0">
        <references count="5">
          <reference field="15" count="1" selected="0">
            <x v="4"/>
          </reference>
          <reference field="17" count="1" selected="0">
            <x v="17"/>
          </reference>
          <reference field="19" count="1" selected="0">
            <x v="9"/>
          </reference>
          <reference field="26" count="1" selected="0">
            <x v="93"/>
          </reference>
          <reference field="27" count="1">
            <x v="111"/>
          </reference>
        </references>
      </pivotArea>
    </format>
    <format dxfId="316">
      <pivotArea dataOnly="0" labelOnly="1" fieldPosition="0">
        <references count="5">
          <reference field="15" count="1" selected="0">
            <x v="1"/>
          </reference>
          <reference field="17" count="1" selected="0">
            <x v="4"/>
          </reference>
          <reference field="19" count="1" selected="0">
            <x v="10"/>
          </reference>
          <reference field="26" count="1" selected="0">
            <x v="114"/>
          </reference>
          <reference field="27" count="1">
            <x v="14"/>
          </reference>
        </references>
      </pivotArea>
    </format>
    <format dxfId="315">
      <pivotArea dataOnly="0" labelOnly="1" fieldPosition="0">
        <references count="5">
          <reference field="15" count="1" selected="0">
            <x v="1"/>
          </reference>
          <reference field="17" count="1" selected="0">
            <x v="18"/>
          </reference>
          <reference field="19" count="1" selected="0">
            <x v="10"/>
          </reference>
          <reference field="26" count="1" selected="0">
            <x v="74"/>
          </reference>
          <reference field="27" count="1">
            <x v="129"/>
          </reference>
        </references>
      </pivotArea>
    </format>
    <format dxfId="314">
      <pivotArea dataOnly="0" labelOnly="1" fieldPosition="0">
        <references count="5">
          <reference field="15" count="1" selected="0">
            <x v="1"/>
          </reference>
          <reference field="17" count="1" selected="0">
            <x v="18"/>
          </reference>
          <reference field="19" count="1" selected="0">
            <x v="10"/>
          </reference>
          <reference field="26" count="1" selected="0">
            <x v="75"/>
          </reference>
          <reference field="27" count="1">
            <x v="125"/>
          </reference>
        </references>
      </pivotArea>
    </format>
    <format dxfId="313">
      <pivotArea dataOnly="0" labelOnly="1" fieldPosition="0">
        <references count="5">
          <reference field="15" count="1" selected="0">
            <x v="1"/>
          </reference>
          <reference field="17" count="1" selected="0">
            <x v="18"/>
          </reference>
          <reference field="19" count="1" selected="0">
            <x v="10"/>
          </reference>
          <reference field="26" count="1" selected="0">
            <x v="98"/>
          </reference>
          <reference field="27" count="1">
            <x v="47"/>
          </reference>
        </references>
      </pivotArea>
    </format>
    <format dxfId="312">
      <pivotArea dataOnly="0" labelOnly="1" fieldPosition="0">
        <references count="5">
          <reference field="15" count="1" selected="0">
            <x v="1"/>
          </reference>
          <reference field="17" count="1" selected="0">
            <x v="18"/>
          </reference>
          <reference field="19" count="1" selected="0">
            <x v="10"/>
          </reference>
          <reference field="26" count="1" selected="0">
            <x v="101"/>
          </reference>
          <reference field="27" count="1">
            <x v="104"/>
          </reference>
        </references>
      </pivotArea>
    </format>
    <format dxfId="311">
      <pivotArea dataOnly="0" labelOnly="1" fieldPosition="0">
        <references count="5">
          <reference field="15" count="1" selected="0">
            <x v="1"/>
          </reference>
          <reference field="17" count="1" selected="0">
            <x v="18"/>
          </reference>
          <reference field="19" count="1" selected="0">
            <x v="10"/>
          </reference>
          <reference field="26" count="1" selected="0">
            <x v="102"/>
          </reference>
          <reference field="27" count="1">
            <x v="53"/>
          </reference>
        </references>
      </pivotArea>
    </format>
    <format dxfId="310">
      <pivotArea dataOnly="0" labelOnly="1" fieldPosition="0">
        <references count="5">
          <reference field="15" count="1" selected="0">
            <x v="1"/>
          </reference>
          <reference field="17" count="1" selected="0">
            <x v="18"/>
          </reference>
          <reference field="19" count="1" selected="0">
            <x v="10"/>
          </reference>
          <reference field="26" count="1" selected="0">
            <x v="134"/>
          </reference>
          <reference field="27" count="1">
            <x v="136"/>
          </reference>
        </references>
      </pivotArea>
    </format>
    <format dxfId="309">
      <pivotArea dataOnly="0" labelOnly="1" fieldPosition="0">
        <references count="5">
          <reference field="15" count="1" selected="0">
            <x v="1"/>
          </reference>
          <reference field="17" count="1" selected="0">
            <x v="28"/>
          </reference>
          <reference field="19" count="1" selected="0">
            <x v="10"/>
          </reference>
          <reference field="26" count="1" selected="0">
            <x v="115"/>
          </reference>
          <reference field="27" count="1">
            <x v="12"/>
          </reference>
        </references>
      </pivotArea>
    </format>
    <format dxfId="308">
      <pivotArea dataOnly="0" labelOnly="1" fieldPosition="0">
        <references count="5">
          <reference field="15" count="1" selected="0">
            <x v="4"/>
          </reference>
          <reference field="17" count="1" selected="0">
            <x v="22"/>
          </reference>
          <reference field="19" count="1" selected="0">
            <x v="11"/>
          </reference>
          <reference field="26" count="1" selected="0">
            <x v="17"/>
          </reference>
          <reference field="27" count="1">
            <x v="73"/>
          </reference>
        </references>
      </pivotArea>
    </format>
    <format dxfId="307">
      <pivotArea dataOnly="0" labelOnly="1" fieldPosition="0">
        <references count="5">
          <reference field="15" count="1" selected="0">
            <x v="4"/>
          </reference>
          <reference field="17" count="1" selected="0">
            <x v="22"/>
          </reference>
          <reference field="19" count="1" selected="0">
            <x v="11"/>
          </reference>
          <reference field="26" count="1" selected="0">
            <x v="24"/>
          </reference>
          <reference field="27" count="1">
            <x v="95"/>
          </reference>
        </references>
      </pivotArea>
    </format>
    <format dxfId="306">
      <pivotArea dataOnly="0" labelOnly="1" fieldPosition="0">
        <references count="5">
          <reference field="15" count="1" selected="0">
            <x v="4"/>
          </reference>
          <reference field="17" count="1" selected="0">
            <x v="22"/>
          </reference>
          <reference field="19" count="1" selected="0">
            <x v="11"/>
          </reference>
          <reference field="26" count="1" selected="0">
            <x v="26"/>
          </reference>
          <reference field="27" count="1">
            <x v="139"/>
          </reference>
        </references>
      </pivotArea>
    </format>
    <format dxfId="305">
      <pivotArea dataOnly="0" labelOnly="1" fieldPosition="0">
        <references count="5">
          <reference field="15" count="1" selected="0">
            <x v="4"/>
          </reference>
          <reference field="17" count="1" selected="0">
            <x v="22"/>
          </reference>
          <reference field="19" count="1" selected="0">
            <x v="11"/>
          </reference>
          <reference field="26" count="1" selected="0">
            <x v="60"/>
          </reference>
          <reference field="27" count="1">
            <x v="128"/>
          </reference>
        </references>
      </pivotArea>
    </format>
    <format dxfId="304">
      <pivotArea dataOnly="0" labelOnly="1" fieldPosition="0">
        <references count="5">
          <reference field="15" count="1" selected="0">
            <x v="4"/>
          </reference>
          <reference field="17" count="1" selected="0">
            <x v="22"/>
          </reference>
          <reference field="19" count="1" selected="0">
            <x v="11"/>
          </reference>
          <reference field="26" count="1" selected="0">
            <x v="65"/>
          </reference>
          <reference field="27" count="1">
            <x v="79"/>
          </reference>
        </references>
      </pivotArea>
    </format>
    <format dxfId="303">
      <pivotArea dataOnly="0" labelOnly="1" fieldPosition="0">
        <references count="5">
          <reference field="15" count="1" selected="0">
            <x v="4"/>
          </reference>
          <reference field="17" count="1" selected="0">
            <x v="22"/>
          </reference>
          <reference field="19" count="1" selected="0">
            <x v="11"/>
          </reference>
          <reference field="26" count="1" selected="0">
            <x v="66"/>
          </reference>
          <reference field="27" count="1">
            <x v="127"/>
          </reference>
        </references>
      </pivotArea>
    </format>
    <format dxfId="302">
      <pivotArea dataOnly="0" labelOnly="1" fieldPosition="0">
        <references count="5">
          <reference field="15" count="1" selected="0">
            <x v="4"/>
          </reference>
          <reference field="17" count="1" selected="0">
            <x v="22"/>
          </reference>
          <reference field="19" count="1" selected="0">
            <x v="11"/>
          </reference>
          <reference field="26" count="1" selected="0">
            <x v="68"/>
          </reference>
          <reference field="27" count="1">
            <x v="115"/>
          </reference>
        </references>
      </pivotArea>
    </format>
    <format dxfId="301">
      <pivotArea dataOnly="0" labelOnly="1" fieldPosition="0">
        <references count="5">
          <reference field="15" count="1" selected="0">
            <x v="4"/>
          </reference>
          <reference field="17" count="1" selected="0">
            <x v="22"/>
          </reference>
          <reference field="19" count="1" selected="0">
            <x v="11"/>
          </reference>
          <reference field="26" count="1" selected="0">
            <x v="71"/>
          </reference>
          <reference field="27" count="1">
            <x v="112"/>
          </reference>
        </references>
      </pivotArea>
    </format>
    <format dxfId="300">
      <pivotArea dataOnly="0" labelOnly="1" fieldPosition="0">
        <references count="5">
          <reference field="15" count="1" selected="0">
            <x v="4"/>
          </reference>
          <reference field="17" count="1" selected="0">
            <x v="22"/>
          </reference>
          <reference field="19" count="1" selected="0">
            <x v="11"/>
          </reference>
          <reference field="26" count="1" selected="0">
            <x v="75"/>
          </reference>
          <reference field="27" count="1">
            <x v="125"/>
          </reference>
        </references>
      </pivotArea>
    </format>
    <format dxfId="299">
      <pivotArea dataOnly="0" labelOnly="1" fieldPosition="0">
        <references count="5">
          <reference field="15" count="1" selected="0">
            <x v="4"/>
          </reference>
          <reference field="17" count="1" selected="0">
            <x v="22"/>
          </reference>
          <reference field="19" count="1" selected="0">
            <x v="11"/>
          </reference>
          <reference field="26" count="1" selected="0">
            <x v="76"/>
          </reference>
          <reference field="27" count="1">
            <x v="114"/>
          </reference>
        </references>
      </pivotArea>
    </format>
    <format dxfId="298">
      <pivotArea dataOnly="0" labelOnly="1" fieldPosition="0">
        <references count="5">
          <reference field="15" count="1" selected="0">
            <x v="4"/>
          </reference>
          <reference field="17" count="1" selected="0">
            <x v="22"/>
          </reference>
          <reference field="19" count="1" selected="0">
            <x v="11"/>
          </reference>
          <reference field="26" count="1" selected="0">
            <x v="77"/>
          </reference>
          <reference field="27" count="1">
            <x v="122"/>
          </reference>
        </references>
      </pivotArea>
    </format>
    <format dxfId="297">
      <pivotArea dataOnly="0" labelOnly="1" fieldPosition="0">
        <references count="5">
          <reference field="15" count="1" selected="0">
            <x v="4"/>
          </reference>
          <reference field="17" count="1" selected="0">
            <x v="22"/>
          </reference>
          <reference field="19" count="1" selected="0">
            <x v="11"/>
          </reference>
          <reference field="26" count="1" selected="0">
            <x v="82"/>
          </reference>
          <reference field="27" count="1">
            <x v="24"/>
          </reference>
        </references>
      </pivotArea>
    </format>
    <format dxfId="296">
      <pivotArea dataOnly="0" labelOnly="1" fieldPosition="0">
        <references count="5">
          <reference field="15" count="1" selected="0">
            <x v="4"/>
          </reference>
          <reference field="17" count="1" selected="0">
            <x v="22"/>
          </reference>
          <reference field="19" count="1" selected="0">
            <x v="11"/>
          </reference>
          <reference field="26" count="1" selected="0">
            <x v="94"/>
          </reference>
          <reference field="27" count="1">
            <x v="88"/>
          </reference>
        </references>
      </pivotArea>
    </format>
    <format dxfId="295">
      <pivotArea dataOnly="0" labelOnly="1" fieldPosition="0">
        <references count="5">
          <reference field="15" count="1" selected="0">
            <x v="4"/>
          </reference>
          <reference field="17" count="1" selected="0">
            <x v="22"/>
          </reference>
          <reference field="19" count="1" selected="0">
            <x v="11"/>
          </reference>
          <reference field="26" count="1" selected="0">
            <x v="95"/>
          </reference>
          <reference field="27" count="1">
            <x v="89"/>
          </reference>
        </references>
      </pivotArea>
    </format>
    <format dxfId="294">
      <pivotArea dataOnly="0" labelOnly="1" fieldPosition="0">
        <references count="5">
          <reference field="15" count="1" selected="0">
            <x v="4"/>
          </reference>
          <reference field="17" count="1" selected="0">
            <x v="22"/>
          </reference>
          <reference field="19" count="1" selected="0">
            <x v="11"/>
          </reference>
          <reference field="26" count="1" selected="0">
            <x v="96"/>
          </reference>
          <reference field="27" count="1">
            <x v="142"/>
          </reference>
        </references>
      </pivotArea>
    </format>
    <format dxfId="293">
      <pivotArea dataOnly="0" labelOnly="1" fieldPosition="0">
        <references count="5">
          <reference field="15" count="1" selected="0">
            <x v="4"/>
          </reference>
          <reference field="17" count="1" selected="0">
            <x v="22"/>
          </reference>
          <reference field="19" count="1" selected="0">
            <x v="11"/>
          </reference>
          <reference field="26" count="1" selected="0">
            <x v="97"/>
          </reference>
          <reference field="27" count="1">
            <x v="86"/>
          </reference>
        </references>
      </pivotArea>
    </format>
    <format dxfId="292">
      <pivotArea dataOnly="0" labelOnly="1" fieldPosition="0">
        <references count="5">
          <reference field="15" count="1" selected="0">
            <x v="4"/>
          </reference>
          <reference field="17" count="1" selected="0">
            <x v="22"/>
          </reference>
          <reference field="19" count="1" selected="0">
            <x v="11"/>
          </reference>
          <reference field="26" count="1" selected="0">
            <x v="98"/>
          </reference>
          <reference field="27" count="1">
            <x v="47"/>
          </reference>
        </references>
      </pivotArea>
    </format>
    <format dxfId="291">
      <pivotArea dataOnly="0" labelOnly="1" fieldPosition="0">
        <references count="5">
          <reference field="15" count="1" selected="0">
            <x v="4"/>
          </reference>
          <reference field="17" count="1" selected="0">
            <x v="22"/>
          </reference>
          <reference field="19" count="1" selected="0">
            <x v="11"/>
          </reference>
          <reference field="26" count="1" selected="0">
            <x v="106"/>
          </reference>
          <reference field="27" count="1">
            <x v="81"/>
          </reference>
        </references>
      </pivotArea>
    </format>
    <format dxfId="290">
      <pivotArea dataOnly="0" labelOnly="1" fieldPosition="0">
        <references count="5">
          <reference field="15" count="1" selected="0">
            <x v="4"/>
          </reference>
          <reference field="17" count="1" selected="0">
            <x v="22"/>
          </reference>
          <reference field="19" count="1" selected="0">
            <x v="11"/>
          </reference>
          <reference field="26" count="1" selected="0">
            <x v="116"/>
          </reference>
          <reference field="27" count="1">
            <x v="77"/>
          </reference>
        </references>
      </pivotArea>
    </format>
    <format dxfId="289">
      <pivotArea dataOnly="0" labelOnly="1" fieldPosition="0">
        <references count="5">
          <reference field="15" count="1" selected="0">
            <x v="4"/>
          </reference>
          <reference field="17" count="1" selected="0">
            <x v="22"/>
          </reference>
          <reference field="19" count="1" selected="0">
            <x v="11"/>
          </reference>
          <reference field="26" count="1" selected="0">
            <x v="117"/>
          </reference>
          <reference field="27" count="1">
            <x v="37"/>
          </reference>
        </references>
      </pivotArea>
    </format>
    <format dxfId="288">
      <pivotArea dataOnly="0" labelOnly="1" fieldPosition="0">
        <references count="5">
          <reference field="15" count="1" selected="0">
            <x v="4"/>
          </reference>
          <reference field="17" count="1" selected="0">
            <x v="22"/>
          </reference>
          <reference field="19" count="1" selected="0">
            <x v="11"/>
          </reference>
          <reference field="26" count="1" selected="0">
            <x v="138"/>
          </reference>
          <reference field="27" count="1">
            <x v="25"/>
          </reference>
        </references>
      </pivotArea>
    </format>
    <format dxfId="287">
      <pivotArea dataOnly="0" labelOnly="1" fieldPosition="0">
        <references count="5">
          <reference field="15" count="1" selected="0">
            <x v="4"/>
          </reference>
          <reference field="17" count="1" selected="0">
            <x v="22"/>
          </reference>
          <reference field="19" count="1" selected="0">
            <x v="11"/>
          </reference>
          <reference field="26" count="1" selected="0">
            <x v="140"/>
          </reference>
          <reference field="27" count="1">
            <x v="34"/>
          </reference>
        </references>
      </pivotArea>
    </format>
    <format dxfId="286">
      <pivotArea dataOnly="0" labelOnly="1" fieldPosition="0">
        <references count="5">
          <reference field="15" count="1" selected="0">
            <x v="0"/>
          </reference>
          <reference field="17" count="1" selected="0">
            <x v="35"/>
          </reference>
          <reference field="19" count="1" selected="0">
            <x v="12"/>
          </reference>
          <reference field="26" count="1" selected="0">
            <x v="22"/>
          </reference>
          <reference field="27" count="1">
            <x v="69"/>
          </reference>
        </references>
      </pivotArea>
    </format>
    <format dxfId="285">
      <pivotArea dataOnly="0" labelOnly="1" fieldPosition="0">
        <references count="5">
          <reference field="15" count="1" selected="0">
            <x v="0"/>
          </reference>
          <reference field="17" count="1" selected="0">
            <x v="35"/>
          </reference>
          <reference field="19" count="1" selected="0">
            <x v="12"/>
          </reference>
          <reference field="26" count="1" selected="0">
            <x v="25"/>
          </reference>
          <reference field="27" count="1">
            <x v="94"/>
          </reference>
        </references>
      </pivotArea>
    </format>
    <format dxfId="284">
      <pivotArea dataOnly="0" labelOnly="1" fieldPosition="0">
        <references count="5">
          <reference field="15" count="1" selected="0">
            <x v="0"/>
          </reference>
          <reference field="17" count="1" selected="0">
            <x v="35"/>
          </reference>
          <reference field="19" count="1" selected="0">
            <x v="12"/>
          </reference>
          <reference field="26" count="1" selected="0">
            <x v="38"/>
          </reference>
          <reference field="27" count="1">
            <x v="44"/>
          </reference>
        </references>
      </pivotArea>
    </format>
    <format dxfId="283">
      <pivotArea dataOnly="0" labelOnly="1" fieldPosition="0">
        <references count="5">
          <reference field="15" count="1" selected="0">
            <x v="0"/>
          </reference>
          <reference field="17" count="1" selected="0">
            <x v="35"/>
          </reference>
          <reference field="19" count="1" selected="0">
            <x v="12"/>
          </reference>
          <reference field="26" count="1" selected="0">
            <x v="43"/>
          </reference>
          <reference field="27" count="1">
            <x v="85"/>
          </reference>
        </references>
      </pivotArea>
    </format>
    <format dxfId="282">
      <pivotArea dataOnly="0" labelOnly="1" fieldPosition="0">
        <references count="5">
          <reference field="15" count="1" selected="0">
            <x v="0"/>
          </reference>
          <reference field="17" count="1" selected="0">
            <x v="35"/>
          </reference>
          <reference field="19" count="1" selected="0">
            <x v="12"/>
          </reference>
          <reference field="26" count="1" selected="0">
            <x v="98"/>
          </reference>
          <reference field="27" count="1">
            <x v="47"/>
          </reference>
        </references>
      </pivotArea>
    </format>
    <format dxfId="281">
      <pivotArea dataOnly="0" labelOnly="1" fieldPosition="0">
        <references count="5">
          <reference field="15" count="1" selected="0">
            <x v="0"/>
          </reference>
          <reference field="17" count="1" selected="0">
            <x v="35"/>
          </reference>
          <reference field="19" count="1" selected="0">
            <x v="12"/>
          </reference>
          <reference field="26" count="1" selected="0">
            <x v="108"/>
          </reference>
          <reference field="27" count="1">
            <x v="138"/>
          </reference>
        </references>
      </pivotArea>
    </format>
    <format dxfId="280">
      <pivotArea dataOnly="0" labelOnly="1" fieldPosition="0">
        <references count="5">
          <reference field="15" count="1" selected="0">
            <x v="0"/>
          </reference>
          <reference field="17" count="1" selected="0">
            <x v="35"/>
          </reference>
          <reference field="19" count="1" selected="0">
            <x v="12"/>
          </reference>
          <reference field="26" count="1" selected="0">
            <x v="111"/>
          </reference>
          <reference field="27" count="1">
            <x v="15"/>
          </reference>
        </references>
      </pivotArea>
    </format>
    <format dxfId="279">
      <pivotArea dataOnly="0" labelOnly="1" fieldPosition="0">
        <references count="5">
          <reference field="15" count="1" selected="0">
            <x v="0"/>
          </reference>
          <reference field="17" count="1" selected="0">
            <x v="35"/>
          </reference>
          <reference field="19" count="1" selected="0">
            <x v="12"/>
          </reference>
          <reference field="26" count="1" selected="0">
            <x v="131"/>
          </reference>
          <reference field="27" count="1">
            <x v="50"/>
          </reference>
        </references>
      </pivotArea>
    </format>
    <format dxfId="278">
      <pivotArea dataOnly="0" labelOnly="1" fieldPosition="0">
        <references count="5">
          <reference field="15" count="1" selected="0">
            <x v="0"/>
          </reference>
          <reference field="17" count="1" selected="0">
            <x v="35"/>
          </reference>
          <reference field="19" count="1" selected="0">
            <x v="12"/>
          </reference>
          <reference field="26" count="1" selected="0">
            <x v="133"/>
          </reference>
          <reference field="27" count="1">
            <x v="5"/>
          </reference>
        </references>
      </pivotArea>
    </format>
    <format dxfId="277">
      <pivotArea dataOnly="0" labelOnly="1" fieldPosition="0">
        <references count="5">
          <reference field="15" count="1" selected="0">
            <x v="5"/>
          </reference>
          <reference field="17" count="1" selected="0">
            <x v="46"/>
          </reference>
          <reference field="19" count="1" selected="0">
            <x v="13"/>
          </reference>
          <reference field="26" count="1" selected="0">
            <x v="25"/>
          </reference>
          <reference field="27" count="1">
            <x v="94"/>
          </reference>
        </references>
      </pivotArea>
    </format>
    <format dxfId="276">
      <pivotArea dataOnly="0" labelOnly="1" fieldPosition="0">
        <references count="5">
          <reference field="15" count="1" selected="0">
            <x v="5"/>
          </reference>
          <reference field="17" count="1" selected="0">
            <x v="46"/>
          </reference>
          <reference field="19" count="1" selected="0">
            <x v="13"/>
          </reference>
          <reference field="26" count="1" selected="0">
            <x v="45"/>
          </reference>
          <reference field="27" count="1">
            <x v="141"/>
          </reference>
        </references>
      </pivotArea>
    </format>
    <format dxfId="275">
      <pivotArea dataOnly="0" labelOnly="1" fieldPosition="0">
        <references count="5">
          <reference field="15" count="1" selected="0">
            <x v="5"/>
          </reference>
          <reference field="17" count="1" selected="0">
            <x v="46"/>
          </reference>
          <reference field="19" count="1" selected="0">
            <x v="13"/>
          </reference>
          <reference field="26" count="1" selected="0">
            <x v="46"/>
          </reference>
          <reference field="27" count="1">
            <x v="92"/>
          </reference>
        </references>
      </pivotArea>
    </format>
    <format dxfId="274">
      <pivotArea dataOnly="0" labelOnly="1" fieldPosition="0">
        <references count="5">
          <reference field="15" count="1" selected="0">
            <x v="5"/>
          </reference>
          <reference field="17" count="1" selected="0">
            <x v="46"/>
          </reference>
          <reference field="19" count="1" selected="0">
            <x v="13"/>
          </reference>
          <reference field="26" count="1" selected="0">
            <x v="51"/>
          </reference>
          <reference field="27" count="1">
            <x v="49"/>
          </reference>
        </references>
      </pivotArea>
    </format>
    <format dxfId="273">
      <pivotArea dataOnly="0" labelOnly="1" fieldPosition="0">
        <references count="5">
          <reference field="15" count="1" selected="0">
            <x v="5"/>
          </reference>
          <reference field="17" count="1" selected="0">
            <x v="46"/>
          </reference>
          <reference field="19" count="1" selected="0">
            <x v="13"/>
          </reference>
          <reference field="26" count="1" selected="0">
            <x v="88"/>
          </reference>
          <reference field="27" count="1">
            <x v="57"/>
          </reference>
        </references>
      </pivotArea>
    </format>
    <format dxfId="272">
      <pivotArea dataOnly="0" labelOnly="1" fieldPosition="0">
        <references count="5">
          <reference field="15" count="1" selected="0">
            <x v="1"/>
          </reference>
          <reference field="17" count="1" selected="0">
            <x v="36"/>
          </reference>
          <reference field="19" count="1" selected="0">
            <x v="14"/>
          </reference>
          <reference field="26" count="1" selected="0">
            <x v="111"/>
          </reference>
          <reference field="27" count="1">
            <x v="15"/>
          </reference>
        </references>
      </pivotArea>
    </format>
    <format dxfId="271">
      <pivotArea dataOnly="0" labelOnly="1" fieldPosition="0">
        <references count="5">
          <reference field="15" count="1" selected="0">
            <x v="5"/>
          </reference>
          <reference field="17" count="1" selected="0">
            <x v="3"/>
          </reference>
          <reference field="19" count="1" selected="0">
            <x v="15"/>
          </reference>
          <reference field="26" count="1" selected="0">
            <x v="24"/>
          </reference>
          <reference field="27" count="1">
            <x v="95"/>
          </reference>
        </references>
      </pivotArea>
    </format>
    <format dxfId="270">
      <pivotArea dataOnly="0" labelOnly="1" fieldPosition="0">
        <references count="5">
          <reference field="15" count="1" selected="0">
            <x v="5"/>
          </reference>
          <reference field="17" count="1" selected="0">
            <x v="3"/>
          </reference>
          <reference field="19" count="1" selected="0">
            <x v="15"/>
          </reference>
          <reference field="26" count="1" selected="0">
            <x v="26"/>
          </reference>
          <reference field="27" count="1">
            <x v="139"/>
          </reference>
        </references>
      </pivotArea>
    </format>
    <format dxfId="269">
      <pivotArea dataOnly="0" labelOnly="1" fieldPosition="0">
        <references count="5">
          <reference field="15" count="1" selected="0">
            <x v="5"/>
          </reference>
          <reference field="17" count="1" selected="0">
            <x v="3"/>
          </reference>
          <reference field="19" count="1" selected="0">
            <x v="15"/>
          </reference>
          <reference field="26" count="1" selected="0">
            <x v="33"/>
          </reference>
          <reference field="27" count="1">
            <x v="65"/>
          </reference>
        </references>
      </pivotArea>
    </format>
    <format dxfId="268">
      <pivotArea dataOnly="0" labelOnly="1" fieldPosition="0">
        <references count="5">
          <reference field="15" count="1" selected="0">
            <x v="5"/>
          </reference>
          <reference field="17" count="1" selected="0">
            <x v="3"/>
          </reference>
          <reference field="19" count="1" selected="0">
            <x v="15"/>
          </reference>
          <reference field="26" count="1" selected="0">
            <x v="34"/>
          </reference>
          <reference field="27" count="1">
            <x v="11"/>
          </reference>
        </references>
      </pivotArea>
    </format>
    <format dxfId="267">
      <pivotArea dataOnly="0" labelOnly="1" fieldPosition="0">
        <references count="5">
          <reference field="15" count="1" selected="0">
            <x v="5"/>
          </reference>
          <reference field="17" count="1" selected="0">
            <x v="3"/>
          </reference>
          <reference field="19" count="1" selected="0">
            <x v="15"/>
          </reference>
          <reference field="26" count="1" selected="0">
            <x v="45"/>
          </reference>
          <reference field="27" count="1">
            <x v="141"/>
          </reference>
        </references>
      </pivotArea>
    </format>
    <format dxfId="266">
      <pivotArea dataOnly="0" labelOnly="1" fieldPosition="0">
        <references count="5">
          <reference field="15" count="1" selected="0">
            <x v="5"/>
          </reference>
          <reference field="17" count="1" selected="0">
            <x v="3"/>
          </reference>
          <reference field="19" count="1" selected="0">
            <x v="15"/>
          </reference>
          <reference field="26" count="1" selected="0">
            <x v="52"/>
          </reference>
          <reference field="27" count="1">
            <x v="99"/>
          </reference>
        </references>
      </pivotArea>
    </format>
    <format dxfId="265">
      <pivotArea dataOnly="0" labelOnly="1" fieldPosition="0">
        <references count="5">
          <reference field="15" count="1" selected="0">
            <x v="5"/>
          </reference>
          <reference field="17" count="1" selected="0">
            <x v="3"/>
          </reference>
          <reference field="19" count="1" selected="0">
            <x v="15"/>
          </reference>
          <reference field="26" count="1" selected="0">
            <x v="54"/>
          </reference>
          <reference field="27" count="1">
            <x v="102"/>
          </reference>
        </references>
      </pivotArea>
    </format>
    <format dxfId="264">
      <pivotArea dataOnly="0" labelOnly="1" fieldPosition="0">
        <references count="5">
          <reference field="15" count="1" selected="0">
            <x v="5"/>
          </reference>
          <reference field="17" count="1" selected="0">
            <x v="3"/>
          </reference>
          <reference field="19" count="1" selected="0">
            <x v="15"/>
          </reference>
          <reference field="26" count="1" selected="0">
            <x v="69"/>
          </reference>
          <reference field="27" count="1">
            <x v="113"/>
          </reference>
        </references>
      </pivotArea>
    </format>
    <format dxfId="263">
      <pivotArea dataOnly="0" labelOnly="1" fieldPosition="0">
        <references count="5">
          <reference field="15" count="1" selected="0">
            <x v="5"/>
          </reference>
          <reference field="17" count="1" selected="0">
            <x v="3"/>
          </reference>
          <reference field="19" count="1" selected="0">
            <x v="15"/>
          </reference>
          <reference field="26" count="1" selected="0">
            <x v="88"/>
          </reference>
          <reference field="27" count="1">
            <x v="57"/>
          </reference>
        </references>
      </pivotArea>
    </format>
    <format dxfId="262">
      <pivotArea dataOnly="0" labelOnly="1" fieldPosition="0">
        <references count="5">
          <reference field="15" count="1" selected="0">
            <x v="5"/>
          </reference>
          <reference field="17" count="1" selected="0">
            <x v="3"/>
          </reference>
          <reference field="19" count="1" selected="0">
            <x v="15"/>
          </reference>
          <reference field="26" count="1" selected="0">
            <x v="94"/>
          </reference>
          <reference field="27" count="1">
            <x v="88"/>
          </reference>
        </references>
      </pivotArea>
    </format>
    <format dxfId="261">
      <pivotArea dataOnly="0" labelOnly="1" fieldPosition="0">
        <references count="5">
          <reference field="15" count="1" selected="0">
            <x v="5"/>
          </reference>
          <reference field="17" count="1" selected="0">
            <x v="3"/>
          </reference>
          <reference field="19" count="1" selected="0">
            <x v="15"/>
          </reference>
          <reference field="26" count="1" selected="0">
            <x v="95"/>
          </reference>
          <reference field="27" count="1">
            <x v="89"/>
          </reference>
        </references>
      </pivotArea>
    </format>
    <format dxfId="260">
      <pivotArea dataOnly="0" labelOnly="1" fieldPosition="0">
        <references count="5">
          <reference field="15" count="1" selected="0">
            <x v="5"/>
          </reference>
          <reference field="17" count="1" selected="0">
            <x v="3"/>
          </reference>
          <reference field="19" count="1" selected="0">
            <x v="15"/>
          </reference>
          <reference field="26" count="1" selected="0">
            <x v="96"/>
          </reference>
          <reference field="27" count="1">
            <x v="142"/>
          </reference>
        </references>
      </pivotArea>
    </format>
    <format dxfId="259">
      <pivotArea dataOnly="0" labelOnly="1" fieldPosition="0">
        <references count="5">
          <reference field="15" count="1" selected="0">
            <x v="5"/>
          </reference>
          <reference field="17" count="1" selected="0">
            <x v="3"/>
          </reference>
          <reference field="19" count="1" selected="0">
            <x v="15"/>
          </reference>
          <reference field="26" count="1" selected="0">
            <x v="117"/>
          </reference>
          <reference field="27" count="1">
            <x v="37"/>
          </reference>
        </references>
      </pivotArea>
    </format>
    <format dxfId="258">
      <pivotArea dataOnly="0" labelOnly="1" fieldPosition="0">
        <references count="5">
          <reference field="15" count="1" selected="0">
            <x v="5"/>
          </reference>
          <reference field="17" count="1" selected="0">
            <x v="27"/>
          </reference>
          <reference field="19" count="1" selected="0">
            <x v="15"/>
          </reference>
          <reference field="26" count="1" selected="0">
            <x v="39"/>
          </reference>
          <reference field="27" count="1">
            <x v="76"/>
          </reference>
        </references>
      </pivotArea>
    </format>
    <format dxfId="257">
      <pivotArea dataOnly="0" labelOnly="1" fieldPosition="0">
        <references count="5">
          <reference field="15" count="1" selected="0">
            <x v="5"/>
          </reference>
          <reference field="17" count="1" selected="0">
            <x v="27"/>
          </reference>
          <reference field="19" count="1" selected="0">
            <x v="15"/>
          </reference>
          <reference field="26" count="1" selected="0">
            <x v="40"/>
          </reference>
          <reference field="27" count="1">
            <x v="72"/>
          </reference>
        </references>
      </pivotArea>
    </format>
    <format dxfId="256">
      <pivotArea dataOnly="0" labelOnly="1" fieldPosition="0">
        <references count="5">
          <reference field="15" count="1" selected="0">
            <x v="5"/>
          </reference>
          <reference field="17" count="1" selected="0">
            <x v="27"/>
          </reference>
          <reference field="19" count="1" selected="0">
            <x v="15"/>
          </reference>
          <reference field="26" count="1" selected="0">
            <x v="46"/>
          </reference>
          <reference field="27" count="1">
            <x v="92"/>
          </reference>
        </references>
      </pivotArea>
    </format>
    <format dxfId="255">
      <pivotArea dataOnly="0" labelOnly="1" fieldPosition="0">
        <references count="5">
          <reference field="15" count="1" selected="0">
            <x v="5"/>
          </reference>
          <reference field="17" count="1" selected="0">
            <x v="27"/>
          </reference>
          <reference field="19" count="1" selected="0">
            <x v="15"/>
          </reference>
          <reference field="26" count="1" selected="0">
            <x v="51"/>
          </reference>
          <reference field="27" count="1">
            <x v="49"/>
          </reference>
        </references>
      </pivotArea>
    </format>
    <format dxfId="254">
      <pivotArea dataOnly="0" labelOnly="1" fieldPosition="0">
        <references count="5">
          <reference field="15" count="1" selected="0">
            <x v="5"/>
          </reference>
          <reference field="17" count="1" selected="0">
            <x v="27"/>
          </reference>
          <reference field="19" count="1" selected="0">
            <x v="15"/>
          </reference>
          <reference field="26" count="1" selected="0">
            <x v="128"/>
          </reference>
          <reference field="27" count="1">
            <x v="38"/>
          </reference>
        </references>
      </pivotArea>
    </format>
    <format dxfId="253">
      <pivotArea dataOnly="0" labelOnly="1" fieldPosition="0">
        <references count="5">
          <reference field="15" count="1" selected="0">
            <x v="5"/>
          </reference>
          <reference field="17" count="1" selected="0">
            <x v="27"/>
          </reference>
          <reference field="19" count="1" selected="0">
            <x v="15"/>
          </reference>
          <reference field="26" count="1" selected="0">
            <x v="132"/>
          </reference>
          <reference field="27" count="1">
            <x v="80"/>
          </reference>
        </references>
      </pivotArea>
    </format>
    <format dxfId="252">
      <pivotArea dataOnly="0" labelOnly="1" fieldPosition="0">
        <references count="5">
          <reference field="15" count="1" selected="0">
            <x v="5"/>
          </reference>
          <reference field="17" count="1" selected="0">
            <x v="49"/>
          </reference>
          <reference field="19" count="1" selected="0">
            <x v="15"/>
          </reference>
          <reference field="26" count="1" selected="0">
            <x v="63"/>
          </reference>
          <reference field="27" count="1">
            <x v="7"/>
          </reference>
        </references>
      </pivotArea>
    </format>
    <format dxfId="251">
      <pivotArea dataOnly="0" labelOnly="1" fieldPosition="0">
        <references count="5">
          <reference field="15" count="1" selected="0">
            <x v="4"/>
          </reference>
          <reference field="17" count="1" selected="0">
            <x v="14"/>
          </reference>
          <reference field="19" count="1" selected="0">
            <x v="16"/>
          </reference>
          <reference field="26" count="1" selected="0">
            <x v="2"/>
          </reference>
          <reference field="27" count="1">
            <x v="51"/>
          </reference>
        </references>
      </pivotArea>
    </format>
    <format dxfId="250">
      <pivotArea dataOnly="0" labelOnly="1" fieldPosition="0">
        <references count="5">
          <reference field="15" count="1" selected="0">
            <x v="4"/>
          </reference>
          <reference field="17" count="1" selected="0">
            <x v="14"/>
          </reference>
          <reference field="19" count="1" selected="0">
            <x v="16"/>
          </reference>
          <reference field="26" count="1" selected="0">
            <x v="17"/>
          </reference>
          <reference field="27" count="1">
            <x v="73"/>
          </reference>
        </references>
      </pivotArea>
    </format>
    <format dxfId="249">
      <pivotArea dataOnly="0" labelOnly="1" fieldPosition="0">
        <references count="5">
          <reference field="15" count="1" selected="0">
            <x v="4"/>
          </reference>
          <reference field="17" count="1" selected="0">
            <x v="14"/>
          </reference>
          <reference field="19" count="1" selected="0">
            <x v="16"/>
          </reference>
          <reference field="26" count="1" selected="0">
            <x v="18"/>
          </reference>
          <reference field="27" count="1">
            <x v="70"/>
          </reference>
        </references>
      </pivotArea>
    </format>
    <format dxfId="248">
      <pivotArea dataOnly="0" labelOnly="1" fieldPosition="0">
        <references count="5">
          <reference field="15" count="1" selected="0">
            <x v="4"/>
          </reference>
          <reference field="17" count="1" selected="0">
            <x v="14"/>
          </reference>
          <reference field="19" count="1" selected="0">
            <x v="16"/>
          </reference>
          <reference field="26" count="1" selected="0">
            <x v="19"/>
          </reference>
          <reference field="27" count="1">
            <x v="74"/>
          </reference>
        </references>
      </pivotArea>
    </format>
    <format dxfId="247">
      <pivotArea dataOnly="0" labelOnly="1" fieldPosition="0">
        <references count="5">
          <reference field="15" count="1" selected="0">
            <x v="4"/>
          </reference>
          <reference field="17" count="1" selected="0">
            <x v="14"/>
          </reference>
          <reference field="19" count="1" selected="0">
            <x v="16"/>
          </reference>
          <reference field="26" count="1" selected="0">
            <x v="20"/>
          </reference>
          <reference field="27" count="1">
            <x v="66"/>
          </reference>
        </references>
      </pivotArea>
    </format>
    <format dxfId="246">
      <pivotArea dataOnly="0" labelOnly="1" fieldPosition="0">
        <references count="5">
          <reference field="15" count="1" selected="0">
            <x v="4"/>
          </reference>
          <reference field="17" count="1" selected="0">
            <x v="14"/>
          </reference>
          <reference field="19" count="1" selected="0">
            <x v="16"/>
          </reference>
          <reference field="26" count="1" selected="0">
            <x v="21"/>
          </reference>
          <reference field="27" count="1">
            <x v="64"/>
          </reference>
        </references>
      </pivotArea>
    </format>
    <format dxfId="245">
      <pivotArea dataOnly="0" labelOnly="1" fieldPosition="0">
        <references count="5">
          <reference field="15" count="1" selected="0">
            <x v="4"/>
          </reference>
          <reference field="17" count="1" selected="0">
            <x v="14"/>
          </reference>
          <reference field="19" count="1" selected="0">
            <x v="16"/>
          </reference>
          <reference field="26" count="1" selected="0">
            <x v="22"/>
          </reference>
          <reference field="27" count="1">
            <x v="69"/>
          </reference>
        </references>
      </pivotArea>
    </format>
    <format dxfId="244">
      <pivotArea dataOnly="0" labelOnly="1" fieldPosition="0">
        <references count="5">
          <reference field="15" count="1" selected="0">
            <x v="4"/>
          </reference>
          <reference field="17" count="1" selected="0">
            <x v="14"/>
          </reference>
          <reference field="19" count="1" selected="0">
            <x v="16"/>
          </reference>
          <reference field="26" count="1" selected="0">
            <x v="24"/>
          </reference>
          <reference field="27" count="1">
            <x v="95"/>
          </reference>
        </references>
      </pivotArea>
    </format>
    <format dxfId="243">
      <pivotArea dataOnly="0" labelOnly="1" fieldPosition="0">
        <references count="5">
          <reference field="15" count="1" selected="0">
            <x v="4"/>
          </reference>
          <reference field="17" count="1" selected="0">
            <x v="14"/>
          </reference>
          <reference field="19" count="1" selected="0">
            <x v="16"/>
          </reference>
          <reference field="26" count="1" selected="0">
            <x v="29"/>
          </reference>
          <reference field="27" count="1">
            <x v="96"/>
          </reference>
        </references>
      </pivotArea>
    </format>
    <format dxfId="242">
      <pivotArea dataOnly="0" labelOnly="1" fieldPosition="0">
        <references count="5">
          <reference field="15" count="1" selected="0">
            <x v="4"/>
          </reference>
          <reference field="17" count="1" selected="0">
            <x v="14"/>
          </reference>
          <reference field="19" count="1" selected="0">
            <x v="16"/>
          </reference>
          <reference field="26" count="1" selected="0">
            <x v="30"/>
          </reference>
          <reference field="27" count="1">
            <x v="20"/>
          </reference>
        </references>
      </pivotArea>
    </format>
    <format dxfId="241">
      <pivotArea dataOnly="0" labelOnly="1" fieldPosition="0">
        <references count="5">
          <reference field="15" count="1" selected="0">
            <x v="4"/>
          </reference>
          <reference field="17" count="1" selected="0">
            <x v="14"/>
          </reference>
          <reference field="19" count="1" selected="0">
            <x v="16"/>
          </reference>
          <reference field="26" count="1" selected="0">
            <x v="32"/>
          </reference>
          <reference field="27" count="1">
            <x v="143"/>
          </reference>
        </references>
      </pivotArea>
    </format>
    <format dxfId="240">
      <pivotArea dataOnly="0" labelOnly="1" fieldPosition="0">
        <references count="5">
          <reference field="15" count="1" selected="0">
            <x v="4"/>
          </reference>
          <reference field="17" count="1" selected="0">
            <x v="14"/>
          </reference>
          <reference field="19" count="1" selected="0">
            <x v="16"/>
          </reference>
          <reference field="26" count="1" selected="0">
            <x v="33"/>
          </reference>
          <reference field="27" count="1">
            <x v="65"/>
          </reference>
        </references>
      </pivotArea>
    </format>
    <format dxfId="239">
      <pivotArea dataOnly="0" labelOnly="1" fieldPosition="0">
        <references count="5">
          <reference field="15" count="1" selected="0">
            <x v="4"/>
          </reference>
          <reference field="17" count="1" selected="0">
            <x v="14"/>
          </reference>
          <reference field="19" count="1" selected="0">
            <x v="16"/>
          </reference>
          <reference field="26" count="1" selected="0">
            <x v="34"/>
          </reference>
          <reference field="27" count="1">
            <x v="11"/>
          </reference>
        </references>
      </pivotArea>
    </format>
    <format dxfId="238">
      <pivotArea dataOnly="0" labelOnly="1" fieldPosition="0">
        <references count="5">
          <reference field="15" count="1" selected="0">
            <x v="4"/>
          </reference>
          <reference field="17" count="1" selected="0">
            <x v="14"/>
          </reference>
          <reference field="19" count="1" selected="0">
            <x v="16"/>
          </reference>
          <reference field="26" count="1" selected="0">
            <x v="36"/>
          </reference>
          <reference field="27" count="1">
            <x v="82"/>
          </reference>
        </references>
      </pivotArea>
    </format>
    <format dxfId="237">
      <pivotArea dataOnly="0" labelOnly="1" fieldPosition="0">
        <references count="5">
          <reference field="15" count="1" selected="0">
            <x v="4"/>
          </reference>
          <reference field="17" count="1" selected="0">
            <x v="14"/>
          </reference>
          <reference field="19" count="1" selected="0">
            <x v="16"/>
          </reference>
          <reference field="26" count="1" selected="0">
            <x v="38"/>
          </reference>
          <reference field="27" count="1">
            <x v="44"/>
          </reference>
        </references>
      </pivotArea>
    </format>
    <format dxfId="236">
      <pivotArea dataOnly="0" labelOnly="1" fieldPosition="0">
        <references count="5">
          <reference field="15" count="1" selected="0">
            <x v="4"/>
          </reference>
          <reference field="17" count="1" selected="0">
            <x v="14"/>
          </reference>
          <reference field="19" count="1" selected="0">
            <x v="16"/>
          </reference>
          <reference field="26" count="1" selected="0">
            <x v="42"/>
          </reference>
          <reference field="27" count="1">
            <x v="45"/>
          </reference>
        </references>
      </pivotArea>
    </format>
    <format dxfId="235">
      <pivotArea dataOnly="0" labelOnly="1" fieldPosition="0">
        <references count="5">
          <reference field="15" count="1" selected="0">
            <x v="4"/>
          </reference>
          <reference field="17" count="1" selected="0">
            <x v="14"/>
          </reference>
          <reference field="19" count="1" selected="0">
            <x v="16"/>
          </reference>
          <reference field="26" count="1" selected="0">
            <x v="44"/>
          </reference>
          <reference field="27" count="1">
            <x v="21"/>
          </reference>
        </references>
      </pivotArea>
    </format>
    <format dxfId="234">
      <pivotArea dataOnly="0" labelOnly="1" fieldPosition="0">
        <references count="5">
          <reference field="15" count="1" selected="0">
            <x v="4"/>
          </reference>
          <reference field="17" count="1" selected="0">
            <x v="14"/>
          </reference>
          <reference field="19" count="1" selected="0">
            <x v="16"/>
          </reference>
          <reference field="26" count="1" selected="0">
            <x v="51"/>
          </reference>
          <reference field="27" count="1">
            <x v="49"/>
          </reference>
        </references>
      </pivotArea>
    </format>
    <format dxfId="233">
      <pivotArea dataOnly="0" labelOnly="1" fieldPosition="0">
        <references count="5">
          <reference field="15" count="1" selected="0">
            <x v="4"/>
          </reference>
          <reference field="17" count="1" selected="0">
            <x v="14"/>
          </reference>
          <reference field="19" count="1" selected="0">
            <x v="16"/>
          </reference>
          <reference field="26" count="1" selected="0">
            <x v="52"/>
          </reference>
          <reference field="27" count="1">
            <x v="99"/>
          </reference>
        </references>
      </pivotArea>
    </format>
    <format dxfId="232">
      <pivotArea dataOnly="0" labelOnly="1" fieldPosition="0">
        <references count="5">
          <reference field="15" count="1" selected="0">
            <x v="4"/>
          </reference>
          <reference field="17" count="1" selected="0">
            <x v="14"/>
          </reference>
          <reference field="19" count="1" selected="0">
            <x v="16"/>
          </reference>
          <reference field="26" count="1" selected="0">
            <x v="54"/>
          </reference>
          <reference field="27" count="1">
            <x v="102"/>
          </reference>
        </references>
      </pivotArea>
    </format>
    <format dxfId="231">
      <pivotArea dataOnly="0" labelOnly="1" fieldPosition="0">
        <references count="5">
          <reference field="15" count="1" selected="0">
            <x v="4"/>
          </reference>
          <reference field="17" count="1" selected="0">
            <x v="14"/>
          </reference>
          <reference field="19" count="1" selected="0">
            <x v="16"/>
          </reference>
          <reference field="26" count="1" selected="0">
            <x v="56"/>
          </reference>
          <reference field="27" count="1">
            <x v="103"/>
          </reference>
        </references>
      </pivotArea>
    </format>
    <format dxfId="230">
      <pivotArea dataOnly="0" labelOnly="1" fieldPosition="0">
        <references count="5">
          <reference field="15" count="1" selected="0">
            <x v="4"/>
          </reference>
          <reference field="17" count="1" selected="0">
            <x v="14"/>
          </reference>
          <reference field="19" count="1" selected="0">
            <x v="16"/>
          </reference>
          <reference field="26" count="1" selected="0">
            <x v="57"/>
          </reference>
          <reference field="27" count="1">
            <x v="36"/>
          </reference>
        </references>
      </pivotArea>
    </format>
    <format dxfId="229">
      <pivotArea dataOnly="0" labelOnly="1" fieldPosition="0">
        <references count="5">
          <reference field="15" count="1" selected="0">
            <x v="4"/>
          </reference>
          <reference field="17" count="1" selected="0">
            <x v="14"/>
          </reference>
          <reference field="19" count="1" selected="0">
            <x v="16"/>
          </reference>
          <reference field="26" count="1" selected="0">
            <x v="58"/>
          </reference>
          <reference field="27" count="1">
            <x v="135"/>
          </reference>
        </references>
      </pivotArea>
    </format>
    <format dxfId="228">
      <pivotArea dataOnly="0" labelOnly="1" fieldPosition="0">
        <references count="5">
          <reference field="15" count="1" selected="0">
            <x v="4"/>
          </reference>
          <reference field="17" count="1" selected="0">
            <x v="14"/>
          </reference>
          <reference field="19" count="1" selected="0">
            <x v="16"/>
          </reference>
          <reference field="26" count="1" selected="0">
            <x v="59"/>
          </reference>
          <reference field="27" count="1">
            <x v="123"/>
          </reference>
        </references>
      </pivotArea>
    </format>
    <format dxfId="227">
      <pivotArea dataOnly="0" labelOnly="1" fieldPosition="0">
        <references count="5">
          <reference field="15" count="1" selected="0">
            <x v="4"/>
          </reference>
          <reference field="17" count="1" selected="0">
            <x v="14"/>
          </reference>
          <reference field="19" count="1" selected="0">
            <x v="16"/>
          </reference>
          <reference field="26" count="1" selected="0">
            <x v="61"/>
          </reference>
          <reference field="27" count="1">
            <x v="6"/>
          </reference>
        </references>
      </pivotArea>
    </format>
    <format dxfId="226">
      <pivotArea dataOnly="0" labelOnly="1" fieldPosition="0">
        <references count="5">
          <reference field="15" count="1" selected="0">
            <x v="4"/>
          </reference>
          <reference field="17" count="1" selected="0">
            <x v="14"/>
          </reference>
          <reference field="19" count="1" selected="0">
            <x v="16"/>
          </reference>
          <reference field="26" count="1" selected="0">
            <x v="62"/>
          </reference>
          <reference field="27" count="1">
            <x v="9"/>
          </reference>
        </references>
      </pivotArea>
    </format>
    <format dxfId="225">
      <pivotArea dataOnly="0" labelOnly="1" fieldPosition="0">
        <references count="5">
          <reference field="15" count="1" selected="0">
            <x v="4"/>
          </reference>
          <reference field="17" count="1" selected="0">
            <x v="14"/>
          </reference>
          <reference field="19" count="1" selected="0">
            <x v="16"/>
          </reference>
          <reference field="26" count="1" selected="0">
            <x v="63"/>
          </reference>
          <reference field="27" count="1">
            <x v="7"/>
          </reference>
        </references>
      </pivotArea>
    </format>
    <format dxfId="224">
      <pivotArea dataOnly="0" labelOnly="1" fieldPosition="0">
        <references count="5">
          <reference field="15" count="1" selected="0">
            <x v="4"/>
          </reference>
          <reference field="17" count="1" selected="0">
            <x v="14"/>
          </reference>
          <reference field="19" count="1" selected="0">
            <x v="16"/>
          </reference>
          <reference field="26" count="1" selected="0">
            <x v="65"/>
          </reference>
          <reference field="27" count="1">
            <x v="79"/>
          </reference>
        </references>
      </pivotArea>
    </format>
    <format dxfId="223">
      <pivotArea dataOnly="0" labelOnly="1" fieldPosition="0">
        <references count="5">
          <reference field="15" count="1" selected="0">
            <x v="4"/>
          </reference>
          <reference field="17" count="1" selected="0">
            <x v="14"/>
          </reference>
          <reference field="19" count="1" selected="0">
            <x v="16"/>
          </reference>
          <reference field="26" count="1" selected="0">
            <x v="66"/>
          </reference>
          <reference field="27" count="1">
            <x v="127"/>
          </reference>
        </references>
      </pivotArea>
    </format>
    <format dxfId="222">
      <pivotArea dataOnly="0" labelOnly="1" fieldPosition="0">
        <references count="5">
          <reference field="15" count="1" selected="0">
            <x v="4"/>
          </reference>
          <reference field="17" count="1" selected="0">
            <x v="14"/>
          </reference>
          <reference field="19" count="1" selected="0">
            <x v="16"/>
          </reference>
          <reference field="26" count="1" selected="0">
            <x v="67"/>
          </reference>
          <reference field="27" count="1">
            <x v="117"/>
          </reference>
        </references>
      </pivotArea>
    </format>
    <format dxfId="221">
      <pivotArea dataOnly="0" labelOnly="1" fieldPosition="0">
        <references count="5">
          <reference field="15" count="1" selected="0">
            <x v="4"/>
          </reference>
          <reference field="17" count="1" selected="0">
            <x v="14"/>
          </reference>
          <reference field="19" count="1" selected="0">
            <x v="16"/>
          </reference>
          <reference field="26" count="1" selected="0">
            <x v="68"/>
          </reference>
          <reference field="27" count="1">
            <x v="115"/>
          </reference>
        </references>
      </pivotArea>
    </format>
    <format dxfId="220">
      <pivotArea dataOnly="0" labelOnly="1" fieldPosition="0">
        <references count="5">
          <reference field="15" count="1" selected="0">
            <x v="4"/>
          </reference>
          <reference field="17" count="1" selected="0">
            <x v="14"/>
          </reference>
          <reference field="19" count="1" selected="0">
            <x v="16"/>
          </reference>
          <reference field="26" count="1" selected="0">
            <x v="69"/>
          </reference>
          <reference field="27" count="1">
            <x v="113"/>
          </reference>
        </references>
      </pivotArea>
    </format>
    <format dxfId="219">
      <pivotArea dataOnly="0" labelOnly="1" fieldPosition="0">
        <references count="5">
          <reference field="15" count="1" selected="0">
            <x v="4"/>
          </reference>
          <reference field="17" count="1" selected="0">
            <x v="14"/>
          </reference>
          <reference field="19" count="1" selected="0">
            <x v="16"/>
          </reference>
          <reference field="26" count="1" selected="0">
            <x v="72"/>
          </reference>
          <reference field="27" count="1">
            <x v="121"/>
          </reference>
        </references>
      </pivotArea>
    </format>
    <format dxfId="218">
      <pivotArea dataOnly="0" labelOnly="1" fieldPosition="0">
        <references count="5">
          <reference field="15" count="1" selected="0">
            <x v="4"/>
          </reference>
          <reference field="17" count="1" selected="0">
            <x v="14"/>
          </reference>
          <reference field="19" count="1" selected="0">
            <x v="16"/>
          </reference>
          <reference field="26" count="1" selected="0">
            <x v="74"/>
          </reference>
          <reference field="27" count="1">
            <x v="129"/>
          </reference>
        </references>
      </pivotArea>
    </format>
    <format dxfId="217">
      <pivotArea dataOnly="0" labelOnly="1" fieldPosition="0">
        <references count="5">
          <reference field="15" count="1" selected="0">
            <x v="4"/>
          </reference>
          <reference field="17" count="1" selected="0">
            <x v="14"/>
          </reference>
          <reference field="19" count="1" selected="0">
            <x v="16"/>
          </reference>
          <reference field="26" count="1" selected="0">
            <x v="78"/>
          </reference>
          <reference field="27" count="1">
            <x v="109"/>
          </reference>
        </references>
      </pivotArea>
    </format>
    <format dxfId="216">
      <pivotArea dataOnly="0" labelOnly="1" fieldPosition="0">
        <references count="5">
          <reference field="15" count="1" selected="0">
            <x v="4"/>
          </reference>
          <reference field="17" count="1" selected="0">
            <x v="14"/>
          </reference>
          <reference field="19" count="1" selected="0">
            <x v="16"/>
          </reference>
          <reference field="26" count="1" selected="0">
            <x v="79"/>
          </reference>
          <reference field="27" count="1">
            <x v="108"/>
          </reference>
        </references>
      </pivotArea>
    </format>
    <format dxfId="215">
      <pivotArea dataOnly="0" labelOnly="1" fieldPosition="0">
        <references count="5">
          <reference field="15" count="1" selected="0">
            <x v="4"/>
          </reference>
          <reference field="17" count="1" selected="0">
            <x v="14"/>
          </reference>
          <reference field="19" count="1" selected="0">
            <x v="16"/>
          </reference>
          <reference field="26" count="1" selected="0">
            <x v="81"/>
          </reference>
          <reference field="27" count="1">
            <x v="22"/>
          </reference>
        </references>
      </pivotArea>
    </format>
    <format dxfId="214">
      <pivotArea dataOnly="0" labelOnly="1" fieldPosition="0">
        <references count="5">
          <reference field="15" count="1" selected="0">
            <x v="4"/>
          </reference>
          <reference field="17" count="1" selected="0">
            <x v="14"/>
          </reference>
          <reference field="19" count="1" selected="0">
            <x v="16"/>
          </reference>
          <reference field="26" count="1" selected="0">
            <x v="82"/>
          </reference>
          <reference field="27" count="1">
            <x v="24"/>
          </reference>
        </references>
      </pivotArea>
    </format>
    <format dxfId="213">
      <pivotArea dataOnly="0" labelOnly="1" fieldPosition="0">
        <references count="5">
          <reference field="15" count="1" selected="0">
            <x v="4"/>
          </reference>
          <reference field="17" count="1" selected="0">
            <x v="14"/>
          </reference>
          <reference field="19" count="1" selected="0">
            <x v="16"/>
          </reference>
          <reference field="26" count="1" selected="0">
            <x v="83"/>
          </reference>
          <reference field="27" count="1">
            <x v="58"/>
          </reference>
        </references>
      </pivotArea>
    </format>
    <format dxfId="212">
      <pivotArea dataOnly="0" labelOnly="1" fieldPosition="0">
        <references count="5">
          <reference field="15" count="1" selected="0">
            <x v="4"/>
          </reference>
          <reference field="17" count="1" selected="0">
            <x v="14"/>
          </reference>
          <reference field="19" count="1" selected="0">
            <x v="16"/>
          </reference>
          <reference field="26" count="1" selected="0">
            <x v="86"/>
          </reference>
          <reference field="27" count="1">
            <x v="106"/>
          </reference>
        </references>
      </pivotArea>
    </format>
    <format dxfId="211">
      <pivotArea dataOnly="0" labelOnly="1" fieldPosition="0">
        <references count="5">
          <reference field="15" count="1" selected="0">
            <x v="4"/>
          </reference>
          <reference field="17" count="1" selected="0">
            <x v="14"/>
          </reference>
          <reference field="19" count="1" selected="0">
            <x v="16"/>
          </reference>
          <reference field="26" count="1" selected="0">
            <x v="88"/>
          </reference>
          <reference field="27" count="1">
            <x v="57"/>
          </reference>
        </references>
      </pivotArea>
    </format>
    <format dxfId="210">
      <pivotArea dataOnly="0" labelOnly="1" fieldPosition="0">
        <references count="5">
          <reference field="15" count="1" selected="0">
            <x v="4"/>
          </reference>
          <reference field="17" count="1" selected="0">
            <x v="14"/>
          </reference>
          <reference field="19" count="1" selected="0">
            <x v="16"/>
          </reference>
          <reference field="26" count="1" selected="0">
            <x v="91"/>
          </reference>
          <reference field="27" count="1">
            <x v="116"/>
          </reference>
        </references>
      </pivotArea>
    </format>
    <format dxfId="209">
      <pivotArea dataOnly="0" labelOnly="1" fieldPosition="0">
        <references count="5">
          <reference field="15" count="1" selected="0">
            <x v="4"/>
          </reference>
          <reference field="17" count="1" selected="0">
            <x v="14"/>
          </reference>
          <reference field="19" count="1" selected="0">
            <x v="16"/>
          </reference>
          <reference field="26" count="1" selected="0">
            <x v="98"/>
          </reference>
          <reference field="27" count="1">
            <x v="47"/>
          </reference>
        </references>
      </pivotArea>
    </format>
    <format dxfId="208">
      <pivotArea dataOnly="0" labelOnly="1" fieldPosition="0">
        <references count="5">
          <reference field="15" count="1" selected="0">
            <x v="4"/>
          </reference>
          <reference field="17" count="1" selected="0">
            <x v="14"/>
          </reference>
          <reference field="19" count="1" selected="0">
            <x v="16"/>
          </reference>
          <reference field="26" count="1" selected="0">
            <x v="100"/>
          </reference>
          <reference field="27" count="1">
            <x v="126"/>
          </reference>
        </references>
      </pivotArea>
    </format>
    <format dxfId="207">
      <pivotArea dataOnly="0" labelOnly="1" fieldPosition="0">
        <references count="5">
          <reference field="15" count="1" selected="0">
            <x v="4"/>
          </reference>
          <reference field="17" count="1" selected="0">
            <x v="14"/>
          </reference>
          <reference field="19" count="1" selected="0">
            <x v="16"/>
          </reference>
          <reference field="26" count="1" selected="0">
            <x v="102"/>
          </reference>
          <reference field="27" count="1">
            <x v="53"/>
          </reference>
        </references>
      </pivotArea>
    </format>
    <format dxfId="206">
      <pivotArea dataOnly="0" labelOnly="1" fieldPosition="0">
        <references count="5">
          <reference field="15" count="1" selected="0">
            <x v="4"/>
          </reference>
          <reference field="17" count="1" selected="0">
            <x v="14"/>
          </reference>
          <reference field="19" count="1" selected="0">
            <x v="16"/>
          </reference>
          <reference field="26" count="1" selected="0">
            <x v="103"/>
          </reference>
          <reference field="27" count="1">
            <x v="110"/>
          </reference>
        </references>
      </pivotArea>
    </format>
    <format dxfId="205">
      <pivotArea dataOnly="0" labelOnly="1" fieldPosition="0">
        <references count="5">
          <reference field="15" count="1" selected="0">
            <x v="4"/>
          </reference>
          <reference field="17" count="1" selected="0">
            <x v="14"/>
          </reference>
          <reference field="19" count="1" selected="0">
            <x v="16"/>
          </reference>
          <reference field="26" count="1" selected="0">
            <x v="107"/>
          </reference>
          <reference field="27" count="1">
            <x v="32"/>
          </reference>
        </references>
      </pivotArea>
    </format>
    <format dxfId="204">
      <pivotArea dataOnly="0" labelOnly="1" fieldPosition="0">
        <references count="5">
          <reference field="15" count="1" selected="0">
            <x v="4"/>
          </reference>
          <reference field="17" count="1" selected="0">
            <x v="14"/>
          </reference>
          <reference field="19" count="1" selected="0">
            <x v="16"/>
          </reference>
          <reference field="26" count="1" selected="0">
            <x v="116"/>
          </reference>
          <reference field="27" count="1">
            <x v="77"/>
          </reference>
        </references>
      </pivotArea>
    </format>
    <format dxfId="203">
      <pivotArea dataOnly="0" labelOnly="1" fieldPosition="0">
        <references count="5">
          <reference field="15" count="1" selected="0">
            <x v="4"/>
          </reference>
          <reference field="17" count="1" selected="0">
            <x v="14"/>
          </reference>
          <reference field="19" count="1" selected="0">
            <x v="16"/>
          </reference>
          <reference field="26" count="1" selected="0">
            <x v="117"/>
          </reference>
          <reference field="27" count="1">
            <x v="37"/>
          </reference>
        </references>
      </pivotArea>
    </format>
    <format dxfId="202">
      <pivotArea dataOnly="0" labelOnly="1" fieldPosition="0">
        <references count="5">
          <reference field="15" count="1" selected="0">
            <x v="4"/>
          </reference>
          <reference field="17" count="1" selected="0">
            <x v="14"/>
          </reference>
          <reference field="19" count="1" selected="0">
            <x v="16"/>
          </reference>
          <reference field="26" count="1" selected="0">
            <x v="118"/>
          </reference>
          <reference field="27" count="1">
            <x v="83"/>
          </reference>
        </references>
      </pivotArea>
    </format>
    <format dxfId="201">
      <pivotArea dataOnly="0" labelOnly="1" fieldPosition="0">
        <references count="5">
          <reference field="15" count="1" selected="0">
            <x v="4"/>
          </reference>
          <reference field="17" count="1" selected="0">
            <x v="14"/>
          </reference>
          <reference field="19" count="1" selected="0">
            <x v="16"/>
          </reference>
          <reference field="26" count="1" selected="0">
            <x v="119"/>
          </reference>
          <reference field="27" count="1">
            <x v="41"/>
          </reference>
        </references>
      </pivotArea>
    </format>
    <format dxfId="200">
      <pivotArea dataOnly="0" labelOnly="1" fieldPosition="0">
        <references count="5">
          <reference field="15" count="1" selected="0">
            <x v="4"/>
          </reference>
          <reference field="17" count="1" selected="0">
            <x v="14"/>
          </reference>
          <reference field="19" count="1" selected="0">
            <x v="16"/>
          </reference>
          <reference field="26" count="1" selected="0">
            <x v="123"/>
          </reference>
          <reference field="27" count="1">
            <x v="140"/>
          </reference>
        </references>
      </pivotArea>
    </format>
    <format dxfId="199">
      <pivotArea dataOnly="0" labelOnly="1" fieldPosition="0">
        <references count="5">
          <reference field="15" count="1" selected="0">
            <x v="4"/>
          </reference>
          <reference field="17" count="1" selected="0">
            <x v="14"/>
          </reference>
          <reference field="19" count="1" selected="0">
            <x v="16"/>
          </reference>
          <reference field="26" count="1" selected="0">
            <x v="127"/>
          </reference>
          <reference field="27" count="1">
            <x v="130"/>
          </reference>
        </references>
      </pivotArea>
    </format>
    <format dxfId="198">
      <pivotArea dataOnly="0" labelOnly="1" fieldPosition="0">
        <references count="5">
          <reference field="15" count="1" selected="0">
            <x v="4"/>
          </reference>
          <reference field="17" count="1" selected="0">
            <x v="14"/>
          </reference>
          <reference field="19" count="1" selected="0">
            <x v="16"/>
          </reference>
          <reference field="26" count="1" selected="0">
            <x v="130"/>
          </reference>
          <reference field="27" count="1">
            <x v="87"/>
          </reference>
        </references>
      </pivotArea>
    </format>
    <format dxfId="197">
      <pivotArea dataOnly="0" labelOnly="1" fieldPosition="0">
        <references count="5">
          <reference field="15" count="1" selected="0">
            <x v="4"/>
          </reference>
          <reference field="17" count="1" selected="0">
            <x v="23"/>
          </reference>
          <reference field="19" count="1" selected="0">
            <x v="16"/>
          </reference>
          <reference field="26" count="1" selected="0">
            <x v="44"/>
          </reference>
          <reference field="27" count="1">
            <x v="21"/>
          </reference>
        </references>
      </pivotArea>
    </format>
    <format dxfId="196">
      <pivotArea dataOnly="0" labelOnly="1" fieldPosition="0">
        <references count="5">
          <reference field="15" count="1" selected="0">
            <x v="4"/>
          </reference>
          <reference field="17" count="1" selected="0">
            <x v="24"/>
          </reference>
          <reference field="19" count="1" selected="0">
            <x v="16"/>
          </reference>
          <reference field="26" count="1" selected="0">
            <x v="44"/>
          </reference>
          <reference field="27" count="1">
            <x v="21"/>
          </reference>
        </references>
      </pivotArea>
    </format>
    <format dxfId="195">
      <pivotArea dataOnly="0" labelOnly="1" fieldPosition="0">
        <references count="5">
          <reference field="15" count="1" selected="0">
            <x v="4"/>
          </reference>
          <reference field="17" count="1" selected="0">
            <x v="51"/>
          </reference>
          <reference field="19" count="1" selected="0">
            <x v="16"/>
          </reference>
          <reference field="26" count="1" selected="0">
            <x v="0"/>
          </reference>
          <reference field="27" count="1">
            <x v="29"/>
          </reference>
        </references>
      </pivotArea>
    </format>
    <format dxfId="194">
      <pivotArea dataOnly="0" labelOnly="1" fieldPosition="0">
        <references count="5">
          <reference field="15" count="1" selected="0">
            <x v="4"/>
          </reference>
          <reference field="17" count="1" selected="0">
            <x v="51"/>
          </reference>
          <reference field="19" count="1" selected="0">
            <x v="16"/>
          </reference>
          <reference field="26" count="1" selected="0">
            <x v="1"/>
          </reference>
          <reference field="27" count="1">
            <x v="133"/>
          </reference>
        </references>
      </pivotArea>
    </format>
    <format dxfId="193">
      <pivotArea dataOnly="0" labelOnly="1" fieldPosition="0">
        <references count="5">
          <reference field="15" count="1" selected="0">
            <x v="4"/>
          </reference>
          <reference field="17" count="1" selected="0">
            <x v="51"/>
          </reference>
          <reference field="19" count="1" selected="0">
            <x v="16"/>
          </reference>
          <reference field="26" count="1" selected="0">
            <x v="3"/>
          </reference>
          <reference field="27" count="1">
            <x v="134"/>
          </reference>
        </references>
      </pivotArea>
    </format>
    <format dxfId="192">
      <pivotArea dataOnly="0" labelOnly="1" fieldPosition="0">
        <references count="5">
          <reference field="15" count="1" selected="0">
            <x v="4"/>
          </reference>
          <reference field="17" count="1" selected="0">
            <x v="51"/>
          </reference>
          <reference field="19" count="1" selected="0">
            <x v="16"/>
          </reference>
          <reference field="26" count="1" selected="0">
            <x v="4"/>
          </reference>
          <reference field="27" count="1">
            <x v="107"/>
          </reference>
        </references>
      </pivotArea>
    </format>
    <format dxfId="191">
      <pivotArea dataOnly="0" labelOnly="1" fieldPosition="0">
        <references count="5">
          <reference field="15" count="1" selected="0">
            <x v="4"/>
          </reference>
          <reference field="17" count="1" selected="0">
            <x v="51"/>
          </reference>
          <reference field="19" count="1" selected="0">
            <x v="16"/>
          </reference>
          <reference field="26" count="1" selected="0">
            <x v="5"/>
          </reference>
          <reference field="27" count="1">
            <x v="93"/>
          </reference>
        </references>
      </pivotArea>
    </format>
    <format dxfId="190">
      <pivotArea dataOnly="0" labelOnly="1" fieldPosition="0">
        <references count="5">
          <reference field="15" count="1" selected="0">
            <x v="4"/>
          </reference>
          <reference field="17" count="1" selected="0">
            <x v="51"/>
          </reference>
          <reference field="19" count="1" selected="0">
            <x v="16"/>
          </reference>
          <reference field="26" count="1" selected="0">
            <x v="6"/>
          </reference>
          <reference field="27" count="1">
            <x v="48"/>
          </reference>
        </references>
      </pivotArea>
    </format>
    <format dxfId="189">
      <pivotArea dataOnly="0" labelOnly="1" fieldPosition="0">
        <references count="5">
          <reference field="15" count="1" selected="0">
            <x v="4"/>
          </reference>
          <reference field="17" count="1" selected="0">
            <x v="51"/>
          </reference>
          <reference field="19" count="1" selected="0">
            <x v="16"/>
          </reference>
          <reference field="26" count="1" selected="0">
            <x v="7"/>
          </reference>
          <reference field="27" count="1">
            <x v="52"/>
          </reference>
        </references>
      </pivotArea>
    </format>
    <format dxfId="188">
      <pivotArea dataOnly="0" labelOnly="1" fieldPosition="0">
        <references count="5">
          <reference field="15" count="1" selected="0">
            <x v="4"/>
          </reference>
          <reference field="17" count="1" selected="0">
            <x v="51"/>
          </reference>
          <reference field="19" count="1" selected="0">
            <x v="16"/>
          </reference>
          <reference field="26" count="1" selected="0">
            <x v="8"/>
          </reference>
          <reference field="27" count="1">
            <x v="23"/>
          </reference>
        </references>
      </pivotArea>
    </format>
    <format dxfId="187">
      <pivotArea dataOnly="0" labelOnly="1" fieldPosition="0">
        <references count="5">
          <reference field="15" count="1" selected="0">
            <x v="4"/>
          </reference>
          <reference field="17" count="1" selected="0">
            <x v="51"/>
          </reference>
          <reference field="19" count="1" selected="0">
            <x v="16"/>
          </reference>
          <reference field="26" count="1" selected="0">
            <x v="9"/>
          </reference>
          <reference field="27" count="1">
            <x v="27"/>
          </reference>
        </references>
      </pivotArea>
    </format>
    <format dxfId="186">
      <pivotArea dataOnly="0" labelOnly="1" fieldPosition="0">
        <references count="5">
          <reference field="15" count="1" selected="0">
            <x v="4"/>
          </reference>
          <reference field="17" count="1" selected="0">
            <x v="51"/>
          </reference>
          <reference field="19" count="1" selected="0">
            <x v="16"/>
          </reference>
          <reference field="26" count="1" selected="0">
            <x v="10"/>
          </reference>
          <reference field="27" count="1">
            <x v="28"/>
          </reference>
        </references>
      </pivotArea>
    </format>
    <format dxfId="185">
      <pivotArea dataOnly="0" labelOnly="1" fieldPosition="0">
        <references count="5">
          <reference field="15" count="1" selected="0">
            <x v="4"/>
          </reference>
          <reference field="17" count="1" selected="0">
            <x v="51"/>
          </reference>
          <reference field="19" count="1" selected="0">
            <x v="16"/>
          </reference>
          <reference field="26" count="1" selected="0">
            <x v="11"/>
          </reference>
          <reference field="27" count="1">
            <x v="3"/>
          </reference>
        </references>
      </pivotArea>
    </format>
    <format dxfId="184">
      <pivotArea dataOnly="0" labelOnly="1" fieldPosition="0">
        <references count="5">
          <reference field="15" count="1" selected="0">
            <x v="4"/>
          </reference>
          <reference field="17" count="1" selected="0">
            <x v="51"/>
          </reference>
          <reference field="19" count="1" selected="0">
            <x v="16"/>
          </reference>
          <reference field="26" count="1" selected="0">
            <x v="12"/>
          </reference>
          <reference field="27" count="1">
            <x v="2"/>
          </reference>
        </references>
      </pivotArea>
    </format>
    <format dxfId="183">
      <pivotArea dataOnly="0" labelOnly="1" fieldPosition="0">
        <references count="5">
          <reference field="15" count="1" selected="0">
            <x v="4"/>
          </reference>
          <reference field="17" count="1" selected="0">
            <x v="51"/>
          </reference>
          <reference field="19" count="1" selected="0">
            <x v="16"/>
          </reference>
          <reference field="26" count="1" selected="0">
            <x v="13"/>
          </reference>
          <reference field="27" count="1">
            <x v="4"/>
          </reference>
        </references>
      </pivotArea>
    </format>
    <format dxfId="182">
      <pivotArea dataOnly="0" labelOnly="1" fieldPosition="0">
        <references count="5">
          <reference field="15" count="1" selected="0">
            <x v="4"/>
          </reference>
          <reference field="17" count="1" selected="0">
            <x v="51"/>
          </reference>
          <reference field="19" count="1" selected="0">
            <x v="16"/>
          </reference>
          <reference field="26" count="1" selected="0">
            <x v="14"/>
          </reference>
          <reference field="27" count="1">
            <x v="54"/>
          </reference>
        </references>
      </pivotArea>
    </format>
    <format dxfId="181">
      <pivotArea dataOnly="0" labelOnly="1" fieldPosition="0">
        <references count="5">
          <reference field="15" count="1" selected="0">
            <x v="4"/>
          </reference>
          <reference field="17" count="1" selected="0">
            <x v="51"/>
          </reference>
          <reference field="19" count="1" selected="0">
            <x v="16"/>
          </reference>
          <reference field="26" count="1" selected="0">
            <x v="15"/>
          </reference>
          <reference field="27" count="1">
            <x v="78"/>
          </reference>
        </references>
      </pivotArea>
    </format>
    <format dxfId="180">
      <pivotArea dataOnly="0" labelOnly="1" fieldPosition="0">
        <references count="5">
          <reference field="15" count="1" selected="0">
            <x v="4"/>
          </reference>
          <reference field="17" count="1" selected="0">
            <x v="51"/>
          </reference>
          <reference field="19" count="1" selected="0">
            <x v="16"/>
          </reference>
          <reference field="26" count="1" selected="0">
            <x v="16"/>
          </reference>
          <reference field="27" count="1">
            <x v="42"/>
          </reference>
        </references>
      </pivotArea>
    </format>
    <format dxfId="179">
      <pivotArea dataOnly="0" labelOnly="1" fieldPosition="0">
        <references count="5">
          <reference field="15" count="1" selected="0">
            <x v="4"/>
          </reference>
          <reference field="17" count="1" selected="0">
            <x v="51"/>
          </reference>
          <reference field="19" count="1" selected="0">
            <x v="16"/>
          </reference>
          <reference field="26" count="1" selected="0">
            <x v="75"/>
          </reference>
          <reference field="27" count="1">
            <x v="125"/>
          </reference>
        </references>
      </pivotArea>
    </format>
    <format dxfId="178">
      <pivotArea dataOnly="0" labelOnly="1" fieldPosition="0">
        <references count="5">
          <reference field="15" count="1" selected="0">
            <x v="3"/>
          </reference>
          <reference field="17" count="1" selected="0">
            <x v="54"/>
          </reference>
          <reference field="19" count="1" selected="0">
            <x v="17"/>
          </reference>
          <reference field="26" count="1" selected="0">
            <x v="29"/>
          </reference>
          <reference field="27" count="1">
            <x v="96"/>
          </reference>
        </references>
      </pivotArea>
    </format>
    <format dxfId="177">
      <pivotArea dataOnly="0" labelOnly="1" fieldPosition="0">
        <references count="5">
          <reference field="15" count="1" selected="0">
            <x v="3"/>
          </reference>
          <reference field="17" count="1" selected="0">
            <x v="54"/>
          </reference>
          <reference field="19" count="1" selected="0">
            <x v="17"/>
          </reference>
          <reference field="26" count="1" selected="0">
            <x v="30"/>
          </reference>
          <reference field="27" count="1">
            <x v="20"/>
          </reference>
        </references>
      </pivotArea>
    </format>
    <format dxfId="176">
      <pivotArea dataOnly="0" labelOnly="1" fieldPosition="0">
        <references count="5">
          <reference field="15" count="1" selected="0">
            <x v="3"/>
          </reference>
          <reference field="17" count="1" selected="0">
            <x v="54"/>
          </reference>
          <reference field="19" count="1" selected="0">
            <x v="17"/>
          </reference>
          <reference field="26" count="1" selected="0">
            <x v="33"/>
          </reference>
          <reference field="27" count="1">
            <x v="65"/>
          </reference>
        </references>
      </pivotArea>
    </format>
    <format dxfId="175">
      <pivotArea dataOnly="0" labelOnly="1" fieldPosition="0">
        <references count="5">
          <reference field="15" count="1" selected="0">
            <x v="3"/>
          </reference>
          <reference field="17" count="1" selected="0">
            <x v="54"/>
          </reference>
          <reference field="19" count="1" selected="0">
            <x v="17"/>
          </reference>
          <reference field="26" count="1" selected="0">
            <x v="34"/>
          </reference>
          <reference field="27" count="1">
            <x v="11"/>
          </reference>
        </references>
      </pivotArea>
    </format>
    <format dxfId="174">
      <pivotArea dataOnly="0" labelOnly="1" fieldPosition="0">
        <references count="5">
          <reference field="15" count="1" selected="0">
            <x v="3"/>
          </reference>
          <reference field="17" count="1" selected="0">
            <x v="54"/>
          </reference>
          <reference field="19" count="1" selected="0">
            <x v="17"/>
          </reference>
          <reference field="26" count="1" selected="0">
            <x v="36"/>
          </reference>
          <reference field="27" count="1">
            <x v="82"/>
          </reference>
        </references>
      </pivotArea>
    </format>
    <format dxfId="173">
      <pivotArea dataOnly="0" labelOnly="1" fieldPosition="0">
        <references count="5">
          <reference field="15" count="1" selected="0">
            <x v="3"/>
          </reference>
          <reference field="17" count="1" selected="0">
            <x v="54"/>
          </reference>
          <reference field="19" count="1" selected="0">
            <x v="17"/>
          </reference>
          <reference field="26" count="1" selected="0">
            <x v="37"/>
          </reference>
          <reference field="27" count="1">
            <x v="97"/>
          </reference>
        </references>
      </pivotArea>
    </format>
    <format dxfId="172">
      <pivotArea dataOnly="0" labelOnly="1" fieldPosition="0">
        <references count="5">
          <reference field="15" count="1" selected="0">
            <x v="3"/>
          </reference>
          <reference field="17" count="1" selected="0">
            <x v="54"/>
          </reference>
          <reference field="19" count="1" selected="0">
            <x v="17"/>
          </reference>
          <reference field="26" count="1" selected="0">
            <x v="41"/>
          </reference>
          <reference field="27" count="1">
            <x v="71"/>
          </reference>
        </references>
      </pivotArea>
    </format>
    <format dxfId="171">
      <pivotArea dataOnly="0" labelOnly="1" fieldPosition="0">
        <references count="5">
          <reference field="15" count="1" selected="0">
            <x v="3"/>
          </reference>
          <reference field="17" count="1" selected="0">
            <x v="54"/>
          </reference>
          <reference field="19" count="1" selected="0">
            <x v="17"/>
          </reference>
          <reference field="26" count="1" selected="0">
            <x v="42"/>
          </reference>
          <reference field="27" count="1">
            <x v="45"/>
          </reference>
        </references>
      </pivotArea>
    </format>
    <format dxfId="170">
      <pivotArea dataOnly="0" labelOnly="1" fieldPosition="0">
        <references count="5">
          <reference field="15" count="1" selected="0">
            <x v="3"/>
          </reference>
          <reference field="17" count="1" selected="0">
            <x v="54"/>
          </reference>
          <reference field="19" count="1" selected="0">
            <x v="17"/>
          </reference>
          <reference field="26" count="1" selected="0">
            <x v="46"/>
          </reference>
          <reference field="27" count="1">
            <x v="92"/>
          </reference>
        </references>
      </pivotArea>
    </format>
    <format dxfId="169">
      <pivotArea dataOnly="0" labelOnly="1" fieldPosition="0">
        <references count="5">
          <reference field="15" count="1" selected="0">
            <x v="3"/>
          </reference>
          <reference field="17" count="1" selected="0">
            <x v="54"/>
          </reference>
          <reference field="19" count="1" selected="0">
            <x v="17"/>
          </reference>
          <reference field="26" count="1" selected="0">
            <x v="51"/>
          </reference>
          <reference field="27" count="1">
            <x v="49"/>
          </reference>
        </references>
      </pivotArea>
    </format>
    <format dxfId="168">
      <pivotArea dataOnly="0" labelOnly="1" fieldPosition="0">
        <references count="5">
          <reference field="15" count="1" selected="0">
            <x v="3"/>
          </reference>
          <reference field="17" count="1" selected="0">
            <x v="54"/>
          </reference>
          <reference field="19" count="1" selected="0">
            <x v="17"/>
          </reference>
          <reference field="26" count="1" selected="0">
            <x v="56"/>
          </reference>
          <reference field="27" count="1">
            <x v="103"/>
          </reference>
        </references>
      </pivotArea>
    </format>
    <format dxfId="167">
      <pivotArea dataOnly="0" labelOnly="1" fieldPosition="0">
        <references count="5">
          <reference field="15" count="1" selected="0">
            <x v="3"/>
          </reference>
          <reference field="17" count="1" selected="0">
            <x v="54"/>
          </reference>
          <reference field="19" count="1" selected="0">
            <x v="17"/>
          </reference>
          <reference field="26" count="1" selected="0">
            <x v="57"/>
          </reference>
          <reference field="27" count="1">
            <x v="36"/>
          </reference>
        </references>
      </pivotArea>
    </format>
    <format dxfId="166">
      <pivotArea dataOnly="0" labelOnly="1" fieldPosition="0">
        <references count="5">
          <reference field="15" count="1" selected="0">
            <x v="3"/>
          </reference>
          <reference field="17" count="1" selected="0">
            <x v="54"/>
          </reference>
          <reference field="19" count="1" selected="0">
            <x v="17"/>
          </reference>
          <reference field="26" count="1" selected="0">
            <x v="64"/>
          </reference>
          <reference field="27" count="1">
            <x v="8"/>
          </reference>
        </references>
      </pivotArea>
    </format>
    <format dxfId="165">
      <pivotArea dataOnly="0" labelOnly="1" fieldPosition="0">
        <references count="5">
          <reference field="15" count="1" selected="0">
            <x v="3"/>
          </reference>
          <reference field="17" count="1" selected="0">
            <x v="54"/>
          </reference>
          <reference field="19" count="1" selected="0">
            <x v="17"/>
          </reference>
          <reference field="26" count="1" selected="0">
            <x v="66"/>
          </reference>
          <reference field="27" count="1">
            <x v="127"/>
          </reference>
        </references>
      </pivotArea>
    </format>
    <format dxfId="164">
      <pivotArea dataOnly="0" labelOnly="1" fieldPosition="0">
        <references count="5">
          <reference field="15" count="1" selected="0">
            <x v="3"/>
          </reference>
          <reference field="17" count="1" selected="0">
            <x v="54"/>
          </reference>
          <reference field="19" count="1" selected="0">
            <x v="17"/>
          </reference>
          <reference field="26" count="1" selected="0">
            <x v="67"/>
          </reference>
          <reference field="27" count="1">
            <x v="117"/>
          </reference>
        </references>
      </pivotArea>
    </format>
    <format dxfId="163">
      <pivotArea dataOnly="0" labelOnly="1" fieldPosition="0">
        <references count="5">
          <reference field="15" count="1" selected="0">
            <x v="3"/>
          </reference>
          <reference field="17" count="1" selected="0">
            <x v="54"/>
          </reference>
          <reference field="19" count="1" selected="0">
            <x v="17"/>
          </reference>
          <reference field="26" count="1" selected="0">
            <x v="73"/>
          </reference>
          <reference field="27" count="1">
            <x v="124"/>
          </reference>
        </references>
      </pivotArea>
    </format>
    <format dxfId="162">
      <pivotArea dataOnly="0" labelOnly="1" fieldPosition="0">
        <references count="5">
          <reference field="15" count="1" selected="0">
            <x v="3"/>
          </reference>
          <reference field="17" count="1" selected="0">
            <x v="54"/>
          </reference>
          <reference field="19" count="1" selected="0">
            <x v="17"/>
          </reference>
          <reference field="26" count="1" selected="0">
            <x v="88"/>
          </reference>
          <reference field="27" count="1">
            <x v="57"/>
          </reference>
        </references>
      </pivotArea>
    </format>
    <format dxfId="161">
      <pivotArea dataOnly="0" labelOnly="1" fieldPosition="0">
        <references count="5">
          <reference field="15" count="1" selected="0">
            <x v="3"/>
          </reference>
          <reference field="17" count="1" selected="0">
            <x v="54"/>
          </reference>
          <reference field="19" count="1" selected="0">
            <x v="17"/>
          </reference>
          <reference field="26" count="1" selected="0">
            <x v="102"/>
          </reference>
          <reference field="27" count="1">
            <x v="53"/>
          </reference>
        </references>
      </pivotArea>
    </format>
    <format dxfId="160">
      <pivotArea dataOnly="0" labelOnly="1" fieldPosition="0">
        <references count="5">
          <reference field="15" count="1" selected="0">
            <x v="3"/>
          </reference>
          <reference field="17" count="1" selected="0">
            <x v="54"/>
          </reference>
          <reference field="19" count="1" selected="0">
            <x v="17"/>
          </reference>
          <reference field="26" count="1" selected="0">
            <x v="105"/>
          </reference>
          <reference field="27" count="1">
            <x v="90"/>
          </reference>
        </references>
      </pivotArea>
    </format>
    <format dxfId="159">
      <pivotArea dataOnly="0" labelOnly="1" fieldPosition="0">
        <references count="5">
          <reference field="15" count="1" selected="0">
            <x v="3"/>
          </reference>
          <reference field="17" count="1" selected="0">
            <x v="54"/>
          </reference>
          <reference field="19" count="1" selected="0">
            <x v="17"/>
          </reference>
          <reference field="26" count="1" selected="0">
            <x v="125"/>
          </reference>
          <reference field="27" count="1">
            <x v="62"/>
          </reference>
        </references>
      </pivotArea>
    </format>
    <format dxfId="158">
      <pivotArea dataOnly="0" labelOnly="1" fieldPosition="0">
        <references count="5">
          <reference field="15" count="1" selected="0">
            <x v="4"/>
          </reference>
          <reference field="17" count="1" selected="0">
            <x v="38"/>
          </reference>
          <reference field="19" count="1" selected="0">
            <x v="18"/>
          </reference>
          <reference field="26" count="1" selected="0">
            <x v="74"/>
          </reference>
          <reference field="27" count="1">
            <x v="129"/>
          </reference>
        </references>
      </pivotArea>
    </format>
    <format dxfId="157">
      <pivotArea dataOnly="0" labelOnly="1" fieldPosition="0">
        <references count="5">
          <reference field="15" count="1" selected="0">
            <x v="7"/>
          </reference>
          <reference field="17" count="1" selected="0">
            <x v="34"/>
          </reference>
          <reference field="19" count="1" selected="0">
            <x v="19"/>
          </reference>
          <reference field="26" count="1" selected="0">
            <x v="17"/>
          </reference>
          <reference field="27" count="1">
            <x v="73"/>
          </reference>
        </references>
      </pivotArea>
    </format>
    <format dxfId="156">
      <pivotArea dataOnly="0" labelOnly="1" fieldPosition="0">
        <references count="5">
          <reference field="15" count="1" selected="0">
            <x v="7"/>
          </reference>
          <reference field="17" count="1" selected="0">
            <x v="34"/>
          </reference>
          <reference field="19" count="1" selected="0">
            <x v="19"/>
          </reference>
          <reference field="26" count="1" selected="0">
            <x v="19"/>
          </reference>
          <reference field="27" count="1">
            <x v="74"/>
          </reference>
        </references>
      </pivotArea>
    </format>
    <format dxfId="155">
      <pivotArea dataOnly="0" labelOnly="1" fieldPosition="0">
        <references count="5">
          <reference field="15" count="1" selected="0">
            <x v="7"/>
          </reference>
          <reference field="17" count="1" selected="0">
            <x v="34"/>
          </reference>
          <reference field="19" count="1" selected="0">
            <x v="19"/>
          </reference>
          <reference field="26" count="1" selected="0">
            <x v="21"/>
          </reference>
          <reference field="27" count="1">
            <x v="64"/>
          </reference>
        </references>
      </pivotArea>
    </format>
    <format dxfId="154">
      <pivotArea dataOnly="0" labelOnly="1" fieldPosition="0">
        <references count="5">
          <reference field="15" count="1" selected="0">
            <x v="7"/>
          </reference>
          <reference field="17" count="1" selected="0">
            <x v="34"/>
          </reference>
          <reference field="19" count="1" selected="0">
            <x v="19"/>
          </reference>
          <reference field="26" count="1" selected="0">
            <x v="24"/>
          </reference>
          <reference field="27" count="1">
            <x v="95"/>
          </reference>
        </references>
      </pivotArea>
    </format>
    <format dxfId="153">
      <pivotArea dataOnly="0" labelOnly="1" fieldPosition="0">
        <references count="5">
          <reference field="15" count="1" selected="0">
            <x v="7"/>
          </reference>
          <reference field="17" count="1" selected="0">
            <x v="34"/>
          </reference>
          <reference field="19" count="1" selected="0">
            <x v="19"/>
          </reference>
          <reference field="26" count="1" selected="0">
            <x v="36"/>
          </reference>
          <reference field="27" count="1">
            <x v="82"/>
          </reference>
        </references>
      </pivotArea>
    </format>
    <format dxfId="152">
      <pivotArea dataOnly="0" labelOnly="1" fieldPosition="0">
        <references count="5">
          <reference field="15" count="1" selected="0">
            <x v="7"/>
          </reference>
          <reference field="17" count="1" selected="0">
            <x v="34"/>
          </reference>
          <reference field="19" count="1" selected="0">
            <x v="19"/>
          </reference>
          <reference field="26" count="1" selected="0">
            <x v="40"/>
          </reference>
          <reference field="27" count="1">
            <x v="72"/>
          </reference>
        </references>
      </pivotArea>
    </format>
    <format dxfId="151">
      <pivotArea dataOnly="0" labelOnly="1" fieldPosition="0">
        <references count="5">
          <reference field="15" count="1" selected="0">
            <x v="7"/>
          </reference>
          <reference field="17" count="1" selected="0">
            <x v="34"/>
          </reference>
          <reference field="19" count="1" selected="0">
            <x v="19"/>
          </reference>
          <reference field="26" count="1" selected="0">
            <x v="51"/>
          </reference>
          <reference field="27" count="1">
            <x v="49"/>
          </reference>
        </references>
      </pivotArea>
    </format>
    <format dxfId="150">
      <pivotArea dataOnly="0" labelOnly="1" fieldPosition="0">
        <references count="5">
          <reference field="15" count="1" selected="0">
            <x v="7"/>
          </reference>
          <reference field="17" count="1" selected="0">
            <x v="34"/>
          </reference>
          <reference field="19" count="1" selected="0">
            <x v="19"/>
          </reference>
          <reference field="26" count="1" selected="0">
            <x v="52"/>
          </reference>
          <reference field="27" count="1">
            <x v="99"/>
          </reference>
        </references>
      </pivotArea>
    </format>
    <format dxfId="149">
      <pivotArea dataOnly="0" labelOnly="1" fieldPosition="0">
        <references count="5">
          <reference field="15" count="1" selected="0">
            <x v="7"/>
          </reference>
          <reference field="17" count="1" selected="0">
            <x v="34"/>
          </reference>
          <reference field="19" count="1" selected="0">
            <x v="19"/>
          </reference>
          <reference field="26" count="1" selected="0">
            <x v="69"/>
          </reference>
          <reference field="27" count="1">
            <x v="113"/>
          </reference>
        </references>
      </pivotArea>
    </format>
    <format dxfId="148">
      <pivotArea dataOnly="0" labelOnly="1" fieldPosition="0">
        <references count="5">
          <reference field="15" count="1" selected="0">
            <x v="7"/>
          </reference>
          <reference field="17" count="1" selected="0">
            <x v="34"/>
          </reference>
          <reference field="19" count="1" selected="0">
            <x v="19"/>
          </reference>
          <reference field="26" count="1" selected="0">
            <x v="97"/>
          </reference>
          <reference field="27" count="1">
            <x v="86"/>
          </reference>
        </references>
      </pivotArea>
    </format>
    <format dxfId="147">
      <pivotArea dataOnly="0" labelOnly="1" fieldPosition="0">
        <references count="5">
          <reference field="15" count="1" selected="0">
            <x v="7"/>
          </reference>
          <reference field="17" count="1" selected="0">
            <x v="34"/>
          </reference>
          <reference field="19" count="1" selected="0">
            <x v="19"/>
          </reference>
          <reference field="26" count="1" selected="0">
            <x v="98"/>
          </reference>
          <reference field="27" count="1">
            <x v="47"/>
          </reference>
        </references>
      </pivotArea>
    </format>
    <format dxfId="146">
      <pivotArea dataOnly="0" labelOnly="1" fieldPosition="0">
        <references count="5">
          <reference field="15" count="1" selected="0">
            <x v="7"/>
          </reference>
          <reference field="17" count="1" selected="0">
            <x v="34"/>
          </reference>
          <reference field="19" count="1" selected="0">
            <x v="19"/>
          </reference>
          <reference field="26" count="1" selected="0">
            <x v="99"/>
          </reference>
          <reference field="27" count="1">
            <x v="43"/>
          </reference>
        </references>
      </pivotArea>
    </format>
    <format dxfId="145">
      <pivotArea dataOnly="0" labelOnly="1" fieldPosition="0">
        <references count="5">
          <reference field="15" count="1" selected="0">
            <x v="7"/>
          </reference>
          <reference field="17" count="1" selected="0">
            <x v="34"/>
          </reference>
          <reference field="19" count="1" selected="0">
            <x v="19"/>
          </reference>
          <reference field="26" count="1" selected="0">
            <x v="117"/>
          </reference>
          <reference field="27" count="1">
            <x v="37"/>
          </reference>
        </references>
      </pivotArea>
    </format>
    <format dxfId="144">
      <pivotArea dataOnly="0" labelOnly="1" fieldPosition="0">
        <references count="5">
          <reference field="15" count="1" selected="0">
            <x v="1"/>
          </reference>
          <reference field="17" count="1" selected="0">
            <x v="0"/>
          </reference>
          <reference field="19" count="1" selected="0">
            <x v="20"/>
          </reference>
          <reference field="26" count="1" selected="0">
            <x v="74"/>
          </reference>
          <reference field="27" count="1">
            <x v="129"/>
          </reference>
        </references>
      </pivotArea>
    </format>
    <format dxfId="143">
      <pivotArea dataOnly="0" labelOnly="1" fieldPosition="0">
        <references count="5">
          <reference field="15" count="1" selected="0">
            <x v="1"/>
          </reference>
          <reference field="17" count="1" selected="0">
            <x v="0"/>
          </reference>
          <reference field="19" count="1" selected="0">
            <x v="20"/>
          </reference>
          <reference field="26" count="1" selected="0">
            <x v="94"/>
          </reference>
          <reference field="27" count="1">
            <x v="88"/>
          </reference>
        </references>
      </pivotArea>
    </format>
    <format dxfId="142">
      <pivotArea dataOnly="0" labelOnly="1" fieldPosition="0">
        <references count="5">
          <reference field="15" count="1" selected="0">
            <x v="1"/>
          </reference>
          <reference field="17" count="1" selected="0">
            <x v="0"/>
          </reference>
          <reference field="19" count="1" selected="0">
            <x v="20"/>
          </reference>
          <reference field="26" count="1" selected="0">
            <x v="96"/>
          </reference>
          <reference field="27" count="1">
            <x v="142"/>
          </reference>
        </references>
      </pivotArea>
    </format>
    <format dxfId="141">
      <pivotArea dataOnly="0" labelOnly="1" fieldPosition="0">
        <references count="5">
          <reference field="15" count="1" selected="0">
            <x v="1"/>
          </reference>
          <reference field="17" count="1" selected="0">
            <x v="0"/>
          </reference>
          <reference field="19" count="1" selected="0">
            <x v="20"/>
          </reference>
          <reference field="26" count="1" selected="0">
            <x v="97"/>
          </reference>
          <reference field="27" count="1">
            <x v="86"/>
          </reference>
        </references>
      </pivotArea>
    </format>
    <format dxfId="140">
      <pivotArea dataOnly="0" labelOnly="1" fieldPosition="0">
        <references count="5">
          <reference field="15" count="1" selected="0">
            <x v="1"/>
          </reference>
          <reference field="17" count="1" selected="0">
            <x v="0"/>
          </reference>
          <reference field="19" count="1" selected="0">
            <x v="20"/>
          </reference>
          <reference field="26" count="1" selected="0">
            <x v="98"/>
          </reference>
          <reference field="27" count="1">
            <x v="47"/>
          </reference>
        </references>
      </pivotArea>
    </format>
    <format dxfId="139">
      <pivotArea dataOnly="0" labelOnly="1" fieldPosition="0">
        <references count="5">
          <reference field="15" count="1" selected="0">
            <x v="1"/>
          </reference>
          <reference field="17" count="1" selected="0">
            <x v="25"/>
          </reference>
          <reference field="19" count="1" selected="0">
            <x v="20"/>
          </reference>
          <reference field="26" count="1" selected="0">
            <x v="98"/>
          </reference>
          <reference field="27" count="1">
            <x v="47"/>
          </reference>
        </references>
      </pivotArea>
    </format>
    <format dxfId="138">
      <pivotArea dataOnly="0" labelOnly="1" fieldPosition="0">
        <references count="5">
          <reference field="15" count="1" selected="0">
            <x v="1"/>
          </reference>
          <reference field="17" count="1" selected="0">
            <x v="25"/>
          </reference>
          <reference field="19" count="1" selected="0">
            <x v="20"/>
          </reference>
          <reference field="26" count="1" selected="0">
            <x v="110"/>
          </reference>
          <reference field="27" count="1">
            <x v="132"/>
          </reference>
        </references>
      </pivotArea>
    </format>
    <format dxfId="137">
      <pivotArea dataOnly="0" labelOnly="1" fieldPosition="0">
        <references count="5">
          <reference field="15" count="1" selected="0">
            <x v="1"/>
          </reference>
          <reference field="17" count="1" selected="0">
            <x v="40"/>
          </reference>
          <reference field="19" count="1" selected="0">
            <x v="20"/>
          </reference>
          <reference field="26" count="1" selected="0">
            <x v="17"/>
          </reference>
          <reference field="27" count="1">
            <x v="73"/>
          </reference>
        </references>
      </pivotArea>
    </format>
    <format dxfId="136">
      <pivotArea dataOnly="0" labelOnly="1" fieldPosition="0">
        <references count="5">
          <reference field="15" count="1" selected="0">
            <x v="1"/>
          </reference>
          <reference field="17" count="1" selected="0">
            <x v="40"/>
          </reference>
          <reference field="19" count="1" selected="0">
            <x v="20"/>
          </reference>
          <reference field="26" count="1" selected="0">
            <x v="21"/>
          </reference>
          <reference field="27" count="1">
            <x v="64"/>
          </reference>
        </references>
      </pivotArea>
    </format>
    <format dxfId="135">
      <pivotArea dataOnly="0" labelOnly="1" fieldPosition="0">
        <references count="5">
          <reference field="15" count="1" selected="0">
            <x v="1"/>
          </reference>
          <reference field="17" count="1" selected="0">
            <x v="40"/>
          </reference>
          <reference field="19" count="1" selected="0">
            <x v="20"/>
          </reference>
          <reference field="26" count="1" selected="0">
            <x v="29"/>
          </reference>
          <reference field="27" count="1">
            <x v="96"/>
          </reference>
        </references>
      </pivotArea>
    </format>
    <format dxfId="134">
      <pivotArea dataOnly="0" labelOnly="1" fieldPosition="0">
        <references count="5">
          <reference field="15" count="1" selected="0">
            <x v="1"/>
          </reference>
          <reference field="17" count="1" selected="0">
            <x v="40"/>
          </reference>
          <reference field="19" count="1" selected="0">
            <x v="20"/>
          </reference>
          <reference field="26" count="1" selected="0">
            <x v="30"/>
          </reference>
          <reference field="27" count="1">
            <x v="20"/>
          </reference>
        </references>
      </pivotArea>
    </format>
    <format dxfId="133">
      <pivotArea dataOnly="0" labelOnly="1" fieldPosition="0">
        <references count="5">
          <reference field="15" count="1" selected="0">
            <x v="1"/>
          </reference>
          <reference field="17" count="1" selected="0">
            <x v="40"/>
          </reference>
          <reference field="19" count="1" selected="0">
            <x v="20"/>
          </reference>
          <reference field="26" count="1" selected="0">
            <x v="33"/>
          </reference>
          <reference field="27" count="1">
            <x v="65"/>
          </reference>
        </references>
      </pivotArea>
    </format>
    <format dxfId="132">
      <pivotArea dataOnly="0" labelOnly="1" fieldPosition="0">
        <references count="5">
          <reference field="15" count="1" selected="0">
            <x v="1"/>
          </reference>
          <reference field="17" count="1" selected="0">
            <x v="40"/>
          </reference>
          <reference field="19" count="1" selected="0">
            <x v="20"/>
          </reference>
          <reference field="26" count="1" selected="0">
            <x v="36"/>
          </reference>
          <reference field="27" count="1">
            <x v="82"/>
          </reference>
        </references>
      </pivotArea>
    </format>
    <format dxfId="131">
      <pivotArea dataOnly="0" labelOnly="1" fieldPosition="0">
        <references count="5">
          <reference field="15" count="1" selected="0">
            <x v="1"/>
          </reference>
          <reference field="17" count="1" selected="0">
            <x v="40"/>
          </reference>
          <reference field="19" count="1" selected="0">
            <x v="20"/>
          </reference>
          <reference field="26" count="1" selected="0">
            <x v="44"/>
          </reference>
          <reference field="27" count="1">
            <x v="21"/>
          </reference>
        </references>
      </pivotArea>
    </format>
    <format dxfId="130">
      <pivotArea dataOnly="0" labelOnly="1" fieldPosition="0">
        <references count="5">
          <reference field="15" count="1" selected="0">
            <x v="1"/>
          </reference>
          <reference field="17" count="1" selected="0">
            <x v="40"/>
          </reference>
          <reference field="19" count="1" selected="0">
            <x v="20"/>
          </reference>
          <reference field="26" count="1" selected="0">
            <x v="46"/>
          </reference>
          <reference field="27" count="1">
            <x v="92"/>
          </reference>
        </references>
      </pivotArea>
    </format>
    <format dxfId="129">
      <pivotArea dataOnly="0" labelOnly="1" fieldPosition="0">
        <references count="5">
          <reference field="15" count="1" selected="0">
            <x v="1"/>
          </reference>
          <reference field="17" count="1" selected="0">
            <x v="40"/>
          </reference>
          <reference field="19" count="1" selected="0">
            <x v="20"/>
          </reference>
          <reference field="26" count="1" selected="0">
            <x v="48"/>
          </reference>
          <reference field="27" count="1">
            <x v="17"/>
          </reference>
        </references>
      </pivotArea>
    </format>
    <format dxfId="128">
      <pivotArea dataOnly="0" labelOnly="1" fieldPosition="0">
        <references count="5">
          <reference field="15" count="1" selected="0">
            <x v="1"/>
          </reference>
          <reference field="17" count="1" selected="0">
            <x v="40"/>
          </reference>
          <reference field="19" count="1" selected="0">
            <x v="20"/>
          </reference>
          <reference field="26" count="1" selected="0">
            <x v="51"/>
          </reference>
          <reference field="27" count="1">
            <x v="49"/>
          </reference>
        </references>
      </pivotArea>
    </format>
    <format dxfId="127">
      <pivotArea dataOnly="0" labelOnly="1" fieldPosition="0">
        <references count="5">
          <reference field="15" count="1" selected="0">
            <x v="1"/>
          </reference>
          <reference field="17" count="1" selected="0">
            <x v="40"/>
          </reference>
          <reference field="19" count="1" selected="0">
            <x v="20"/>
          </reference>
          <reference field="26" count="1" selected="0">
            <x v="56"/>
          </reference>
          <reference field="27" count="1">
            <x v="103"/>
          </reference>
        </references>
      </pivotArea>
    </format>
    <format dxfId="126">
      <pivotArea dataOnly="0" labelOnly="1" fieldPosition="0">
        <references count="5">
          <reference field="15" count="1" selected="0">
            <x v="1"/>
          </reference>
          <reference field="17" count="1" selected="0">
            <x v="40"/>
          </reference>
          <reference field="19" count="1" selected="0">
            <x v="20"/>
          </reference>
          <reference field="26" count="1" selected="0">
            <x v="111"/>
          </reference>
          <reference field="27" count="1">
            <x v="15"/>
          </reference>
        </references>
      </pivotArea>
    </format>
    <format dxfId="125">
      <pivotArea dataOnly="0" labelOnly="1" fieldPosition="0">
        <references count="5">
          <reference field="15" count="1" selected="0">
            <x v="1"/>
          </reference>
          <reference field="17" count="1" selected="0">
            <x v="40"/>
          </reference>
          <reference field="19" count="1" selected="0">
            <x v="20"/>
          </reference>
          <reference field="26" count="1" selected="0">
            <x v="131"/>
          </reference>
          <reference field="27" count="1">
            <x v="50"/>
          </reference>
        </references>
      </pivotArea>
    </format>
    <format dxfId="124">
      <pivotArea dataOnly="0" labelOnly="1" fieldPosition="0">
        <references count="5">
          <reference field="15" count="1" selected="0">
            <x v="2"/>
          </reference>
          <reference field="17" count="1" selected="0">
            <x v="15"/>
          </reference>
          <reference field="19" count="1" selected="0">
            <x v="21"/>
          </reference>
          <reference field="26" count="1" selected="0">
            <x v="110"/>
          </reference>
          <reference field="27" count="1">
            <x v="132"/>
          </reference>
        </references>
      </pivotArea>
    </format>
    <format dxfId="123">
      <pivotArea dataOnly="0" labelOnly="1" fieldPosition="0">
        <references count="5">
          <reference field="15" count="1" selected="0">
            <x v="2"/>
          </reference>
          <reference field="17" count="1" selected="0">
            <x v="29"/>
          </reference>
          <reference field="19" count="1" selected="0">
            <x v="21"/>
          </reference>
          <reference field="26" count="1" selected="0">
            <x v="110"/>
          </reference>
          <reference field="27" count="1">
            <x v="132"/>
          </reference>
        </references>
      </pivotArea>
    </format>
    <format dxfId="122">
      <pivotArea dataOnly="0" labelOnly="1" fieldPosition="0">
        <references count="5">
          <reference field="15" count="1" selected="0">
            <x v="2"/>
          </reference>
          <reference field="17" count="1" selected="0">
            <x v="33"/>
          </reference>
          <reference field="19" count="1" selected="0">
            <x v="21"/>
          </reference>
          <reference field="26" count="1" selected="0">
            <x v="38"/>
          </reference>
          <reference field="27" count="1">
            <x v="44"/>
          </reference>
        </references>
      </pivotArea>
    </format>
    <format dxfId="121">
      <pivotArea dataOnly="0" labelOnly="1" fieldPosition="0">
        <references count="5">
          <reference field="15" count="1" selected="0">
            <x v="4"/>
          </reference>
          <reference field="17" count="1" selected="0">
            <x v="42"/>
          </reference>
          <reference field="19" count="1" selected="0">
            <x v="22"/>
          </reference>
          <reference field="26" count="1" selected="0">
            <x v="101"/>
          </reference>
          <reference field="27" count="1">
            <x v="104"/>
          </reference>
        </references>
      </pivotArea>
    </format>
    <format dxfId="120">
      <pivotArea dataOnly="0" labelOnly="1" fieldPosition="0">
        <references count="5">
          <reference field="15" count="1" selected="0">
            <x v="4"/>
          </reference>
          <reference field="17" count="1" selected="0">
            <x v="42"/>
          </reference>
          <reference field="19" count="1" selected="0">
            <x v="22"/>
          </reference>
          <reference field="26" count="1" selected="0">
            <x v="103"/>
          </reference>
          <reference field="27" count="1">
            <x v="110"/>
          </reference>
        </references>
      </pivotArea>
    </format>
    <format dxfId="119">
      <pivotArea dataOnly="0" labelOnly="1" fieldPosition="0">
        <references count="5">
          <reference field="15" count="1" selected="0">
            <x v="4"/>
          </reference>
          <reference field="17" count="1" selected="0">
            <x v="42"/>
          </reference>
          <reference field="19" count="1" selected="0">
            <x v="22"/>
          </reference>
          <reference field="26" count="1" selected="0">
            <x v="108"/>
          </reference>
          <reference field="27" count="1">
            <x v="138"/>
          </reference>
        </references>
      </pivotArea>
    </format>
    <format dxfId="118">
      <pivotArea dataOnly="0" labelOnly="1" fieldPosition="0">
        <references count="5">
          <reference field="15" count="1" selected="0">
            <x v="4"/>
          </reference>
          <reference field="17" count="1" selected="0">
            <x v="42"/>
          </reference>
          <reference field="19" count="1" selected="0">
            <x v="22"/>
          </reference>
          <reference field="26" count="1" selected="0">
            <x v="109"/>
          </reference>
          <reference field="27" count="1">
            <x v="137"/>
          </reference>
        </references>
      </pivotArea>
    </format>
    <format dxfId="117">
      <pivotArea dataOnly="0" labelOnly="1" fieldPosition="0">
        <references count="5">
          <reference field="15" count="1" selected="0">
            <x v="4"/>
          </reference>
          <reference field="17" count="1" selected="0">
            <x v="42"/>
          </reference>
          <reference field="19" count="1" selected="0">
            <x v="22"/>
          </reference>
          <reference field="26" count="1" selected="0">
            <x v="134"/>
          </reference>
          <reference field="27" count="1">
            <x v="136"/>
          </reference>
        </references>
      </pivotArea>
    </format>
    <format dxfId="116">
      <pivotArea dataOnly="0" labelOnly="1" fieldPosition="0">
        <references count="5">
          <reference field="15" count="1" selected="0">
            <x v="4"/>
          </reference>
          <reference field="17" count="1" selected="0">
            <x v="42"/>
          </reference>
          <reference field="19" count="1" selected="0">
            <x v="22"/>
          </reference>
          <reference field="26" count="1" selected="0">
            <x v="141"/>
          </reference>
          <reference field="27" count="1">
            <x v="1"/>
          </reference>
        </references>
      </pivotArea>
    </format>
    <format dxfId="115">
      <pivotArea dataOnly="0" labelOnly="1" fieldPosition="0">
        <references count="5">
          <reference field="15" count="1" selected="0">
            <x v="4"/>
          </reference>
          <reference field="17" count="1" selected="0">
            <x v="42"/>
          </reference>
          <reference field="19" count="1" selected="0">
            <x v="22"/>
          </reference>
          <reference field="26" count="1" selected="0">
            <x v="142"/>
          </reference>
          <reference field="27" count="1">
            <x v="60"/>
          </reference>
        </references>
      </pivotArea>
    </format>
    <format dxfId="114">
      <pivotArea dataOnly="0" labelOnly="1" fieldPosition="0">
        <references count="5">
          <reference field="15" count="1" selected="0">
            <x v="4"/>
          </reference>
          <reference field="17" count="1" selected="0">
            <x v="44"/>
          </reference>
          <reference field="19" count="1" selected="0">
            <x v="23"/>
          </reference>
          <reference field="26" count="1" selected="0">
            <x v="23"/>
          </reference>
          <reference field="27" count="1">
            <x v="68"/>
          </reference>
        </references>
      </pivotArea>
    </format>
    <format dxfId="113">
      <pivotArea dataOnly="0" labelOnly="1" fieldPosition="0">
        <references count="5">
          <reference field="15" count="1" selected="0">
            <x v="4"/>
          </reference>
          <reference field="17" count="1" selected="0">
            <x v="44"/>
          </reference>
          <reference field="19" count="1" selected="0">
            <x v="23"/>
          </reference>
          <reference field="26" count="1" selected="0">
            <x v="104"/>
          </reference>
          <reference field="27" count="1">
            <x v="31"/>
          </reference>
        </references>
      </pivotArea>
    </format>
    <format dxfId="112">
      <pivotArea dataOnly="0" labelOnly="1" fieldPosition="0">
        <references count="5">
          <reference field="15" count="1" selected="0">
            <x v="4"/>
          </reference>
          <reference field="17" count="1" selected="0">
            <x v="44"/>
          </reference>
          <reference field="19" count="1" selected="0">
            <x v="23"/>
          </reference>
          <reference field="26" count="1" selected="0">
            <x v="105"/>
          </reference>
          <reference field="27" count="1">
            <x v="90"/>
          </reference>
        </references>
      </pivotArea>
    </format>
    <format dxfId="111">
      <pivotArea dataOnly="0" labelOnly="1" fieldPosition="0">
        <references count="5">
          <reference field="15" count="1" selected="0">
            <x v="5"/>
          </reference>
          <reference field="17" count="1" selected="0">
            <x v="32"/>
          </reference>
          <reference field="19" count="1" selected="0">
            <x v="24"/>
          </reference>
          <reference field="26" count="1" selected="0">
            <x v="71"/>
          </reference>
          <reference field="27" count="1">
            <x v="112"/>
          </reference>
        </references>
      </pivotArea>
    </format>
    <format dxfId="110">
      <pivotArea dataOnly="0" labelOnly="1" fieldPosition="0">
        <references count="5">
          <reference field="15" count="1" selected="0">
            <x v="5"/>
          </reference>
          <reference field="17" count="1" selected="0">
            <x v="32"/>
          </reference>
          <reference field="19" count="1" selected="0">
            <x v="24"/>
          </reference>
          <reference field="26" count="1" selected="0">
            <x v="137"/>
          </reference>
          <reference field="27" count="1">
            <x v="33"/>
          </reference>
        </references>
      </pivotArea>
    </format>
    <format dxfId="109">
      <pivotArea dataOnly="0" labelOnly="1" fieldPosition="0">
        <references count="5">
          <reference field="15" count="1" selected="0">
            <x v="5"/>
          </reference>
          <reference field="17" count="1" selected="0">
            <x v="32"/>
          </reference>
          <reference field="19" count="1" selected="0">
            <x v="24"/>
          </reference>
          <reference field="26" count="1" selected="0">
            <x v="138"/>
          </reference>
          <reference field="27" count="1">
            <x v="25"/>
          </reference>
        </references>
      </pivotArea>
    </format>
    <format dxfId="108">
      <pivotArea dataOnly="0" labelOnly="1" fieldPosition="0">
        <references count="5">
          <reference field="15" count="1" selected="0">
            <x v="5"/>
          </reference>
          <reference field="17" count="1" selected="0">
            <x v="32"/>
          </reference>
          <reference field="19" count="1" selected="0">
            <x v="24"/>
          </reference>
          <reference field="26" count="1" selected="0">
            <x v="139"/>
          </reference>
          <reference field="27" count="1">
            <x v="26"/>
          </reference>
        </references>
      </pivotArea>
    </format>
    <format dxfId="107">
      <pivotArea dataOnly="0" labelOnly="1" fieldPosition="0">
        <references count="5">
          <reference field="15" count="1" selected="0">
            <x v="5"/>
          </reference>
          <reference field="17" count="1" selected="0">
            <x v="37"/>
          </reference>
          <reference field="19" count="1" selected="0">
            <x v="24"/>
          </reference>
          <reference field="26" count="1" selected="0">
            <x v="137"/>
          </reference>
          <reference field="27" count="1">
            <x v="33"/>
          </reference>
        </references>
      </pivotArea>
    </format>
    <format dxfId="106">
      <pivotArea dataOnly="0" labelOnly="1" fieldPosition="0">
        <references count="5">
          <reference field="15" count="1" selected="0">
            <x v="5"/>
          </reference>
          <reference field="17" count="1" selected="0">
            <x v="37"/>
          </reference>
          <reference field="19" count="1" selected="0">
            <x v="24"/>
          </reference>
          <reference field="26" count="1" selected="0">
            <x v="139"/>
          </reference>
          <reference field="27" count="1">
            <x v="26"/>
          </reference>
        </references>
      </pivotArea>
    </format>
    <format dxfId="105">
      <pivotArea dataOnly="0" labelOnly="1" fieldPosition="0">
        <references count="5">
          <reference field="15" count="1" selected="0">
            <x v="7"/>
          </reference>
          <reference field="17" count="1" selected="0">
            <x v="13"/>
          </reference>
          <reference field="19" count="1" selected="0">
            <x v="25"/>
          </reference>
          <reference field="26" count="1" selected="0">
            <x v="70"/>
          </reference>
          <reference field="27" count="1">
            <x v="118"/>
          </reference>
        </references>
      </pivotArea>
    </format>
    <format dxfId="104">
      <pivotArea dataOnly="0" labelOnly="1" fieldPosition="0">
        <references count="5">
          <reference field="15" count="1" selected="0">
            <x v="7"/>
          </reference>
          <reference field="17" count="1" selected="0">
            <x v="13"/>
          </reference>
          <reference field="19" count="1" selected="0">
            <x v="25"/>
          </reference>
          <reference field="26" count="1" selected="0">
            <x v="98"/>
          </reference>
          <reference field="27" count="1">
            <x v="47"/>
          </reference>
        </references>
      </pivotArea>
    </format>
    <format dxfId="103">
      <pivotArea dataOnly="0" labelOnly="1" fieldPosition="0">
        <references count="5">
          <reference field="15" count="1" selected="0">
            <x v="7"/>
          </reference>
          <reference field="17" count="1" selected="0">
            <x v="13"/>
          </reference>
          <reference field="19" count="1" selected="0">
            <x v="25"/>
          </reference>
          <reference field="26" count="1" selected="0">
            <x v="111"/>
          </reference>
          <reference field="27" count="1">
            <x v="15"/>
          </reference>
        </references>
      </pivotArea>
    </format>
    <format dxfId="102">
      <pivotArea dataOnly="0" labelOnly="1" fieldPosition="0">
        <references count="5">
          <reference field="15" count="1" selected="0">
            <x v="7"/>
          </reference>
          <reference field="17" count="1" selected="0">
            <x v="13"/>
          </reference>
          <reference field="19" count="1" selected="0">
            <x v="25"/>
          </reference>
          <reference field="26" count="1" selected="0">
            <x v="113"/>
          </reference>
          <reference field="27" count="1">
            <x v="13"/>
          </reference>
        </references>
      </pivotArea>
    </format>
    <format dxfId="101">
      <pivotArea dataOnly="0" labelOnly="1" fieldPosition="0">
        <references count="5">
          <reference field="15" count="1" selected="0">
            <x v="7"/>
          </reference>
          <reference field="17" count="1" selected="0">
            <x v="31"/>
          </reference>
          <reference field="19" count="1" selected="0">
            <x v="25"/>
          </reference>
          <reference field="26" count="1" selected="0">
            <x v="111"/>
          </reference>
          <reference field="27" count="1">
            <x v="15"/>
          </reference>
        </references>
      </pivotArea>
    </format>
    <format dxfId="100">
      <pivotArea dataOnly="0" labelOnly="1" fieldPosition="0">
        <references count="5">
          <reference field="15" count="1" selected="0">
            <x v="7"/>
          </reference>
          <reference field="17" count="1" selected="0">
            <x v="55"/>
          </reference>
          <reference field="19" count="1" selected="0">
            <x v="25"/>
          </reference>
          <reference field="26" count="1" selected="0">
            <x v="111"/>
          </reference>
          <reference field="27" count="1">
            <x v="15"/>
          </reference>
        </references>
      </pivotArea>
    </format>
    <format dxfId="99">
      <pivotArea dataOnly="0" labelOnly="1" fieldPosition="0">
        <references count="5">
          <reference field="15" count="1" selected="0">
            <x v="7"/>
          </reference>
          <reference field="17" count="1" selected="0">
            <x v="45"/>
          </reference>
          <reference field="19" count="1" selected="0">
            <x v="26"/>
          </reference>
          <reference field="26" count="1" selected="0">
            <x v="98"/>
          </reference>
          <reference field="27" count="1">
            <x v="47"/>
          </reference>
        </references>
      </pivotArea>
    </format>
    <format dxfId="98">
      <pivotArea dataOnly="0" labelOnly="1" fieldPosition="0">
        <references count="5">
          <reference field="15" count="1" selected="0">
            <x v="7"/>
          </reference>
          <reference field="17" count="1" selected="0">
            <x v="10"/>
          </reference>
          <reference field="19" count="1" selected="0">
            <x v="27"/>
          </reference>
          <reference field="26" count="1" selected="0">
            <x v="24"/>
          </reference>
          <reference field="27" count="1">
            <x v="95"/>
          </reference>
        </references>
      </pivotArea>
    </format>
    <format dxfId="97">
      <pivotArea dataOnly="0" labelOnly="1" fieldPosition="0">
        <references count="5">
          <reference field="15" count="1" selected="0">
            <x v="7"/>
          </reference>
          <reference field="17" count="1" selected="0">
            <x v="10"/>
          </reference>
          <reference field="19" count="1" selected="0">
            <x v="27"/>
          </reference>
          <reference field="26" count="1" selected="0">
            <x v="26"/>
          </reference>
          <reference field="27" count="1">
            <x v="139"/>
          </reference>
        </references>
      </pivotArea>
    </format>
    <format dxfId="96">
      <pivotArea dataOnly="0" labelOnly="1" fieldPosition="0">
        <references count="5">
          <reference field="15" count="1" selected="0">
            <x v="7"/>
          </reference>
          <reference field="17" count="1" selected="0">
            <x v="10"/>
          </reference>
          <reference field="19" count="1" selected="0">
            <x v="27"/>
          </reference>
          <reference field="26" count="1" selected="0">
            <x v="65"/>
          </reference>
          <reference field="27" count="1">
            <x v="79"/>
          </reference>
        </references>
      </pivotArea>
    </format>
    <format dxfId="95">
      <pivotArea dataOnly="0" labelOnly="1" fieldPosition="0">
        <references count="5">
          <reference field="15" count="1" selected="0">
            <x v="7"/>
          </reference>
          <reference field="17" count="1" selected="0">
            <x v="10"/>
          </reference>
          <reference field="19" count="1" selected="0">
            <x v="27"/>
          </reference>
          <reference field="26" count="1" selected="0">
            <x v="89"/>
          </reference>
          <reference field="27" count="1">
            <x v="120"/>
          </reference>
        </references>
      </pivotArea>
    </format>
    <format dxfId="94">
      <pivotArea dataOnly="0" labelOnly="1" fieldPosition="0">
        <references count="5">
          <reference field="15" count="1" selected="0">
            <x v="7"/>
          </reference>
          <reference field="17" count="1" selected="0">
            <x v="10"/>
          </reference>
          <reference field="19" count="1" selected="0">
            <x v="27"/>
          </reference>
          <reference field="26" count="1" selected="0">
            <x v="98"/>
          </reference>
          <reference field="27" count="1">
            <x v="47"/>
          </reference>
        </references>
      </pivotArea>
    </format>
    <format dxfId="93">
      <pivotArea dataOnly="0" labelOnly="1" fieldPosition="0">
        <references count="5">
          <reference field="15" count="1" selected="0">
            <x v="5"/>
          </reference>
          <reference field="17" count="1" selected="0">
            <x v="50"/>
          </reference>
          <reference field="19" count="1" selected="0">
            <x v="28"/>
          </reference>
          <reference field="26" count="1" selected="0">
            <x v="17"/>
          </reference>
          <reference field="27" count="1">
            <x v="73"/>
          </reference>
        </references>
      </pivotArea>
    </format>
    <format dxfId="92">
      <pivotArea dataOnly="0" labelOnly="1" fieldPosition="0">
        <references count="5">
          <reference field="15" count="1" selected="0">
            <x v="5"/>
          </reference>
          <reference field="17" count="1" selected="0">
            <x v="50"/>
          </reference>
          <reference field="19" count="1" selected="0">
            <x v="28"/>
          </reference>
          <reference field="26" count="1" selected="0">
            <x v="21"/>
          </reference>
          <reference field="27" count="1">
            <x v="64"/>
          </reference>
        </references>
      </pivotArea>
    </format>
    <format dxfId="91">
      <pivotArea dataOnly="0" labelOnly="1" fieldPosition="0">
        <references count="5">
          <reference field="15" count="1" selected="0">
            <x v="5"/>
          </reference>
          <reference field="17" count="1" selected="0">
            <x v="50"/>
          </reference>
          <reference field="19" count="1" selected="0">
            <x v="28"/>
          </reference>
          <reference field="26" count="1" selected="0">
            <x v="30"/>
          </reference>
          <reference field="27" count="1">
            <x v="20"/>
          </reference>
        </references>
      </pivotArea>
    </format>
    <format dxfId="90">
      <pivotArea dataOnly="0" labelOnly="1" fieldPosition="0">
        <references count="5">
          <reference field="15" count="1" selected="0">
            <x v="5"/>
          </reference>
          <reference field="17" count="1" selected="0">
            <x v="50"/>
          </reference>
          <reference field="19" count="1" selected="0">
            <x v="28"/>
          </reference>
          <reference field="26" count="1" selected="0">
            <x v="35"/>
          </reference>
          <reference field="27" count="1">
            <x v="67"/>
          </reference>
        </references>
      </pivotArea>
    </format>
    <format dxfId="89">
      <pivotArea dataOnly="0" labelOnly="1" fieldPosition="0">
        <references count="5">
          <reference field="15" count="1" selected="0">
            <x v="5"/>
          </reference>
          <reference field="17" count="1" selected="0">
            <x v="50"/>
          </reference>
          <reference field="19" count="1" selected="0">
            <x v="28"/>
          </reference>
          <reference field="26" count="1" selected="0">
            <x v="36"/>
          </reference>
          <reference field="27" count="1">
            <x v="82"/>
          </reference>
        </references>
      </pivotArea>
    </format>
    <format dxfId="88">
      <pivotArea dataOnly="0" labelOnly="1" fieldPosition="0">
        <references count="5">
          <reference field="15" count="1" selected="0">
            <x v="5"/>
          </reference>
          <reference field="17" count="1" selected="0">
            <x v="50"/>
          </reference>
          <reference field="19" count="1" selected="0">
            <x v="28"/>
          </reference>
          <reference field="26" count="1" selected="0">
            <x v="38"/>
          </reference>
          <reference field="27" count="1">
            <x v="44"/>
          </reference>
        </references>
      </pivotArea>
    </format>
    <format dxfId="87">
      <pivotArea dataOnly="0" labelOnly="1" fieldPosition="0">
        <references count="5">
          <reference field="15" count="1" selected="0">
            <x v="5"/>
          </reference>
          <reference field="17" count="1" selected="0">
            <x v="50"/>
          </reference>
          <reference field="19" count="1" selected="0">
            <x v="28"/>
          </reference>
          <reference field="26" count="1" selected="0">
            <x v="39"/>
          </reference>
          <reference field="27" count="1">
            <x v="76"/>
          </reference>
        </references>
      </pivotArea>
    </format>
    <format dxfId="86">
      <pivotArea dataOnly="0" labelOnly="1" fieldPosition="0">
        <references count="5">
          <reference field="15" count="1" selected="0">
            <x v="5"/>
          </reference>
          <reference field="17" count="1" selected="0">
            <x v="50"/>
          </reference>
          <reference field="19" count="1" selected="0">
            <x v="28"/>
          </reference>
          <reference field="26" count="1" selected="0">
            <x v="40"/>
          </reference>
          <reference field="27" count="1">
            <x v="72"/>
          </reference>
        </references>
      </pivotArea>
    </format>
    <format dxfId="85">
      <pivotArea dataOnly="0" labelOnly="1" fieldPosition="0">
        <references count="5">
          <reference field="15" count="1" selected="0">
            <x v="5"/>
          </reference>
          <reference field="17" count="1" selected="0">
            <x v="50"/>
          </reference>
          <reference field="19" count="1" selected="0">
            <x v="28"/>
          </reference>
          <reference field="26" count="1" selected="0">
            <x v="42"/>
          </reference>
          <reference field="27" count="1">
            <x v="45"/>
          </reference>
        </references>
      </pivotArea>
    </format>
    <format dxfId="84">
      <pivotArea dataOnly="0" labelOnly="1" fieldPosition="0">
        <references count="5">
          <reference field="15" count="1" selected="0">
            <x v="5"/>
          </reference>
          <reference field="17" count="1" selected="0">
            <x v="50"/>
          </reference>
          <reference field="19" count="1" selected="0">
            <x v="28"/>
          </reference>
          <reference field="26" count="1" selected="0">
            <x v="45"/>
          </reference>
          <reference field="27" count="1">
            <x v="141"/>
          </reference>
        </references>
      </pivotArea>
    </format>
    <format dxfId="83">
      <pivotArea dataOnly="0" labelOnly="1" fieldPosition="0">
        <references count="5">
          <reference field="15" count="1" selected="0">
            <x v="5"/>
          </reference>
          <reference field="17" count="1" selected="0">
            <x v="50"/>
          </reference>
          <reference field="19" count="1" selected="0">
            <x v="28"/>
          </reference>
          <reference field="26" count="1" selected="0">
            <x v="46"/>
          </reference>
          <reference field="27" count="1">
            <x v="92"/>
          </reference>
        </references>
      </pivotArea>
    </format>
    <format dxfId="82">
      <pivotArea dataOnly="0" labelOnly="1" fieldPosition="0">
        <references count="5">
          <reference field="15" count="1" selected="0">
            <x v="5"/>
          </reference>
          <reference field="17" count="1" selected="0">
            <x v="50"/>
          </reference>
          <reference field="19" count="1" selected="0">
            <x v="28"/>
          </reference>
          <reference field="26" count="1" selected="0">
            <x v="51"/>
          </reference>
          <reference field="27" count="1">
            <x v="49"/>
          </reference>
        </references>
      </pivotArea>
    </format>
    <format dxfId="81">
      <pivotArea dataOnly="0" labelOnly="1" fieldPosition="0">
        <references count="5">
          <reference field="15" count="1" selected="0">
            <x v="5"/>
          </reference>
          <reference field="17" count="1" selected="0">
            <x v="50"/>
          </reference>
          <reference field="19" count="1" selected="0">
            <x v="28"/>
          </reference>
          <reference field="26" count="1" selected="0">
            <x v="63"/>
          </reference>
          <reference field="27" count="1">
            <x v="7"/>
          </reference>
        </references>
      </pivotArea>
    </format>
    <format dxfId="80">
      <pivotArea dataOnly="0" labelOnly="1" fieldPosition="0">
        <references count="5">
          <reference field="15" count="1" selected="0">
            <x v="5"/>
          </reference>
          <reference field="17" count="1" selected="0">
            <x v="50"/>
          </reference>
          <reference field="19" count="1" selected="0">
            <x v="28"/>
          </reference>
          <reference field="26" count="1" selected="0">
            <x v="69"/>
          </reference>
          <reference field="27" count="1">
            <x v="113"/>
          </reference>
        </references>
      </pivotArea>
    </format>
    <format dxfId="79">
      <pivotArea dataOnly="0" labelOnly="1" fieldPosition="0">
        <references count="5">
          <reference field="15" count="1" selected="0">
            <x v="5"/>
          </reference>
          <reference field="17" count="1" selected="0">
            <x v="50"/>
          </reference>
          <reference field="19" count="1" selected="0">
            <x v="28"/>
          </reference>
          <reference field="26" count="1" selected="0">
            <x v="71"/>
          </reference>
          <reference field="27" count="1">
            <x v="112"/>
          </reference>
        </references>
      </pivotArea>
    </format>
    <format dxfId="78">
      <pivotArea dataOnly="0" labelOnly="1" fieldPosition="0">
        <references count="5">
          <reference field="15" count="1" selected="0">
            <x v="5"/>
          </reference>
          <reference field="17" count="1" selected="0">
            <x v="50"/>
          </reference>
          <reference field="19" count="1" selected="0">
            <x v="28"/>
          </reference>
          <reference field="26" count="1" selected="0">
            <x v="74"/>
          </reference>
          <reference field="27" count="1">
            <x v="129"/>
          </reference>
        </references>
      </pivotArea>
    </format>
    <format dxfId="77">
      <pivotArea dataOnly="0" labelOnly="1" fieldPosition="0">
        <references count="5">
          <reference field="15" count="1" selected="0">
            <x v="5"/>
          </reference>
          <reference field="17" count="1" selected="0">
            <x v="50"/>
          </reference>
          <reference field="19" count="1" selected="0">
            <x v="28"/>
          </reference>
          <reference field="26" count="1" selected="0">
            <x v="85"/>
          </reference>
          <reference field="27" count="1">
            <x v="56"/>
          </reference>
        </references>
      </pivotArea>
    </format>
    <format dxfId="76">
      <pivotArea dataOnly="0" labelOnly="1" fieldPosition="0">
        <references count="5">
          <reference field="15" count="1" selected="0">
            <x v="5"/>
          </reference>
          <reference field="17" count="1" selected="0">
            <x v="50"/>
          </reference>
          <reference field="19" count="1" selected="0">
            <x v="28"/>
          </reference>
          <reference field="26" count="1" selected="0">
            <x v="87"/>
          </reference>
          <reference field="27" count="1">
            <x v="105"/>
          </reference>
        </references>
      </pivotArea>
    </format>
    <format dxfId="75">
      <pivotArea dataOnly="0" labelOnly="1" fieldPosition="0">
        <references count="5">
          <reference field="15" count="1" selected="0">
            <x v="5"/>
          </reference>
          <reference field="17" count="1" selected="0">
            <x v="50"/>
          </reference>
          <reference field="19" count="1" selected="0">
            <x v="28"/>
          </reference>
          <reference field="26" count="1" selected="0">
            <x v="88"/>
          </reference>
          <reference field="27" count="1">
            <x v="57"/>
          </reference>
        </references>
      </pivotArea>
    </format>
    <format dxfId="74">
      <pivotArea dataOnly="0" labelOnly="1" fieldPosition="0">
        <references count="5">
          <reference field="15" count="1" selected="0">
            <x v="5"/>
          </reference>
          <reference field="17" count="1" selected="0">
            <x v="50"/>
          </reference>
          <reference field="19" count="1" selected="0">
            <x v="28"/>
          </reference>
          <reference field="26" count="1" selected="0">
            <x v="89"/>
          </reference>
          <reference field="27" count="1">
            <x v="120"/>
          </reference>
        </references>
      </pivotArea>
    </format>
    <format dxfId="73">
      <pivotArea dataOnly="0" labelOnly="1" fieldPosition="0">
        <references count="5">
          <reference field="15" count="1" selected="0">
            <x v="5"/>
          </reference>
          <reference field="17" count="1" selected="0">
            <x v="50"/>
          </reference>
          <reference field="19" count="1" selected="0">
            <x v="28"/>
          </reference>
          <reference field="26" count="1" selected="0">
            <x v="116"/>
          </reference>
          <reference field="27" count="1">
            <x v="77"/>
          </reference>
        </references>
      </pivotArea>
    </format>
    <format dxfId="72">
      <pivotArea dataOnly="0" labelOnly="1" fieldPosition="0">
        <references count="5">
          <reference field="15" count="1" selected="0">
            <x v="5"/>
          </reference>
          <reference field="17" count="1" selected="0">
            <x v="50"/>
          </reference>
          <reference field="19" count="1" selected="0">
            <x v="28"/>
          </reference>
          <reference field="26" count="1" selected="0">
            <x v="121"/>
          </reference>
          <reference field="27" count="1">
            <x v="40"/>
          </reference>
        </references>
      </pivotArea>
    </format>
    <format dxfId="71">
      <pivotArea dataOnly="0" labelOnly="1" fieldPosition="0">
        <references count="5">
          <reference field="15" count="1" selected="0">
            <x v="5"/>
          </reference>
          <reference field="17" count="1" selected="0">
            <x v="50"/>
          </reference>
          <reference field="19" count="1" selected="0">
            <x v="28"/>
          </reference>
          <reference field="26" count="1" selected="0">
            <x v="122"/>
          </reference>
          <reference field="27" count="1">
            <x v="59"/>
          </reference>
        </references>
      </pivotArea>
    </format>
    <format dxfId="70">
      <pivotArea dataOnly="0" labelOnly="1" fieldPosition="0">
        <references count="5">
          <reference field="15" count="1" selected="0">
            <x v="5"/>
          </reference>
          <reference field="17" count="1" selected="0">
            <x v="50"/>
          </reference>
          <reference field="19" count="1" selected="0">
            <x v="28"/>
          </reference>
          <reference field="26" count="1" selected="0">
            <x v="126"/>
          </reference>
          <reference field="27" count="1">
            <x v="63"/>
          </reference>
        </references>
      </pivotArea>
    </format>
    <format dxfId="69">
      <pivotArea dataOnly="0" labelOnly="1" fieldPosition="0">
        <references count="5">
          <reference field="15" count="1" selected="0">
            <x v="5"/>
          </reference>
          <reference field="17" count="1" selected="0">
            <x v="50"/>
          </reference>
          <reference field="19" count="1" selected="0">
            <x v="28"/>
          </reference>
          <reference field="26" count="1" selected="0">
            <x v="129"/>
          </reference>
          <reference field="27" count="1">
            <x v="39"/>
          </reference>
        </references>
      </pivotArea>
    </format>
    <format dxfId="68">
      <pivotArea dataOnly="0" labelOnly="1" fieldPosition="0">
        <references count="5">
          <reference field="15" count="1" selected="0">
            <x v="5"/>
          </reference>
          <reference field="17" count="1" selected="0">
            <x v="50"/>
          </reference>
          <reference field="19" count="1" selected="0">
            <x v="28"/>
          </reference>
          <reference field="26" count="1" selected="0">
            <x v="132"/>
          </reference>
          <reference field="27" count="1">
            <x v="80"/>
          </reference>
        </references>
      </pivotArea>
    </format>
    <format dxfId="67">
      <pivotArea dataOnly="0" labelOnly="1" fieldPosition="0">
        <references count="5">
          <reference field="15" count="1" selected="0">
            <x v="2"/>
          </reference>
          <reference field="17" count="1" selected="0">
            <x v="8"/>
          </reference>
          <reference field="19" count="1" selected="0">
            <x v="29"/>
          </reference>
          <reference field="26" count="1" selected="0">
            <x v="98"/>
          </reference>
          <reference field="27" count="1">
            <x v="47"/>
          </reference>
        </references>
      </pivotArea>
    </format>
    <format dxfId="66">
      <pivotArea dataOnly="0" labelOnly="1" fieldPosition="0">
        <references count="5">
          <reference field="15" count="1" selected="0">
            <x v="2"/>
          </reference>
          <reference field="17" count="1" selected="0">
            <x v="8"/>
          </reference>
          <reference field="19" count="1" selected="0">
            <x v="29"/>
          </reference>
          <reference field="26" count="1" selected="0">
            <x v="111"/>
          </reference>
          <reference field="27" count="1">
            <x v="15"/>
          </reference>
        </references>
      </pivotArea>
    </format>
    <format dxfId="65">
      <pivotArea dataOnly="0" labelOnly="1" fieldPosition="0">
        <references count="5">
          <reference field="15" count="1" selected="0">
            <x v="1"/>
          </reference>
          <reference field="17" count="1" selected="0">
            <x v="20"/>
          </reference>
          <reference field="19" count="1" selected="0">
            <x v="30"/>
          </reference>
          <reference field="26" count="1" selected="0">
            <x v="24"/>
          </reference>
          <reference field="27" count="1">
            <x v="95"/>
          </reference>
        </references>
      </pivotArea>
    </format>
    <format dxfId="64">
      <pivotArea dataOnly="0" labelOnly="1" fieldPosition="0">
        <references count="5">
          <reference field="15" count="1" selected="0">
            <x v="1"/>
          </reference>
          <reference field="17" count="1" selected="0">
            <x v="20"/>
          </reference>
          <reference field="19" count="1" selected="0">
            <x v="30"/>
          </reference>
          <reference field="26" count="1" selected="0">
            <x v="36"/>
          </reference>
          <reference field="27" count="1">
            <x v="82"/>
          </reference>
        </references>
      </pivotArea>
    </format>
    <format dxfId="63">
      <pivotArea dataOnly="0" labelOnly="1" fieldPosition="0">
        <references count="5">
          <reference field="15" count="1" selected="0">
            <x v="1"/>
          </reference>
          <reference field="17" count="1" selected="0">
            <x v="20"/>
          </reference>
          <reference field="19" count="1" selected="0">
            <x v="30"/>
          </reference>
          <reference field="26" count="1" selected="0">
            <x v="46"/>
          </reference>
          <reference field="27" count="1">
            <x v="92"/>
          </reference>
        </references>
      </pivotArea>
    </format>
    <format dxfId="62">
      <pivotArea dataOnly="0" labelOnly="1" fieldPosition="0">
        <references count="5">
          <reference field="15" count="1" selected="0">
            <x v="1"/>
          </reference>
          <reference field="17" count="1" selected="0">
            <x v="20"/>
          </reference>
          <reference field="19" count="1" selected="0">
            <x v="30"/>
          </reference>
          <reference field="26" count="1" selected="0">
            <x v="66"/>
          </reference>
          <reference field="27" count="1">
            <x v="127"/>
          </reference>
        </references>
      </pivotArea>
    </format>
    <format dxfId="61">
      <pivotArea dataOnly="0" labelOnly="1" fieldPosition="0">
        <references count="5">
          <reference field="15" count="1" selected="0">
            <x v="1"/>
          </reference>
          <reference field="17" count="1" selected="0">
            <x v="20"/>
          </reference>
          <reference field="19" count="1" selected="0">
            <x v="30"/>
          </reference>
          <reference field="26" count="1" selected="0">
            <x v="83"/>
          </reference>
          <reference field="27" count="1">
            <x v="58"/>
          </reference>
        </references>
      </pivotArea>
    </format>
    <format dxfId="60">
      <pivotArea dataOnly="0" labelOnly="1" fieldPosition="0">
        <references count="5">
          <reference field="15" count="1" selected="0">
            <x v="1"/>
          </reference>
          <reference field="17" count="1" selected="0">
            <x v="41"/>
          </reference>
          <reference field="19" count="1" selected="0">
            <x v="31"/>
          </reference>
          <reference field="26" count="1" selected="0">
            <x v="108"/>
          </reference>
          <reference field="27" count="1">
            <x v="138"/>
          </reference>
        </references>
      </pivotArea>
    </format>
    <format dxfId="59">
      <pivotArea dataOnly="0" labelOnly="1" fieldPosition="0">
        <references count="5">
          <reference field="15" count="1" selected="0">
            <x v="1"/>
          </reference>
          <reference field="17" count="1" selected="0">
            <x v="11"/>
          </reference>
          <reference field="19" count="1" selected="0">
            <x v="32"/>
          </reference>
          <reference field="26" count="1" selected="0">
            <x v="108"/>
          </reference>
          <reference field="27" count="1">
            <x v="138"/>
          </reference>
        </references>
      </pivotArea>
    </format>
    <format dxfId="58">
      <pivotArea dataOnly="0" labelOnly="1" fieldPosition="0">
        <references count="5">
          <reference field="15" count="1" selected="0">
            <x v="4"/>
          </reference>
          <reference field="17" count="1" selected="0">
            <x v="21"/>
          </reference>
          <reference field="19" count="1" selected="0">
            <x v="33"/>
          </reference>
          <reference field="26" count="1" selected="0">
            <x v="45"/>
          </reference>
          <reference field="27" count="1">
            <x v="141"/>
          </reference>
        </references>
      </pivotArea>
    </format>
    <format dxfId="57">
      <pivotArea dataOnly="0" labelOnly="1" fieldPosition="0">
        <references count="5">
          <reference field="15" count="1" selected="0">
            <x v="4"/>
          </reference>
          <reference field="17" count="1" selected="0">
            <x v="21"/>
          </reference>
          <reference field="19" count="1" selected="0">
            <x v="33"/>
          </reference>
          <reference field="26" count="1" selected="0">
            <x v="71"/>
          </reference>
          <reference field="27" count="1">
            <x v="112"/>
          </reference>
        </references>
      </pivotArea>
    </format>
    <format dxfId="56">
      <pivotArea dataOnly="0" labelOnly="1" fieldPosition="0">
        <references count="5">
          <reference field="15" count="1" selected="0">
            <x v="4"/>
          </reference>
          <reference field="17" count="1" selected="0">
            <x v="21"/>
          </reference>
          <reference field="19" count="1" selected="0">
            <x v="33"/>
          </reference>
          <reference field="26" count="1" selected="0">
            <x v="94"/>
          </reference>
          <reference field="27" count="1">
            <x v="88"/>
          </reference>
        </references>
      </pivotArea>
    </format>
    <format dxfId="55">
      <pivotArea dataOnly="0" labelOnly="1" fieldPosition="0">
        <references count="5">
          <reference field="15" count="1" selected="0">
            <x v="4"/>
          </reference>
          <reference field="17" count="1" selected="0">
            <x v="21"/>
          </reference>
          <reference field="19" count="1" selected="0">
            <x v="33"/>
          </reference>
          <reference field="26" count="1" selected="0">
            <x v="96"/>
          </reference>
          <reference field="27" count="1">
            <x v="142"/>
          </reference>
        </references>
      </pivotArea>
    </format>
    <format dxfId="54">
      <pivotArea dataOnly="0" labelOnly="1" fieldPosition="0">
        <references count="5">
          <reference field="15" count="1" selected="0">
            <x v="1"/>
          </reference>
          <reference field="17" count="1" selected="0">
            <x v="9"/>
          </reference>
          <reference field="19" count="1" selected="0">
            <x v="34"/>
          </reference>
          <reference field="26" count="1" selected="0">
            <x v="111"/>
          </reference>
          <reference field="27" count="1">
            <x v="15"/>
          </reference>
        </references>
      </pivotArea>
    </format>
    <format dxfId="53">
      <pivotArea dataOnly="0" labelOnly="1" fieldPosition="0">
        <references count="5">
          <reference field="15" count="1" selected="0">
            <x v="1"/>
          </reference>
          <reference field="17" count="1" selected="0">
            <x v="9"/>
          </reference>
          <reference field="19" count="1" selected="0">
            <x v="34"/>
          </reference>
          <reference field="26" count="1" selected="0">
            <x v="114"/>
          </reference>
          <reference field="27" count="1">
            <x v="14"/>
          </reference>
        </references>
      </pivotArea>
    </format>
    <format dxfId="52">
      <pivotArea dataOnly="0" labelOnly="1" fieldPosition="0">
        <references count="5">
          <reference field="15" count="1" selected="0">
            <x v="1"/>
          </reference>
          <reference field="17" count="1" selected="0">
            <x v="52"/>
          </reference>
          <reference field="19" count="1" selected="0">
            <x v="35"/>
          </reference>
          <reference field="26" count="1" selected="0">
            <x v="108"/>
          </reference>
          <reference field="27" count="1">
            <x v="138"/>
          </reference>
        </references>
      </pivotArea>
    </format>
    <format dxfId="51">
      <pivotArea dataOnly="0" labelOnly="1" fieldPosition="0">
        <references count="5">
          <reference field="15" count="1" selected="0">
            <x v="0"/>
          </reference>
          <reference field="17" count="1" selected="0">
            <x v="19"/>
          </reference>
          <reference field="19" count="1" selected="0">
            <x v="36"/>
          </reference>
          <reference field="26" count="1" selected="0">
            <x v="17"/>
          </reference>
          <reference field="27" count="1">
            <x v="73"/>
          </reference>
        </references>
      </pivotArea>
    </format>
    <format dxfId="50">
      <pivotArea dataOnly="0" labelOnly="1" fieldPosition="0">
        <references count="5">
          <reference field="15" count="1" selected="0">
            <x v="0"/>
          </reference>
          <reference field="17" count="1" selected="0">
            <x v="19"/>
          </reference>
          <reference field="19" count="1" selected="0">
            <x v="36"/>
          </reference>
          <reference field="26" count="1" selected="0">
            <x v="21"/>
          </reference>
          <reference field="27" count="1">
            <x v="64"/>
          </reference>
        </references>
      </pivotArea>
    </format>
    <format dxfId="49">
      <pivotArea dataOnly="0" labelOnly="1" fieldPosition="0">
        <references count="5">
          <reference field="15" count="1" selected="0">
            <x v="0"/>
          </reference>
          <reference field="17" count="1" selected="0">
            <x v="19"/>
          </reference>
          <reference field="19" count="1" selected="0">
            <x v="36"/>
          </reference>
          <reference field="26" count="1" selected="0">
            <x v="25"/>
          </reference>
          <reference field="27" count="1">
            <x v="94"/>
          </reference>
        </references>
      </pivotArea>
    </format>
    <format dxfId="48">
      <pivotArea dataOnly="0" labelOnly="1" fieldPosition="0">
        <references count="5">
          <reference field="15" count="1" selected="0">
            <x v="0"/>
          </reference>
          <reference field="17" count="1" selected="0">
            <x v="19"/>
          </reference>
          <reference field="19" count="1" selected="0">
            <x v="36"/>
          </reference>
          <reference field="26" count="1" selected="0">
            <x v="39"/>
          </reference>
          <reference field="27" count="1">
            <x v="76"/>
          </reference>
        </references>
      </pivotArea>
    </format>
    <format dxfId="47">
      <pivotArea dataOnly="0" labelOnly="1" fieldPosition="0">
        <references count="5">
          <reference field="15" count="1" selected="0">
            <x v="0"/>
          </reference>
          <reference field="17" count="1" selected="0">
            <x v="19"/>
          </reference>
          <reference field="19" count="1" selected="0">
            <x v="36"/>
          </reference>
          <reference field="26" count="1" selected="0">
            <x v="40"/>
          </reference>
          <reference field="27" count="1">
            <x v="72"/>
          </reference>
        </references>
      </pivotArea>
    </format>
    <format dxfId="46">
      <pivotArea dataOnly="0" labelOnly="1" fieldPosition="0">
        <references count="5">
          <reference field="15" count="1" selected="0">
            <x v="0"/>
          </reference>
          <reference field="17" count="1" selected="0">
            <x v="19"/>
          </reference>
          <reference field="19" count="1" selected="0">
            <x v="36"/>
          </reference>
          <reference field="26" count="1" selected="0">
            <x v="51"/>
          </reference>
          <reference field="27" count="1">
            <x v="49"/>
          </reference>
        </references>
      </pivotArea>
    </format>
    <format dxfId="45">
      <pivotArea dataOnly="0" labelOnly="1" fieldPosition="0">
        <references count="5">
          <reference field="15" count="1" selected="0">
            <x v="0"/>
          </reference>
          <reference field="17" count="1" selected="0">
            <x v="19"/>
          </reference>
          <reference field="19" count="1" selected="0">
            <x v="36"/>
          </reference>
          <reference field="26" count="1" selected="0">
            <x v="55"/>
          </reference>
          <reference field="27" count="1">
            <x v="101"/>
          </reference>
        </references>
      </pivotArea>
    </format>
    <format dxfId="44">
      <pivotArea dataOnly="0" labelOnly="1" fieldPosition="0">
        <references count="5">
          <reference field="15" count="1" selected="0">
            <x v="0"/>
          </reference>
          <reference field="17" count="1" selected="0">
            <x v="19"/>
          </reference>
          <reference field="19" count="1" selected="0">
            <x v="36"/>
          </reference>
          <reference field="26" count="1" selected="0">
            <x v="121"/>
          </reference>
          <reference field="27" count="1">
            <x v="40"/>
          </reference>
        </references>
      </pivotArea>
    </format>
    <format dxfId="43">
      <pivotArea dataOnly="0" labelOnly="1" fieldPosition="0">
        <references count="5">
          <reference field="15" count="1" selected="0">
            <x v="0"/>
          </reference>
          <reference field="17" count="1" selected="0">
            <x v="19"/>
          </reference>
          <reference field="19" count="1" selected="0">
            <x v="36"/>
          </reference>
          <reference field="26" count="1" selected="0">
            <x v="122"/>
          </reference>
          <reference field="27" count="1">
            <x v="59"/>
          </reference>
        </references>
      </pivotArea>
    </format>
    <format dxfId="42">
      <pivotArea field="19" type="button" dataOnly="0" labelOnly="1" outline="0" axis="axisRow" fieldPosition="0"/>
    </format>
    <format dxfId="41">
      <pivotArea dataOnly="0" labelOnly="1" outline="0" axis="axisValues" fieldPosition="0"/>
    </format>
  </formats>
  <pivotTableStyleInfo name="PivotStyleLight17"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3.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ivotTable" Target="../pivotTables/pivotTable6.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pivotTable" Target="../pivotTables/pivotTable7.xm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ivotTable" Target="../pivotTables/pivotTable8.xm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pivotTable" Target="../pivotTables/pivotTable9.x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ivotTable" Target="../pivotTables/pivotTable10.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pivotTable" Target="../pivotTables/pivotTable11.xm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ivotTable" Target="../pivotTables/pivotTable12.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S491"/>
  <sheetViews>
    <sheetView windowProtection="1" topLeftCell="BA1" zoomScaleNormal="100" workbookViewId="0">
      <selection activeCell="BD476" sqref="BD476"/>
    </sheetView>
  </sheetViews>
  <sheetFormatPr baseColWidth="10" defaultRowHeight="15" x14ac:dyDescent="0.25"/>
  <cols>
    <col min="1" max="1" width="28.42578125" bestFit="1" customWidth="1"/>
    <col min="2" max="2" width="36.42578125" customWidth="1"/>
    <col min="4" max="4" width="31.140625" customWidth="1"/>
    <col min="5" max="5" width="31.5703125" customWidth="1"/>
    <col min="6" max="8" width="11.42578125" customWidth="1"/>
    <col min="9" max="9" width="56.7109375" customWidth="1"/>
    <col min="10" max="10" width="17" customWidth="1"/>
    <col min="11" max="14" width="11.5703125" customWidth="1"/>
    <col min="15" max="15" width="21.28515625" customWidth="1"/>
    <col min="16" max="18" width="11.5703125" customWidth="1"/>
    <col min="19" max="19" width="23.5703125" customWidth="1"/>
    <col min="20" max="20" width="11.5703125" customWidth="1"/>
    <col min="21" max="21" width="23.5703125" customWidth="1"/>
    <col min="22" max="28" width="11.5703125" customWidth="1"/>
    <col min="29" max="29" width="31.7109375" customWidth="1"/>
    <col min="30" max="31" width="11.5703125" customWidth="1"/>
    <col min="32" max="32" width="17.42578125" customWidth="1"/>
    <col min="33" max="34" width="19.42578125" style="1" customWidth="1"/>
    <col min="35" max="35" width="18" style="1" customWidth="1"/>
    <col min="36" max="36" width="15.42578125" style="1" customWidth="1"/>
    <col min="37" max="37" width="15.140625" style="1" customWidth="1"/>
    <col min="38" max="40" width="16.7109375" style="1" customWidth="1"/>
    <col min="41" max="42" width="15.28515625" style="1" customWidth="1"/>
    <col min="43" max="43" width="20.7109375" style="1" customWidth="1"/>
    <col min="44" max="45" width="15.28515625" style="1" customWidth="1"/>
    <col min="46" max="46" width="28" style="1" customWidth="1"/>
    <col min="47" max="49" width="15.28515625" style="1" customWidth="1"/>
    <col min="50" max="53" width="17.7109375" style="1" customWidth="1"/>
    <col min="54" max="54" width="18.85546875" style="1" customWidth="1"/>
    <col min="55" max="56" width="12.7109375" style="1" customWidth="1"/>
    <col min="57" max="57" width="11.5703125" style="1" customWidth="1"/>
    <col min="58" max="58" width="12.7109375" style="1" customWidth="1"/>
    <col min="59" max="60" width="13.42578125" style="1" customWidth="1"/>
    <col min="61" max="61" width="19.28515625" bestFit="1" customWidth="1"/>
    <col min="62" max="62" width="22" bestFit="1" customWidth="1"/>
    <col min="63" max="63" width="14.85546875" customWidth="1"/>
    <col min="64" max="64" width="13.7109375" bestFit="1" customWidth="1"/>
    <col min="65" max="65" width="13.42578125" customWidth="1"/>
    <col min="66" max="66" width="12.7109375" customWidth="1"/>
    <col min="67" max="69" width="11.5703125" customWidth="1"/>
    <col min="71" max="71" width="14.7109375" bestFit="1" customWidth="1"/>
  </cols>
  <sheetData>
    <row r="1" spans="1:71" s="10" customFormat="1" ht="44.45" customHeight="1" x14ac:dyDescent="0.25">
      <c r="A1" s="10" t="s">
        <v>1214</v>
      </c>
      <c r="B1" s="56" t="s">
        <v>595</v>
      </c>
      <c r="C1" s="56" t="s">
        <v>0</v>
      </c>
      <c r="D1" s="56" t="s">
        <v>1</v>
      </c>
      <c r="E1" s="56" t="s">
        <v>676</v>
      </c>
      <c r="F1" s="56" t="s">
        <v>667</v>
      </c>
      <c r="G1" s="56" t="s">
        <v>668</v>
      </c>
      <c r="H1" s="56" t="s">
        <v>665</v>
      </c>
      <c r="I1" s="56" t="s">
        <v>666</v>
      </c>
      <c r="J1" s="56" t="s">
        <v>2</v>
      </c>
      <c r="K1" s="56" t="s">
        <v>3</v>
      </c>
      <c r="L1" s="56" t="s">
        <v>4</v>
      </c>
      <c r="M1" s="56" t="s">
        <v>5</v>
      </c>
      <c r="N1" s="56" t="s">
        <v>6</v>
      </c>
      <c r="O1" s="56" t="s">
        <v>7</v>
      </c>
      <c r="P1" s="56" t="s">
        <v>8</v>
      </c>
      <c r="Q1" s="56" t="s">
        <v>9</v>
      </c>
      <c r="R1" s="56" t="s">
        <v>12</v>
      </c>
      <c r="S1" s="56" t="s">
        <v>13</v>
      </c>
      <c r="T1" s="56" t="s">
        <v>10</v>
      </c>
      <c r="U1" s="56" t="s">
        <v>11</v>
      </c>
      <c r="V1" s="56" t="s">
        <v>14</v>
      </c>
      <c r="W1" s="56" t="s">
        <v>660</v>
      </c>
      <c r="X1" s="56" t="s">
        <v>15</v>
      </c>
      <c r="Y1" s="56" t="s">
        <v>1190</v>
      </c>
      <c r="Z1" s="56" t="s">
        <v>1191</v>
      </c>
      <c r="AA1" s="56" t="s">
        <v>609</v>
      </c>
      <c r="AB1" s="56" t="s">
        <v>16</v>
      </c>
      <c r="AC1" s="56" t="s">
        <v>17</v>
      </c>
      <c r="AD1" s="56" t="s">
        <v>18</v>
      </c>
      <c r="AE1" s="56" t="s">
        <v>19</v>
      </c>
      <c r="AF1" s="71" t="s">
        <v>602</v>
      </c>
      <c r="AG1" s="72" t="s">
        <v>638</v>
      </c>
      <c r="AH1" s="57" t="s">
        <v>639</v>
      </c>
      <c r="AI1" s="59" t="s">
        <v>20</v>
      </c>
      <c r="AJ1" s="72" t="s">
        <v>640</v>
      </c>
      <c r="AK1" s="71" t="s">
        <v>603</v>
      </c>
      <c r="AL1" s="72" t="s">
        <v>641</v>
      </c>
      <c r="AM1" s="57" t="s">
        <v>646</v>
      </c>
      <c r="AN1" s="71" t="s">
        <v>604</v>
      </c>
      <c r="AO1" s="72" t="s">
        <v>642</v>
      </c>
      <c r="AP1" s="57" t="s">
        <v>647</v>
      </c>
      <c r="AQ1" s="71" t="s">
        <v>605</v>
      </c>
      <c r="AR1" s="72" t="s">
        <v>643</v>
      </c>
      <c r="AS1" s="57" t="s">
        <v>648</v>
      </c>
      <c r="AT1" s="71" t="s">
        <v>606</v>
      </c>
      <c r="AU1" s="72" t="s">
        <v>644</v>
      </c>
      <c r="AV1" s="57" t="s">
        <v>649</v>
      </c>
      <c r="AW1" s="59" t="s">
        <v>645</v>
      </c>
      <c r="AX1" s="58" t="s">
        <v>460</v>
      </c>
      <c r="AY1" s="58" t="s">
        <v>594</v>
      </c>
      <c r="AZ1" s="58" t="s">
        <v>593</v>
      </c>
      <c r="BA1" s="73" t="s">
        <v>461</v>
      </c>
      <c r="BB1" s="58" t="s">
        <v>462</v>
      </c>
      <c r="BC1" s="59" t="s">
        <v>21</v>
      </c>
      <c r="BD1" s="59" t="s">
        <v>22</v>
      </c>
      <c r="BE1" s="59" t="s">
        <v>23</v>
      </c>
      <c r="BF1" s="59" t="s">
        <v>24</v>
      </c>
      <c r="BG1" s="59" t="s">
        <v>25</v>
      </c>
      <c r="BH1" s="59">
        <v>1</v>
      </c>
      <c r="BI1" s="58" t="s">
        <v>607</v>
      </c>
      <c r="BJ1" s="59" t="s">
        <v>654</v>
      </c>
      <c r="BK1" s="56" t="s">
        <v>636</v>
      </c>
    </row>
    <row r="2" spans="1:71" s="61" customFormat="1" hidden="1" x14ac:dyDescent="0.25">
      <c r="A2" s="61" t="str">
        <f>VLOOKUP(B2,'Cubo 14-08-2023'!$A$1:$A$444,1,0)</f>
        <v>1.1-00-2305_23624015_2311110</v>
      </c>
      <c r="B2" s="61" t="str">
        <f t="shared" ref="B2:B65" si="0">CONCATENATE(C2,N2,P2,R2,T2,AB2,AD2)</f>
        <v>1.1-00-2305_23624015_2311110</v>
      </c>
      <c r="C2" s="61" t="s">
        <v>137</v>
      </c>
      <c r="D2" s="61" t="s">
        <v>138</v>
      </c>
      <c r="E2" s="61" t="s">
        <v>682</v>
      </c>
      <c r="F2" s="61">
        <v>1</v>
      </c>
      <c r="G2" s="61" t="s">
        <v>669</v>
      </c>
      <c r="H2" s="61">
        <v>1.3</v>
      </c>
      <c r="I2" s="61" t="s">
        <v>670</v>
      </c>
      <c r="J2" s="61" t="s">
        <v>28</v>
      </c>
      <c r="K2" s="61" t="s">
        <v>29</v>
      </c>
      <c r="L2" s="61" t="s">
        <v>43</v>
      </c>
      <c r="M2" s="61" t="s">
        <v>44</v>
      </c>
      <c r="N2" s="61" t="s">
        <v>45</v>
      </c>
      <c r="O2" s="61" t="s">
        <v>46</v>
      </c>
      <c r="P2" s="61">
        <v>6</v>
      </c>
      <c r="Q2" s="61" t="s">
        <v>34</v>
      </c>
      <c r="R2" s="61">
        <v>24</v>
      </c>
      <c r="S2" s="61" t="s">
        <v>49</v>
      </c>
      <c r="T2" s="61" t="s">
        <v>47</v>
      </c>
      <c r="U2" s="61" t="s">
        <v>48</v>
      </c>
      <c r="V2" s="61">
        <v>1000</v>
      </c>
      <c r="W2" s="61" t="s">
        <v>662</v>
      </c>
      <c r="X2" s="61" t="s">
        <v>49</v>
      </c>
      <c r="AB2" s="69">
        <v>1111</v>
      </c>
      <c r="AC2" s="61" t="s">
        <v>349</v>
      </c>
      <c r="AD2" s="61">
        <v>0</v>
      </c>
      <c r="AE2" s="61" t="s">
        <v>40</v>
      </c>
      <c r="AF2" s="63">
        <v>12975991.18</v>
      </c>
      <c r="AG2" s="63">
        <v>12975991.18</v>
      </c>
      <c r="AH2" s="70">
        <v>12975991.18</v>
      </c>
      <c r="AI2" s="63">
        <v>12358086.84</v>
      </c>
      <c r="AJ2" s="63">
        <v>6108117.3899999997</v>
      </c>
      <c r="AK2" s="63">
        <v>4581089.1900000004</v>
      </c>
      <c r="AL2" s="63">
        <v>6108117.3899999997</v>
      </c>
      <c r="AM2" s="63">
        <v>6617126.79</v>
      </c>
      <c r="AN2" s="63">
        <v>4581089.1900000004</v>
      </c>
      <c r="AO2" s="63">
        <v>6108117.3899999997</v>
      </c>
      <c r="AP2" s="63">
        <v>6617126.79</v>
      </c>
      <c r="AQ2" s="63">
        <v>4581089.1900000004</v>
      </c>
      <c r="AR2" s="63">
        <v>6108117.3899999997</v>
      </c>
      <c r="AS2" s="63">
        <v>6617126.79</v>
      </c>
      <c r="AT2" s="63">
        <v>4581089.1900000004</v>
      </c>
      <c r="AU2" s="63">
        <v>6108117.3899999997</v>
      </c>
      <c r="AV2" s="63">
        <v>6617126.79</v>
      </c>
      <c r="AW2" s="63">
        <f>AG2-AJ2</f>
        <v>6867873.79</v>
      </c>
      <c r="AX2" s="63">
        <v>12975991.18</v>
      </c>
      <c r="AY2" s="63">
        <f>AX2-AI2</f>
        <v>617904.33999999985</v>
      </c>
      <c r="AZ2" s="63">
        <f>AX2-AG2</f>
        <v>0</v>
      </c>
      <c r="BA2" s="63">
        <v>12975991.18</v>
      </c>
      <c r="BB2" s="63" t="s">
        <v>473</v>
      </c>
      <c r="BC2" s="63">
        <v>0</v>
      </c>
      <c r="BD2" s="63">
        <v>617904.34</v>
      </c>
      <c r="BE2" s="63">
        <v>0</v>
      </c>
      <c r="BF2" s="63">
        <v>0</v>
      </c>
      <c r="BG2" s="63">
        <v>617904.34</v>
      </c>
      <c r="BH2" s="63"/>
      <c r="BI2" s="70">
        <f>BA2-AG2</f>
        <v>0</v>
      </c>
      <c r="BJ2" s="70">
        <f t="shared" ref="BJ2:BJ29" si="1">AG2+BI2</f>
        <v>12975991.18</v>
      </c>
      <c r="BK2" s="63">
        <f t="shared" ref="BK2:BK29" si="2">BJ2-AM2</f>
        <v>6358864.3899999997</v>
      </c>
      <c r="BR2" s="65"/>
      <c r="BS2" s="66"/>
    </row>
    <row r="3" spans="1:71" s="61" customFormat="1" hidden="1" x14ac:dyDescent="0.25">
      <c r="A3" s="61" t="str">
        <f>VLOOKUP(B3,'Cubo 14-08-2023'!$A$1:$A$444,1,0)</f>
        <v>1.5-01-2305_23624015_2311310</v>
      </c>
      <c r="B3" s="61" t="str">
        <f t="shared" si="0"/>
        <v>1.5-01-2305_23624015_2311310</v>
      </c>
      <c r="C3" s="61" t="s">
        <v>41</v>
      </c>
      <c r="D3" s="61" t="s">
        <v>42</v>
      </c>
      <c r="E3" s="61" t="s">
        <v>42</v>
      </c>
      <c r="F3" s="61">
        <v>1</v>
      </c>
      <c r="G3" s="61" t="s">
        <v>669</v>
      </c>
      <c r="H3" s="61">
        <v>1.3</v>
      </c>
      <c r="I3" s="61" t="s">
        <v>670</v>
      </c>
      <c r="J3" s="61" t="s">
        <v>28</v>
      </c>
      <c r="K3" s="61" t="s">
        <v>29</v>
      </c>
      <c r="L3" s="61" t="s">
        <v>43</v>
      </c>
      <c r="M3" s="61" t="s">
        <v>44</v>
      </c>
      <c r="N3" s="61" t="s">
        <v>45</v>
      </c>
      <c r="O3" s="61" t="s">
        <v>46</v>
      </c>
      <c r="P3" s="61">
        <v>6</v>
      </c>
      <c r="Q3" s="61" t="s">
        <v>34</v>
      </c>
      <c r="R3" s="61">
        <v>24</v>
      </c>
      <c r="S3" s="61" t="s">
        <v>49</v>
      </c>
      <c r="T3" s="61" t="s">
        <v>47</v>
      </c>
      <c r="U3" s="61" t="s">
        <v>48</v>
      </c>
      <c r="V3" s="61">
        <v>1000</v>
      </c>
      <c r="W3" s="61" t="s">
        <v>662</v>
      </c>
      <c r="X3" s="61" t="s">
        <v>49</v>
      </c>
      <c r="AB3" s="62">
        <v>1131</v>
      </c>
      <c r="AC3" s="61" t="s">
        <v>50</v>
      </c>
      <c r="AD3" s="61">
        <v>0</v>
      </c>
      <c r="AE3" s="61" t="s">
        <v>40</v>
      </c>
      <c r="AF3" s="63">
        <v>658893802</v>
      </c>
      <c r="AG3" s="63">
        <v>658893802</v>
      </c>
      <c r="AH3" s="64">
        <v>658893802</v>
      </c>
      <c r="AI3" s="63">
        <v>599999994.70000005</v>
      </c>
      <c r="AJ3" s="63">
        <v>306544328.06999999</v>
      </c>
      <c r="AK3" s="63">
        <v>223399974.28</v>
      </c>
      <c r="AL3" s="63">
        <v>306544328.06999999</v>
      </c>
      <c r="AM3" s="63">
        <v>334214517.29000002</v>
      </c>
      <c r="AN3" s="63">
        <v>223399974.28</v>
      </c>
      <c r="AO3" s="63">
        <v>306544328.06999999</v>
      </c>
      <c r="AP3" s="63">
        <v>334214517.29000002</v>
      </c>
      <c r="AQ3" s="63">
        <v>223399974.28</v>
      </c>
      <c r="AR3" s="63">
        <v>306544328.06999999</v>
      </c>
      <c r="AS3" s="63">
        <v>334214517.29000002</v>
      </c>
      <c r="AT3" s="63">
        <v>223399974.28</v>
      </c>
      <c r="AU3" s="63">
        <v>306544328.06999999</v>
      </c>
      <c r="AV3" s="63">
        <v>334214517.29000002</v>
      </c>
      <c r="AW3" s="63">
        <f>AG3-AJ3</f>
        <v>352349473.93000001</v>
      </c>
      <c r="AX3" s="63">
        <v>658893802</v>
      </c>
      <c r="AY3" s="63">
        <f>AX3-AI3</f>
        <v>58893807.299999952</v>
      </c>
      <c r="AZ3" s="63">
        <f>AX3-AG3</f>
        <v>0</v>
      </c>
      <c r="BA3" s="63">
        <v>658893802</v>
      </c>
      <c r="BB3" s="63" t="s">
        <v>473</v>
      </c>
      <c r="BC3" s="63">
        <v>58893802</v>
      </c>
      <c r="BD3" s="63">
        <v>5.3</v>
      </c>
      <c r="BE3" s="63">
        <v>0</v>
      </c>
      <c r="BF3" s="63">
        <v>0</v>
      </c>
      <c r="BG3" s="63">
        <v>58893807.299999997</v>
      </c>
      <c r="BH3" s="63"/>
      <c r="BI3" s="78">
        <v>78064961.769999996</v>
      </c>
      <c r="BJ3" s="64">
        <f t="shared" si="1"/>
        <v>736958763.76999998</v>
      </c>
      <c r="BK3" s="63">
        <f t="shared" si="2"/>
        <v>402744246.47999996</v>
      </c>
      <c r="BL3" s="63">
        <f>BJ3+BJ4-761190384.92</f>
        <v>2139693.6200000048</v>
      </c>
      <c r="BR3" s="65"/>
      <c r="BS3" s="66"/>
    </row>
    <row r="4" spans="1:71" s="61" customFormat="1" hidden="1" x14ac:dyDescent="0.25">
      <c r="A4" s="61" t="str">
        <f>VLOOKUP(B4,'Cubo 14-08-2023'!$A$1:$A$444,1,0)</f>
        <v>1.1-00-2305_23624015_2311310</v>
      </c>
      <c r="B4" s="61" t="str">
        <f t="shared" si="0"/>
        <v>1.1-00-2305_23624015_2311310</v>
      </c>
      <c r="C4" s="61" t="s">
        <v>137</v>
      </c>
      <c r="D4" s="61" t="s">
        <v>138</v>
      </c>
      <c r="E4" s="61" t="s">
        <v>682</v>
      </c>
      <c r="F4" s="61">
        <v>1</v>
      </c>
      <c r="G4" s="61" t="s">
        <v>669</v>
      </c>
      <c r="H4" s="61">
        <v>1.3</v>
      </c>
      <c r="I4" s="61" t="s">
        <v>670</v>
      </c>
      <c r="J4" s="61" t="s">
        <v>28</v>
      </c>
      <c r="K4" s="61" t="s">
        <v>29</v>
      </c>
      <c r="L4" s="61" t="s">
        <v>43</v>
      </c>
      <c r="M4" s="61" t="s">
        <v>44</v>
      </c>
      <c r="N4" s="61" t="s">
        <v>45</v>
      </c>
      <c r="O4" s="61" t="s">
        <v>46</v>
      </c>
      <c r="P4" s="61">
        <v>6</v>
      </c>
      <c r="Q4" s="61" t="s">
        <v>34</v>
      </c>
      <c r="R4" s="61">
        <v>24</v>
      </c>
      <c r="S4" s="61" t="s">
        <v>49</v>
      </c>
      <c r="T4" s="61" t="s">
        <v>47</v>
      </c>
      <c r="U4" s="61" t="s">
        <v>48</v>
      </c>
      <c r="V4" s="61">
        <v>1000</v>
      </c>
      <c r="W4" s="61" t="s">
        <v>662</v>
      </c>
      <c r="X4" s="61" t="s">
        <v>49</v>
      </c>
      <c r="AB4" s="62">
        <v>1131</v>
      </c>
      <c r="AC4" s="61" t="s">
        <v>50</v>
      </c>
      <c r="AD4" s="61">
        <v>0</v>
      </c>
      <c r="AE4" s="61" t="s">
        <v>40</v>
      </c>
      <c r="AF4" s="63">
        <v>105162676.54000001</v>
      </c>
      <c r="AG4" s="63">
        <v>105162676.54000001</v>
      </c>
      <c r="AH4" s="64">
        <v>105162676.54000001</v>
      </c>
      <c r="AI4" s="63">
        <v>44684572.030000001</v>
      </c>
      <c r="AJ4" s="63">
        <v>27085146.219999999</v>
      </c>
      <c r="AK4" s="63">
        <v>27247992.219999999</v>
      </c>
      <c r="AL4" s="63">
        <v>27085146.219999999</v>
      </c>
      <c r="AM4" s="63">
        <v>27097714.77</v>
      </c>
      <c r="AN4" s="63">
        <v>27247992.219999999</v>
      </c>
      <c r="AO4" s="63">
        <v>27085146.219999999</v>
      </c>
      <c r="AP4" s="63">
        <v>27097714.77</v>
      </c>
      <c r="AQ4" s="63">
        <v>27247992.219999999</v>
      </c>
      <c r="AR4" s="63">
        <v>27085146.219999999</v>
      </c>
      <c r="AS4" s="63">
        <v>27097714.77</v>
      </c>
      <c r="AT4" s="63">
        <v>27247992.219999999</v>
      </c>
      <c r="AU4" s="63" t="s">
        <v>675</v>
      </c>
      <c r="AV4" s="63">
        <v>27097714.77</v>
      </c>
      <c r="AW4" s="63">
        <f>AG4-AJ4</f>
        <v>78077530.320000008</v>
      </c>
      <c r="AX4" s="63">
        <v>105162676.54000001</v>
      </c>
      <c r="AY4" s="63">
        <f>AX4-AI4</f>
        <v>60478104.510000005</v>
      </c>
      <c r="AZ4" s="63">
        <f>AX4-AG4</f>
        <v>0</v>
      </c>
      <c r="BA4" s="63">
        <v>105162676.54000001</v>
      </c>
      <c r="BB4" s="63" t="s">
        <v>473</v>
      </c>
      <c r="BC4" s="63">
        <v>0</v>
      </c>
      <c r="BD4" s="63">
        <v>60478109.810000002</v>
      </c>
      <c r="BE4" s="63">
        <v>0</v>
      </c>
      <c r="BF4" s="63">
        <v>5.3</v>
      </c>
      <c r="BG4" s="63">
        <v>60478104.509999998</v>
      </c>
      <c r="BH4" s="63"/>
      <c r="BI4" s="78">
        <v>-78791361.769999996</v>
      </c>
      <c r="BJ4" s="64">
        <f t="shared" si="1"/>
        <v>26371314.770000011</v>
      </c>
      <c r="BK4" s="63">
        <f t="shared" si="2"/>
        <v>-726399.99999998882</v>
      </c>
      <c r="BR4" s="65"/>
      <c r="BS4" s="66"/>
    </row>
    <row r="5" spans="1:71" s="61" customFormat="1" hidden="1" x14ac:dyDescent="0.25">
      <c r="A5" s="61" t="str">
        <f>VLOOKUP(B5,'Cubo 14-08-2023'!$A$1:$A$444,1,0)</f>
        <v>2.6-06-2305_23621015_23121142</v>
      </c>
      <c r="B5" s="61" t="str">
        <f t="shared" si="0"/>
        <v>2.6-06-2305_23621015_23121142</v>
      </c>
      <c r="C5" s="76" t="s">
        <v>625</v>
      </c>
      <c r="D5" s="61" t="s">
        <v>624</v>
      </c>
      <c r="E5" s="61" t="s">
        <v>679</v>
      </c>
      <c r="F5" s="61">
        <v>1</v>
      </c>
      <c r="G5" s="61" t="s">
        <v>669</v>
      </c>
      <c r="H5" s="61">
        <v>1.3</v>
      </c>
      <c r="I5" s="61" t="s">
        <v>670</v>
      </c>
      <c r="J5" s="61" t="s">
        <v>28</v>
      </c>
      <c r="K5" s="61" t="s">
        <v>29</v>
      </c>
      <c r="L5" s="61" t="s">
        <v>43</v>
      </c>
      <c r="M5" s="61" t="s">
        <v>44</v>
      </c>
      <c r="N5" s="61" t="s">
        <v>45</v>
      </c>
      <c r="O5" s="61" t="s">
        <v>46</v>
      </c>
      <c r="P5" s="61">
        <v>6</v>
      </c>
      <c r="Q5" s="61" t="s">
        <v>34</v>
      </c>
      <c r="R5" s="61">
        <v>21</v>
      </c>
      <c r="S5" s="61" t="s">
        <v>107</v>
      </c>
      <c r="T5" s="61" t="s">
        <v>47</v>
      </c>
      <c r="U5" s="61" t="s">
        <v>48</v>
      </c>
      <c r="V5" s="61">
        <v>1000</v>
      </c>
      <c r="W5" s="61" t="s">
        <v>662</v>
      </c>
      <c r="X5" s="61" t="s">
        <v>49</v>
      </c>
      <c r="AB5" s="74">
        <v>1211</v>
      </c>
      <c r="AC5" s="61" t="s">
        <v>626</v>
      </c>
      <c r="AD5" s="61">
        <v>42</v>
      </c>
      <c r="AE5" s="61" t="s">
        <v>622</v>
      </c>
      <c r="AF5" s="63">
        <v>0</v>
      </c>
      <c r="AG5" s="63">
        <v>0</v>
      </c>
      <c r="AH5" s="75">
        <v>0</v>
      </c>
      <c r="AI5" s="63">
        <v>0</v>
      </c>
      <c r="AJ5" s="63">
        <v>0</v>
      </c>
      <c r="AK5" s="63">
        <v>0</v>
      </c>
      <c r="AL5" s="63">
        <v>0</v>
      </c>
      <c r="AM5" s="63">
        <v>0</v>
      </c>
      <c r="AN5" s="63">
        <v>0</v>
      </c>
      <c r="AO5" s="63">
        <v>0</v>
      </c>
      <c r="AP5" s="63">
        <v>0</v>
      </c>
      <c r="AQ5" s="63">
        <v>0</v>
      </c>
      <c r="AR5" s="63">
        <v>0</v>
      </c>
      <c r="AS5" s="63">
        <v>0</v>
      </c>
      <c r="AT5" s="63">
        <v>0</v>
      </c>
      <c r="AU5" s="63">
        <v>0</v>
      </c>
      <c r="AV5" s="63">
        <v>0</v>
      </c>
      <c r="AW5" s="63">
        <v>0</v>
      </c>
      <c r="AX5" s="63">
        <v>0</v>
      </c>
      <c r="AY5" s="63">
        <v>0</v>
      </c>
      <c r="AZ5" s="63">
        <v>0</v>
      </c>
      <c r="BA5" s="63">
        <v>0</v>
      </c>
      <c r="BB5" s="63" t="s">
        <v>473</v>
      </c>
      <c r="BC5" s="63">
        <v>0</v>
      </c>
      <c r="BD5" s="63">
        <v>0</v>
      </c>
      <c r="BE5" s="63">
        <v>0</v>
      </c>
      <c r="BF5" s="63">
        <v>0</v>
      </c>
      <c r="BG5" s="63">
        <v>0</v>
      </c>
      <c r="BH5" s="63"/>
      <c r="BI5" s="75">
        <v>480000</v>
      </c>
      <c r="BJ5" s="75">
        <f t="shared" si="1"/>
        <v>480000</v>
      </c>
      <c r="BK5" s="63">
        <f t="shared" si="2"/>
        <v>480000</v>
      </c>
      <c r="BR5" s="65">
        <v>1321</v>
      </c>
      <c r="BS5" s="66">
        <v>12002372.109999999</v>
      </c>
    </row>
    <row r="6" spans="1:71" s="61" customFormat="1" hidden="1" x14ac:dyDescent="0.25">
      <c r="A6" s="61" t="str">
        <f>VLOOKUP(B6,'Cubo 14-08-2023'!$A$1:$A$444,1,0)</f>
        <v>2.6-06-2305_23621015_23121151</v>
      </c>
      <c r="B6" s="61" t="str">
        <f t="shared" si="0"/>
        <v>2.6-06-2305_23621015_23121151</v>
      </c>
      <c r="C6" s="76" t="s">
        <v>625</v>
      </c>
      <c r="D6" s="61" t="s">
        <v>624</v>
      </c>
      <c r="E6" s="61" t="s">
        <v>679</v>
      </c>
      <c r="F6" s="61">
        <v>1</v>
      </c>
      <c r="G6" s="61" t="s">
        <v>669</v>
      </c>
      <c r="H6" s="61">
        <v>1.3</v>
      </c>
      <c r="I6" s="61" t="s">
        <v>670</v>
      </c>
      <c r="J6" s="61" t="s">
        <v>28</v>
      </c>
      <c r="K6" s="61" t="s">
        <v>29</v>
      </c>
      <c r="L6" s="61" t="s">
        <v>43</v>
      </c>
      <c r="M6" s="61" t="s">
        <v>44</v>
      </c>
      <c r="N6" s="61" t="s">
        <v>45</v>
      </c>
      <c r="O6" s="61" t="s">
        <v>46</v>
      </c>
      <c r="P6" s="61">
        <v>6</v>
      </c>
      <c r="Q6" s="61" t="s">
        <v>34</v>
      </c>
      <c r="R6" s="61">
        <v>21</v>
      </c>
      <c r="S6" s="61" t="s">
        <v>107</v>
      </c>
      <c r="T6" s="61" t="s">
        <v>47</v>
      </c>
      <c r="U6" s="61" t="s">
        <v>48</v>
      </c>
      <c r="V6" s="61">
        <v>1000</v>
      </c>
      <c r="W6" s="61" t="s">
        <v>662</v>
      </c>
      <c r="X6" s="61" t="s">
        <v>49</v>
      </c>
      <c r="AB6" s="74">
        <v>1211</v>
      </c>
      <c r="AC6" s="61" t="s">
        <v>626</v>
      </c>
      <c r="AD6" s="61">
        <v>51</v>
      </c>
      <c r="AE6" s="61" t="s">
        <v>623</v>
      </c>
      <c r="AF6" s="63">
        <v>0</v>
      </c>
      <c r="AG6" s="63">
        <v>0</v>
      </c>
      <c r="AH6" s="75">
        <v>0</v>
      </c>
      <c r="AI6" s="63">
        <v>0</v>
      </c>
      <c r="AJ6" s="63">
        <v>0</v>
      </c>
      <c r="AK6" s="63">
        <v>0</v>
      </c>
      <c r="AL6" s="63">
        <v>0</v>
      </c>
      <c r="AM6" s="63">
        <v>0</v>
      </c>
      <c r="AN6" s="63">
        <v>0</v>
      </c>
      <c r="AO6" s="63">
        <v>0</v>
      </c>
      <c r="AP6" s="63">
        <v>0</v>
      </c>
      <c r="AQ6" s="63">
        <v>0</v>
      </c>
      <c r="AR6" s="63">
        <v>0</v>
      </c>
      <c r="AS6" s="63">
        <v>0</v>
      </c>
      <c r="AT6" s="63">
        <v>0</v>
      </c>
      <c r="AU6" s="63">
        <v>0</v>
      </c>
      <c r="AV6" s="63">
        <v>0</v>
      </c>
      <c r="AW6" s="63">
        <v>0</v>
      </c>
      <c r="AX6" s="63">
        <v>0</v>
      </c>
      <c r="AY6" s="63">
        <v>0</v>
      </c>
      <c r="AZ6" s="63">
        <v>0</v>
      </c>
      <c r="BA6" s="63">
        <v>0</v>
      </c>
      <c r="BB6" s="63" t="s">
        <v>473</v>
      </c>
      <c r="BC6" s="63">
        <v>0</v>
      </c>
      <c r="BD6" s="63">
        <v>0</v>
      </c>
      <c r="BE6" s="63">
        <v>0</v>
      </c>
      <c r="BF6" s="63">
        <v>0</v>
      </c>
      <c r="BG6" s="63">
        <v>0</v>
      </c>
      <c r="BH6" s="63"/>
      <c r="BI6" s="75">
        <v>480000</v>
      </c>
      <c r="BJ6" s="75">
        <f t="shared" si="1"/>
        <v>480000</v>
      </c>
      <c r="BK6" s="63">
        <f t="shared" si="2"/>
        <v>480000</v>
      </c>
      <c r="BR6" s="65">
        <v>1322</v>
      </c>
      <c r="BS6" s="66">
        <v>120023721.05</v>
      </c>
    </row>
    <row r="7" spans="1:71" s="61" customFormat="1" hidden="1" x14ac:dyDescent="0.25">
      <c r="A7" s="61" t="str">
        <f>VLOOKUP(B7,'Cubo 14-08-2023'!$A$1:$A$444,1,0)</f>
        <v>1.6-01-2305_23624015_2312210</v>
      </c>
      <c r="B7" s="61" t="str">
        <f t="shared" si="0"/>
        <v>1.6-01-2305_23624015_2312210</v>
      </c>
      <c r="C7" s="61" t="s">
        <v>52</v>
      </c>
      <c r="D7" s="61" t="s">
        <v>53</v>
      </c>
      <c r="E7" s="61" t="s">
        <v>53</v>
      </c>
      <c r="F7" s="61">
        <v>1</v>
      </c>
      <c r="G7" s="61" t="s">
        <v>669</v>
      </c>
      <c r="H7" s="61">
        <v>1.3</v>
      </c>
      <c r="I7" s="61" t="s">
        <v>670</v>
      </c>
      <c r="J7" s="61" t="s">
        <v>28</v>
      </c>
      <c r="K7" s="61" t="s">
        <v>29</v>
      </c>
      <c r="L7" s="61" t="s">
        <v>43</v>
      </c>
      <c r="M7" s="61" t="s">
        <v>44</v>
      </c>
      <c r="N7" s="61" t="s">
        <v>45</v>
      </c>
      <c r="O7" s="61" t="s">
        <v>46</v>
      </c>
      <c r="P7" s="61">
        <v>6</v>
      </c>
      <c r="Q7" s="61" t="s">
        <v>34</v>
      </c>
      <c r="R7" s="61">
        <v>24</v>
      </c>
      <c r="S7" s="61" t="s">
        <v>49</v>
      </c>
      <c r="T7" s="61" t="s">
        <v>47</v>
      </c>
      <c r="U7" s="61" t="s">
        <v>48</v>
      </c>
      <c r="V7" s="61">
        <v>1000</v>
      </c>
      <c r="W7" s="61" t="s">
        <v>662</v>
      </c>
      <c r="X7" s="61" t="s">
        <v>49</v>
      </c>
      <c r="AB7" s="62">
        <v>1221</v>
      </c>
      <c r="AC7" s="61" t="s">
        <v>54</v>
      </c>
      <c r="AD7" s="61">
        <v>0</v>
      </c>
      <c r="AE7" s="61" t="s">
        <v>40</v>
      </c>
      <c r="AF7" s="63">
        <v>26983786.079999998</v>
      </c>
      <c r="AG7" s="63">
        <v>26983786.079999998</v>
      </c>
      <c r="AH7" s="64">
        <v>26983786.079999998</v>
      </c>
      <c r="AI7" s="63">
        <v>26943777.68</v>
      </c>
      <c r="AJ7" s="63">
        <v>356.82</v>
      </c>
      <c r="AK7" s="63">
        <v>356.82</v>
      </c>
      <c r="AL7" s="63">
        <v>356.82</v>
      </c>
      <c r="AM7" s="63">
        <v>356.82</v>
      </c>
      <c r="AN7" s="63">
        <v>356.82</v>
      </c>
      <c r="AO7" s="63">
        <v>356.82</v>
      </c>
      <c r="AP7" s="63">
        <v>356.82</v>
      </c>
      <c r="AQ7" s="63">
        <v>356.82</v>
      </c>
      <c r="AR7" s="63">
        <v>356.82</v>
      </c>
      <c r="AS7" s="63">
        <v>356.82</v>
      </c>
      <c r="AT7" s="63">
        <v>356.82</v>
      </c>
      <c r="AU7" s="63">
        <v>356.82</v>
      </c>
      <c r="AV7" s="63">
        <v>356.82</v>
      </c>
      <c r="AW7" s="63">
        <f t="shared" ref="AW7:AW17" si="3">AG7-AJ7</f>
        <v>26983429.259999998</v>
      </c>
      <c r="AX7" s="63">
        <v>26983786.079999998</v>
      </c>
      <c r="AY7" s="63">
        <f t="shared" ref="AY7:AY17" si="4">AX7-AI7</f>
        <v>40008.39999999851</v>
      </c>
      <c r="AZ7" s="63">
        <f t="shared" ref="AZ7:AZ17" si="5">AX7-AG7</f>
        <v>0</v>
      </c>
      <c r="BA7" s="63">
        <v>26983786.079999998</v>
      </c>
      <c r="BB7" s="63" t="s">
        <v>473</v>
      </c>
      <c r="BC7" s="63">
        <v>0</v>
      </c>
      <c r="BD7" s="63">
        <v>40008.400000000001</v>
      </c>
      <c r="BE7" s="63">
        <v>0</v>
      </c>
      <c r="BF7" s="63">
        <v>0</v>
      </c>
      <c r="BG7" s="63">
        <v>40008.400000000001</v>
      </c>
      <c r="BH7" s="63"/>
      <c r="BI7" s="64">
        <f>BA7-AG7</f>
        <v>0</v>
      </c>
      <c r="BJ7" s="64">
        <f t="shared" si="1"/>
        <v>26983786.079999998</v>
      </c>
      <c r="BK7" s="63">
        <f t="shared" si="2"/>
        <v>26983429.259999998</v>
      </c>
      <c r="BR7" s="65"/>
      <c r="BS7" s="66"/>
    </row>
    <row r="8" spans="1:71" s="61" customFormat="1" hidden="1" x14ac:dyDescent="0.25">
      <c r="A8" s="61" t="str">
        <f>VLOOKUP(B8,'Cubo 14-08-2023'!$A$1:$A$444,1,0)</f>
        <v>1.1-00-2305_23624015_2312210</v>
      </c>
      <c r="B8" s="61" t="str">
        <f t="shared" si="0"/>
        <v>1.1-00-2305_23624015_2312210</v>
      </c>
      <c r="C8" s="61" t="s">
        <v>137</v>
      </c>
      <c r="D8" s="61" t="s">
        <v>138</v>
      </c>
      <c r="E8" s="61" t="s">
        <v>682</v>
      </c>
      <c r="F8" s="61">
        <v>1</v>
      </c>
      <c r="G8" s="61" t="s">
        <v>669</v>
      </c>
      <c r="H8" s="61">
        <v>1.3</v>
      </c>
      <c r="I8" s="61" t="s">
        <v>670</v>
      </c>
      <c r="J8" s="61" t="s">
        <v>28</v>
      </c>
      <c r="K8" s="61" t="s">
        <v>29</v>
      </c>
      <c r="L8" s="61" t="s">
        <v>43</v>
      </c>
      <c r="M8" s="61" t="s">
        <v>44</v>
      </c>
      <c r="N8" s="61" t="s">
        <v>45</v>
      </c>
      <c r="O8" s="61" t="s">
        <v>46</v>
      </c>
      <c r="P8" s="61">
        <v>6</v>
      </c>
      <c r="Q8" s="61" t="s">
        <v>34</v>
      </c>
      <c r="R8" s="61">
        <v>24</v>
      </c>
      <c r="S8" s="61" t="s">
        <v>49</v>
      </c>
      <c r="T8" s="61" t="s">
        <v>47</v>
      </c>
      <c r="U8" s="61" t="s">
        <v>48</v>
      </c>
      <c r="V8" s="61">
        <v>1000</v>
      </c>
      <c r="W8" s="61" t="s">
        <v>662</v>
      </c>
      <c r="X8" s="61" t="s">
        <v>49</v>
      </c>
      <c r="AB8" s="62">
        <v>1221</v>
      </c>
      <c r="AC8" s="61" t="s">
        <v>54</v>
      </c>
      <c r="AD8" s="61">
        <v>0</v>
      </c>
      <c r="AE8" s="61" t="s">
        <v>40</v>
      </c>
      <c r="AF8" s="63">
        <v>79212874.560000002</v>
      </c>
      <c r="AG8" s="63">
        <v>79212874.560000002</v>
      </c>
      <c r="AH8" s="64">
        <v>79212874.560000002</v>
      </c>
      <c r="AI8" s="63">
        <v>96348361.019999996</v>
      </c>
      <c r="AJ8" s="63">
        <v>52622430.600000001</v>
      </c>
      <c r="AK8" s="63">
        <v>39333893.789999999</v>
      </c>
      <c r="AL8" s="63">
        <v>52622430.600000001</v>
      </c>
      <c r="AM8" s="63">
        <v>57103384.460000001</v>
      </c>
      <c r="AN8" s="63">
        <v>39333893.789999999</v>
      </c>
      <c r="AO8" s="63">
        <v>52622430.600000001</v>
      </c>
      <c r="AP8" s="63">
        <v>57103384.460000001</v>
      </c>
      <c r="AQ8" s="63">
        <v>39333893.789999999</v>
      </c>
      <c r="AR8" s="63">
        <v>52622430.600000001</v>
      </c>
      <c r="AS8" s="63">
        <v>57103384.460000001</v>
      </c>
      <c r="AT8" s="63">
        <v>39333893.789999999</v>
      </c>
      <c r="AU8" s="63">
        <v>52622430.600000001</v>
      </c>
      <c r="AV8" s="63">
        <v>57103384.460000001</v>
      </c>
      <c r="AW8" s="63">
        <f t="shared" si="3"/>
        <v>26590443.960000001</v>
      </c>
      <c r="AX8" s="63">
        <v>79212874.560000002</v>
      </c>
      <c r="AY8" s="63">
        <f t="shared" si="4"/>
        <v>-17135486.459999993</v>
      </c>
      <c r="AZ8" s="63">
        <f t="shared" si="5"/>
        <v>0</v>
      </c>
      <c r="BA8" s="63">
        <v>79212874.560000002</v>
      </c>
      <c r="BB8" s="63" t="s">
        <v>473</v>
      </c>
      <c r="BC8" s="63">
        <v>0</v>
      </c>
      <c r="BD8" s="63">
        <v>0</v>
      </c>
      <c r="BE8" s="63">
        <v>0</v>
      </c>
      <c r="BF8" s="63">
        <v>17135486.460000001</v>
      </c>
      <c r="BG8" s="63">
        <v>-17135486.460000001</v>
      </c>
      <c r="BH8" s="63"/>
      <c r="BI8" s="64">
        <f>BA8-AG8</f>
        <v>0</v>
      </c>
      <c r="BJ8" s="64">
        <f t="shared" si="1"/>
        <v>79212874.560000002</v>
      </c>
      <c r="BK8" s="63">
        <f t="shared" si="2"/>
        <v>22109490.100000001</v>
      </c>
      <c r="BR8" s="65"/>
      <c r="BS8" s="66"/>
    </row>
    <row r="9" spans="1:71" s="61" customFormat="1" hidden="1" x14ac:dyDescent="0.25">
      <c r="A9" s="61" t="str">
        <f>VLOOKUP(B9,'Cubo 14-08-2023'!$A$1:$A$444,1,0)</f>
        <v>1.1-00-2305_23624015_2312310</v>
      </c>
      <c r="B9" s="61" t="str">
        <f t="shared" si="0"/>
        <v>1.1-00-2305_23624015_2312310</v>
      </c>
      <c r="C9" s="61" t="s">
        <v>137</v>
      </c>
      <c r="D9" s="61" t="s">
        <v>138</v>
      </c>
      <c r="E9" s="61" t="s">
        <v>682</v>
      </c>
      <c r="F9" s="61">
        <v>1</v>
      </c>
      <c r="G9" s="61" t="s">
        <v>669</v>
      </c>
      <c r="H9" s="61">
        <v>1.3</v>
      </c>
      <c r="I9" s="61" t="s">
        <v>670</v>
      </c>
      <c r="J9" s="61" t="s">
        <v>28</v>
      </c>
      <c r="K9" s="61" t="s">
        <v>29</v>
      </c>
      <c r="L9" s="61" t="s">
        <v>43</v>
      </c>
      <c r="M9" s="61" t="s">
        <v>44</v>
      </c>
      <c r="N9" s="61" t="s">
        <v>45</v>
      </c>
      <c r="O9" s="61" t="s">
        <v>46</v>
      </c>
      <c r="P9" s="61">
        <v>6</v>
      </c>
      <c r="Q9" s="61" t="s">
        <v>34</v>
      </c>
      <c r="R9" s="61">
        <v>24</v>
      </c>
      <c r="S9" s="61" t="s">
        <v>49</v>
      </c>
      <c r="T9" s="61" t="s">
        <v>47</v>
      </c>
      <c r="U9" s="61" t="s">
        <v>48</v>
      </c>
      <c r="V9" s="61">
        <v>1000</v>
      </c>
      <c r="W9" s="61" t="s">
        <v>662</v>
      </c>
      <c r="X9" s="61" t="s">
        <v>49</v>
      </c>
      <c r="AB9" s="62">
        <v>1231</v>
      </c>
      <c r="AC9" s="61" t="s">
        <v>350</v>
      </c>
      <c r="AD9" s="61">
        <v>0</v>
      </c>
      <c r="AE9" s="61" t="s">
        <v>40</v>
      </c>
      <c r="AF9" s="63">
        <v>26400</v>
      </c>
      <c r="AG9" s="63">
        <v>26400</v>
      </c>
      <c r="AH9" s="64">
        <v>26400</v>
      </c>
      <c r="AI9" s="63">
        <v>26400</v>
      </c>
      <c r="AJ9" s="63">
        <v>0</v>
      </c>
      <c r="AK9" s="63">
        <v>0</v>
      </c>
      <c r="AL9" s="63">
        <v>0</v>
      </c>
      <c r="AM9" s="63">
        <v>0</v>
      </c>
      <c r="AN9" s="63">
        <v>0</v>
      </c>
      <c r="AO9" s="63">
        <v>0</v>
      </c>
      <c r="AP9" s="63">
        <v>0</v>
      </c>
      <c r="AQ9" s="63">
        <v>0</v>
      </c>
      <c r="AR9" s="63">
        <v>0</v>
      </c>
      <c r="AS9" s="63">
        <v>0</v>
      </c>
      <c r="AT9" s="63">
        <v>0</v>
      </c>
      <c r="AU9" s="63">
        <v>0</v>
      </c>
      <c r="AV9" s="63">
        <v>0</v>
      </c>
      <c r="AW9" s="63">
        <f t="shared" si="3"/>
        <v>26400</v>
      </c>
      <c r="AX9" s="63">
        <v>26400</v>
      </c>
      <c r="AY9" s="63">
        <f t="shared" si="4"/>
        <v>0</v>
      </c>
      <c r="AZ9" s="63">
        <f t="shared" si="5"/>
        <v>0</v>
      </c>
      <c r="BA9" s="63">
        <v>26400</v>
      </c>
      <c r="BB9" s="63" t="s">
        <v>473</v>
      </c>
      <c r="BC9" s="63">
        <v>0</v>
      </c>
      <c r="BD9" s="63">
        <v>0</v>
      </c>
      <c r="BE9" s="63">
        <v>0</v>
      </c>
      <c r="BF9" s="63">
        <v>0</v>
      </c>
      <c r="BG9" s="63">
        <v>0</v>
      </c>
      <c r="BH9" s="63"/>
      <c r="BI9" s="64">
        <f>BA9-AG9</f>
        <v>0</v>
      </c>
      <c r="BJ9" s="64">
        <f t="shared" si="1"/>
        <v>26400</v>
      </c>
      <c r="BK9" s="63">
        <f t="shared" si="2"/>
        <v>26400</v>
      </c>
      <c r="BR9" s="65"/>
      <c r="BS9" s="66"/>
    </row>
    <row r="10" spans="1:71" s="61" customFormat="1" hidden="1" x14ac:dyDescent="0.25">
      <c r="A10" s="61" t="str">
        <f>VLOOKUP(B10,'Cubo 14-08-2023'!$A$1:$A$444,1,0)</f>
        <v>1.1-00-2305_23624015_2313210</v>
      </c>
      <c r="B10" s="61" t="str">
        <f t="shared" si="0"/>
        <v>1.1-00-2305_23624015_2313210</v>
      </c>
      <c r="C10" s="61" t="s">
        <v>137</v>
      </c>
      <c r="D10" s="61" t="s">
        <v>138</v>
      </c>
      <c r="E10" s="61" t="s">
        <v>682</v>
      </c>
      <c r="F10" s="61">
        <v>1</v>
      </c>
      <c r="G10" s="61" t="s">
        <v>669</v>
      </c>
      <c r="H10" s="61">
        <v>1.3</v>
      </c>
      <c r="I10" s="61" t="s">
        <v>670</v>
      </c>
      <c r="J10" s="61" t="s">
        <v>28</v>
      </c>
      <c r="K10" s="61" t="s">
        <v>29</v>
      </c>
      <c r="L10" s="61" t="s">
        <v>43</v>
      </c>
      <c r="M10" s="61" t="s">
        <v>44</v>
      </c>
      <c r="N10" s="61" t="s">
        <v>45</v>
      </c>
      <c r="O10" s="61" t="s">
        <v>46</v>
      </c>
      <c r="P10" s="61">
        <v>6</v>
      </c>
      <c r="Q10" s="61" t="s">
        <v>34</v>
      </c>
      <c r="R10" s="61">
        <v>24</v>
      </c>
      <c r="S10" s="61" t="s">
        <v>49</v>
      </c>
      <c r="T10" s="61" t="s">
        <v>47</v>
      </c>
      <c r="U10" s="61" t="s">
        <v>48</v>
      </c>
      <c r="V10" s="61">
        <v>1000</v>
      </c>
      <c r="W10" s="61" t="s">
        <v>662</v>
      </c>
      <c r="X10" s="61" t="s">
        <v>49</v>
      </c>
      <c r="AB10" s="62">
        <v>1321</v>
      </c>
      <c r="AC10" s="61" t="s">
        <v>351</v>
      </c>
      <c r="AD10" s="61">
        <v>0</v>
      </c>
      <c r="AE10" s="61" t="s">
        <v>40</v>
      </c>
      <c r="AF10" s="63">
        <v>11963192.779999999</v>
      </c>
      <c r="AG10" s="63">
        <v>11963192.779999999</v>
      </c>
      <c r="AH10" s="64">
        <v>11963192.779999999</v>
      </c>
      <c r="AI10" s="63">
        <v>20250338.210000001</v>
      </c>
      <c r="AJ10" s="63">
        <v>10742270.58</v>
      </c>
      <c r="AK10" s="63">
        <v>10744683.140000001</v>
      </c>
      <c r="AL10" s="63">
        <v>10742270.58</v>
      </c>
      <c r="AM10" s="63">
        <v>10762169.27</v>
      </c>
      <c r="AN10" s="63">
        <v>10744683.140000001</v>
      </c>
      <c r="AO10" s="63">
        <v>10742270.58</v>
      </c>
      <c r="AP10" s="63">
        <v>10762169.27</v>
      </c>
      <c r="AQ10" s="63">
        <v>10744233.65</v>
      </c>
      <c r="AR10" s="63">
        <v>10741821.09</v>
      </c>
      <c r="AS10" s="63">
        <v>10761719.779999999</v>
      </c>
      <c r="AT10" s="63">
        <v>10744233.65</v>
      </c>
      <c r="AU10" s="63">
        <v>10741270.42</v>
      </c>
      <c r="AV10" s="63">
        <v>10761719.779999999</v>
      </c>
      <c r="AW10" s="63">
        <f t="shared" si="3"/>
        <v>1220922.1999999993</v>
      </c>
      <c r="AX10" s="63">
        <v>11963192.779999999</v>
      </c>
      <c r="AY10" s="63">
        <f t="shared" si="4"/>
        <v>-8287145.4300000016</v>
      </c>
      <c r="AZ10" s="63">
        <f t="shared" si="5"/>
        <v>0</v>
      </c>
      <c r="BA10" s="63">
        <v>11963192.779999999</v>
      </c>
      <c r="BB10" s="63" t="s">
        <v>473</v>
      </c>
      <c r="BC10" s="63">
        <v>0</v>
      </c>
      <c r="BD10" s="63">
        <v>0</v>
      </c>
      <c r="BE10" s="63">
        <v>0</v>
      </c>
      <c r="BF10" s="63">
        <v>8287145.4299999997</v>
      </c>
      <c r="BG10" s="63">
        <v>-8287145.4299999997</v>
      </c>
      <c r="BH10" s="63"/>
      <c r="BI10" s="64">
        <f>BA10-AG10</f>
        <v>0</v>
      </c>
      <c r="BJ10" s="64">
        <f t="shared" si="1"/>
        <v>11963192.779999999</v>
      </c>
      <c r="BK10" s="63">
        <f t="shared" si="2"/>
        <v>1201023.5099999998</v>
      </c>
      <c r="BR10" s="65"/>
      <c r="BS10" s="66"/>
    </row>
    <row r="11" spans="1:71" s="61" customFormat="1" hidden="1" x14ac:dyDescent="0.25">
      <c r="A11" s="61" t="str">
        <f>VLOOKUP(B11,'Cubo 14-08-2023'!$A$1:$A$444,1,0)</f>
        <v>1.5-01-2305_23624015_2313220</v>
      </c>
      <c r="B11" s="61" t="str">
        <f t="shared" si="0"/>
        <v>1.5-01-2305_23624015_2313220</v>
      </c>
      <c r="C11" s="61" t="s">
        <v>41</v>
      </c>
      <c r="D11" s="61" t="s">
        <v>42</v>
      </c>
      <c r="E11" s="61" t="s">
        <v>42</v>
      </c>
      <c r="F11" s="61">
        <v>1</v>
      </c>
      <c r="G11" s="61" t="s">
        <v>669</v>
      </c>
      <c r="H11" s="61">
        <v>1.3</v>
      </c>
      <c r="I11" s="61" t="s">
        <v>670</v>
      </c>
      <c r="J11" s="61" t="s">
        <v>28</v>
      </c>
      <c r="K11" s="61" t="s">
        <v>29</v>
      </c>
      <c r="L11" s="61" t="s">
        <v>43</v>
      </c>
      <c r="M11" s="61" t="s">
        <v>44</v>
      </c>
      <c r="N11" s="61" t="s">
        <v>45</v>
      </c>
      <c r="O11" s="61" t="s">
        <v>46</v>
      </c>
      <c r="P11" s="61">
        <v>6</v>
      </c>
      <c r="Q11" s="61" t="s">
        <v>34</v>
      </c>
      <c r="R11" s="61">
        <v>24</v>
      </c>
      <c r="S11" s="61" t="s">
        <v>49</v>
      </c>
      <c r="T11" s="61" t="s">
        <v>47</v>
      </c>
      <c r="U11" s="61" t="s">
        <v>48</v>
      </c>
      <c r="V11" s="61">
        <v>1000</v>
      </c>
      <c r="W11" s="61" t="s">
        <v>662</v>
      </c>
      <c r="X11" s="61" t="s">
        <v>49</v>
      </c>
      <c r="AB11" s="62">
        <v>1322</v>
      </c>
      <c r="AC11" s="61" t="s">
        <v>51</v>
      </c>
      <c r="AD11" s="61">
        <v>0</v>
      </c>
      <c r="AE11" s="61" t="s">
        <v>40</v>
      </c>
      <c r="AF11" s="63">
        <v>78301618.849999994</v>
      </c>
      <c r="AG11" s="63">
        <v>78301618.849999994</v>
      </c>
      <c r="AH11" s="64">
        <v>78301618.849999994</v>
      </c>
      <c r="AI11" s="63">
        <v>69091134.349999994</v>
      </c>
      <c r="AJ11" s="63">
        <v>0</v>
      </c>
      <c r="AK11" s="63">
        <v>0</v>
      </c>
      <c r="AL11" s="63">
        <v>0</v>
      </c>
      <c r="AM11" s="63">
        <v>0</v>
      </c>
      <c r="AN11" s="63">
        <v>0</v>
      </c>
      <c r="AO11" s="63">
        <v>0</v>
      </c>
      <c r="AP11" s="63">
        <v>0</v>
      </c>
      <c r="AQ11" s="63">
        <v>0</v>
      </c>
      <c r="AR11" s="63">
        <v>0</v>
      </c>
      <c r="AS11" s="63">
        <v>0</v>
      </c>
      <c r="AT11" s="63">
        <v>0</v>
      </c>
      <c r="AU11" s="63">
        <v>0</v>
      </c>
      <c r="AV11" s="63">
        <v>0</v>
      </c>
      <c r="AW11" s="63">
        <f t="shared" si="3"/>
        <v>78301618.849999994</v>
      </c>
      <c r="AX11" s="63">
        <v>78301618.849999994</v>
      </c>
      <c r="AY11" s="63">
        <f t="shared" si="4"/>
        <v>9210484.5</v>
      </c>
      <c r="AZ11" s="63">
        <f t="shared" si="5"/>
        <v>0</v>
      </c>
      <c r="BA11" s="63">
        <v>78301618.849999994</v>
      </c>
      <c r="BB11" s="63" t="s">
        <v>473</v>
      </c>
      <c r="BC11" s="63">
        <v>9210483.8499999996</v>
      </c>
      <c r="BD11" s="63">
        <v>0.65</v>
      </c>
      <c r="BE11" s="63">
        <v>0</v>
      </c>
      <c r="BF11" s="63">
        <v>0</v>
      </c>
      <c r="BG11" s="63">
        <v>9210484.5</v>
      </c>
      <c r="BH11" s="63"/>
      <c r="BI11" s="78">
        <v>32000000</v>
      </c>
      <c r="BJ11" s="64">
        <f t="shared" si="1"/>
        <v>110301618.84999999</v>
      </c>
      <c r="BK11" s="63">
        <f t="shared" si="2"/>
        <v>110301618.84999999</v>
      </c>
      <c r="BR11" s="65"/>
      <c r="BS11" s="66"/>
    </row>
    <row r="12" spans="1:71" s="61" customFormat="1" hidden="1" x14ac:dyDescent="0.25">
      <c r="A12" s="61" t="str">
        <f>VLOOKUP(B12,'Cubo 14-08-2023'!$A$1:$A$444,1,0)</f>
        <v>1.1-00-2305_23624015_2313220</v>
      </c>
      <c r="B12" s="61" t="str">
        <f t="shared" si="0"/>
        <v>1.1-00-2305_23624015_2313220</v>
      </c>
      <c r="C12" s="61" t="s">
        <v>137</v>
      </c>
      <c r="D12" s="61" t="s">
        <v>138</v>
      </c>
      <c r="E12" s="61" t="s">
        <v>682</v>
      </c>
      <c r="F12" s="61">
        <v>1</v>
      </c>
      <c r="G12" s="61" t="s">
        <v>669</v>
      </c>
      <c r="H12" s="61">
        <v>1.3</v>
      </c>
      <c r="I12" s="61" t="s">
        <v>670</v>
      </c>
      <c r="J12" s="61" t="s">
        <v>28</v>
      </c>
      <c r="K12" s="61" t="s">
        <v>29</v>
      </c>
      <c r="L12" s="61" t="s">
        <v>43</v>
      </c>
      <c r="M12" s="61" t="s">
        <v>44</v>
      </c>
      <c r="N12" s="61" t="s">
        <v>45</v>
      </c>
      <c r="O12" s="61" t="s">
        <v>46</v>
      </c>
      <c r="P12" s="61">
        <v>6</v>
      </c>
      <c r="Q12" s="61" t="s">
        <v>34</v>
      </c>
      <c r="R12" s="61">
        <v>24</v>
      </c>
      <c r="S12" s="61" t="s">
        <v>49</v>
      </c>
      <c r="T12" s="61" t="s">
        <v>47</v>
      </c>
      <c r="U12" s="61" t="s">
        <v>48</v>
      </c>
      <c r="V12" s="61">
        <v>1000</v>
      </c>
      <c r="W12" s="61" t="s">
        <v>662</v>
      </c>
      <c r="X12" s="61" t="s">
        <v>49</v>
      </c>
      <c r="AB12" s="62">
        <v>1322</v>
      </c>
      <c r="AC12" s="61" t="s">
        <v>51</v>
      </c>
      <c r="AD12" s="61">
        <v>0</v>
      </c>
      <c r="AE12" s="61" t="s">
        <v>40</v>
      </c>
      <c r="AF12" s="63">
        <v>41330308.939999998</v>
      </c>
      <c r="AG12" s="63">
        <v>41330308.939999998</v>
      </c>
      <c r="AH12" s="64">
        <v>41330308.939999998</v>
      </c>
      <c r="AI12" s="63">
        <v>88907687.939999998</v>
      </c>
      <c r="AJ12" s="63">
        <v>827533.3</v>
      </c>
      <c r="AK12" s="63">
        <v>473289.75</v>
      </c>
      <c r="AL12" s="63">
        <v>827533.3</v>
      </c>
      <c r="AM12" s="63">
        <v>971254.92</v>
      </c>
      <c r="AN12" s="63">
        <v>473289.75</v>
      </c>
      <c r="AO12" s="63">
        <v>827533.3</v>
      </c>
      <c r="AP12" s="63">
        <v>971254.92</v>
      </c>
      <c r="AQ12" s="63">
        <v>454600.38</v>
      </c>
      <c r="AR12" s="63">
        <v>808843.93</v>
      </c>
      <c r="AS12" s="63">
        <v>952565.55</v>
      </c>
      <c r="AT12" s="63">
        <v>454600.38</v>
      </c>
      <c r="AU12" s="63">
        <v>789897.55</v>
      </c>
      <c r="AV12" s="63">
        <v>952565.55</v>
      </c>
      <c r="AW12" s="63">
        <f t="shared" si="3"/>
        <v>40502775.640000001</v>
      </c>
      <c r="AX12" s="63">
        <v>41330308.939999998</v>
      </c>
      <c r="AY12" s="63">
        <f t="shared" si="4"/>
        <v>-47577379</v>
      </c>
      <c r="AZ12" s="63">
        <f t="shared" si="5"/>
        <v>0</v>
      </c>
      <c r="BA12" s="63">
        <v>41330308.939999998</v>
      </c>
      <c r="BB12" s="63" t="s">
        <v>473</v>
      </c>
      <c r="BC12" s="63">
        <v>0</v>
      </c>
      <c r="BD12" s="63">
        <v>0</v>
      </c>
      <c r="BE12" s="63">
        <v>0</v>
      </c>
      <c r="BF12" s="63">
        <v>47577379</v>
      </c>
      <c r="BG12" s="63">
        <v>-47577379</v>
      </c>
      <c r="BH12" s="63"/>
      <c r="BI12" s="78">
        <v>-32000000</v>
      </c>
      <c r="BJ12" s="64">
        <f t="shared" si="1"/>
        <v>9330308.9399999976</v>
      </c>
      <c r="BK12" s="63">
        <f t="shared" si="2"/>
        <v>8359054.0199999977</v>
      </c>
      <c r="BR12" s="65"/>
      <c r="BS12" s="66"/>
    </row>
    <row r="13" spans="1:71" s="61" customFormat="1" hidden="1" x14ac:dyDescent="0.25">
      <c r="A13" s="61" t="str">
        <f>VLOOKUP(B13,'Cubo 14-08-2023'!$A$1:$A$444,1,0)</f>
        <v>1.1-00-2305_23624015_2313310</v>
      </c>
      <c r="B13" s="61" t="str">
        <f t="shared" si="0"/>
        <v>1.1-00-2305_23624015_2313310</v>
      </c>
      <c r="C13" s="61" t="s">
        <v>137</v>
      </c>
      <c r="D13" s="61" t="s">
        <v>138</v>
      </c>
      <c r="E13" s="61" t="s">
        <v>682</v>
      </c>
      <c r="F13" s="61">
        <v>1</v>
      </c>
      <c r="G13" s="61" t="s">
        <v>669</v>
      </c>
      <c r="H13" s="61">
        <v>1.3</v>
      </c>
      <c r="I13" s="61" t="s">
        <v>670</v>
      </c>
      <c r="J13" s="61" t="s">
        <v>28</v>
      </c>
      <c r="K13" s="61" t="s">
        <v>29</v>
      </c>
      <c r="L13" s="61" t="s">
        <v>43</v>
      </c>
      <c r="M13" s="61" t="s">
        <v>44</v>
      </c>
      <c r="N13" s="61" t="s">
        <v>45</v>
      </c>
      <c r="O13" s="61" t="s">
        <v>46</v>
      </c>
      <c r="P13" s="61">
        <v>6</v>
      </c>
      <c r="Q13" s="61" t="s">
        <v>34</v>
      </c>
      <c r="R13" s="61">
        <v>24</v>
      </c>
      <c r="S13" s="61" t="s">
        <v>49</v>
      </c>
      <c r="T13" s="61" t="s">
        <v>47</v>
      </c>
      <c r="U13" s="61" t="s">
        <v>48</v>
      </c>
      <c r="V13" s="61">
        <v>1000</v>
      </c>
      <c r="W13" s="61" t="s">
        <v>662</v>
      </c>
      <c r="X13" s="61" t="s">
        <v>49</v>
      </c>
      <c r="AB13" s="62">
        <v>1331</v>
      </c>
      <c r="AC13" s="61" t="s">
        <v>352</v>
      </c>
      <c r="AD13" s="61">
        <v>0</v>
      </c>
      <c r="AE13" s="61" t="s">
        <v>40</v>
      </c>
      <c r="AF13" s="63">
        <v>700000</v>
      </c>
      <c r="AG13" s="63">
        <v>700000</v>
      </c>
      <c r="AH13" s="64">
        <v>700000</v>
      </c>
      <c r="AI13" s="63">
        <v>600000</v>
      </c>
      <c r="AJ13" s="63">
        <v>527039.71</v>
      </c>
      <c r="AK13" s="63">
        <v>494174.14</v>
      </c>
      <c r="AL13" s="63">
        <v>527039.71</v>
      </c>
      <c r="AM13" s="63">
        <v>584983.66</v>
      </c>
      <c r="AN13" s="63">
        <v>494174.14</v>
      </c>
      <c r="AO13" s="63">
        <v>527039.71</v>
      </c>
      <c r="AP13" s="63">
        <v>584983.66</v>
      </c>
      <c r="AQ13" s="63">
        <v>494174.14</v>
      </c>
      <c r="AR13" s="63">
        <v>527039.71</v>
      </c>
      <c r="AS13" s="63">
        <v>584983.66</v>
      </c>
      <c r="AT13" s="63">
        <v>494174.14</v>
      </c>
      <c r="AU13" s="63">
        <v>527039.71</v>
      </c>
      <c r="AV13" s="63">
        <v>584983.66</v>
      </c>
      <c r="AW13" s="63">
        <f t="shared" si="3"/>
        <v>172960.29000000004</v>
      </c>
      <c r="AX13" s="63">
        <v>700000</v>
      </c>
      <c r="AY13" s="63">
        <f t="shared" si="4"/>
        <v>100000</v>
      </c>
      <c r="AZ13" s="63">
        <f t="shared" si="5"/>
        <v>0</v>
      </c>
      <c r="BA13" s="63">
        <v>700000</v>
      </c>
      <c r="BB13" s="63" t="s">
        <v>473</v>
      </c>
      <c r="BC13" s="63">
        <v>0</v>
      </c>
      <c r="BD13" s="63">
        <v>100000</v>
      </c>
      <c r="BE13" s="63">
        <v>0</v>
      </c>
      <c r="BF13" s="63">
        <v>0</v>
      </c>
      <c r="BG13" s="63">
        <v>100000</v>
      </c>
      <c r="BH13" s="63"/>
      <c r="BI13" s="64">
        <f>BA13-AG13</f>
        <v>0</v>
      </c>
      <c r="BJ13" s="64">
        <f t="shared" si="1"/>
        <v>700000</v>
      </c>
      <c r="BK13" s="63">
        <f t="shared" si="2"/>
        <v>115016.33999999997</v>
      </c>
      <c r="BR13" s="65"/>
      <c r="BS13" s="66"/>
    </row>
    <row r="14" spans="1:71" s="61" customFormat="1" hidden="1" x14ac:dyDescent="0.25">
      <c r="A14" s="61" t="str">
        <f>VLOOKUP(B14,'Cubo 14-08-2023'!$A$1:$A$444,1,0)</f>
        <v>1.1-00-2305_23624015_2313410</v>
      </c>
      <c r="B14" s="61" t="str">
        <f t="shared" si="0"/>
        <v>1.1-00-2305_23624015_2313410</v>
      </c>
      <c r="C14" s="61" t="s">
        <v>137</v>
      </c>
      <c r="D14" s="61" t="s">
        <v>138</v>
      </c>
      <c r="E14" s="61" t="s">
        <v>682</v>
      </c>
      <c r="F14" s="61">
        <v>1</v>
      </c>
      <c r="G14" s="61" t="s">
        <v>669</v>
      </c>
      <c r="H14" s="61">
        <v>1.3</v>
      </c>
      <c r="I14" s="61" t="s">
        <v>670</v>
      </c>
      <c r="J14" s="61" t="s">
        <v>28</v>
      </c>
      <c r="K14" s="61" t="s">
        <v>29</v>
      </c>
      <c r="L14" s="61" t="s">
        <v>43</v>
      </c>
      <c r="M14" s="61" t="s">
        <v>44</v>
      </c>
      <c r="N14" s="61" t="s">
        <v>45</v>
      </c>
      <c r="O14" s="61" t="s">
        <v>46</v>
      </c>
      <c r="P14" s="61">
        <v>6</v>
      </c>
      <c r="Q14" s="61" t="s">
        <v>34</v>
      </c>
      <c r="R14" s="61">
        <v>24</v>
      </c>
      <c r="S14" s="61" t="s">
        <v>49</v>
      </c>
      <c r="T14" s="61" t="s">
        <v>47</v>
      </c>
      <c r="U14" s="61" t="s">
        <v>48</v>
      </c>
      <c r="V14" s="61">
        <v>1000</v>
      </c>
      <c r="W14" s="61" t="s">
        <v>662</v>
      </c>
      <c r="X14" s="61" t="s">
        <v>49</v>
      </c>
      <c r="AB14" s="62">
        <v>1341</v>
      </c>
      <c r="AC14" s="61" t="s">
        <v>353</v>
      </c>
      <c r="AD14" s="61">
        <v>0</v>
      </c>
      <c r="AE14" s="61" t="s">
        <v>40</v>
      </c>
      <c r="AF14" s="63">
        <v>7500000</v>
      </c>
      <c r="AG14" s="63">
        <v>7500000</v>
      </c>
      <c r="AH14" s="64">
        <v>7500000</v>
      </c>
      <c r="AI14" s="63">
        <v>7500000</v>
      </c>
      <c r="AJ14" s="63">
        <v>1142811.2</v>
      </c>
      <c r="AK14" s="63">
        <v>643822.19999999995</v>
      </c>
      <c r="AL14" s="63">
        <v>1142811.2</v>
      </c>
      <c r="AM14" s="63">
        <v>1199292.8</v>
      </c>
      <c r="AN14" s="63">
        <v>643822.19999999995</v>
      </c>
      <c r="AO14" s="63">
        <v>1142811.2</v>
      </c>
      <c r="AP14" s="63">
        <v>1199292.8</v>
      </c>
      <c r="AQ14" s="63">
        <v>643822.19999999995</v>
      </c>
      <c r="AR14" s="63">
        <v>1142811.2</v>
      </c>
      <c r="AS14" s="63">
        <v>1199292.8</v>
      </c>
      <c r="AT14" s="63">
        <v>643822.19999999995</v>
      </c>
      <c r="AU14" s="63">
        <v>1142811.2</v>
      </c>
      <c r="AV14" s="63">
        <v>1199292.8</v>
      </c>
      <c r="AW14" s="63">
        <f t="shared" si="3"/>
        <v>6357188.7999999998</v>
      </c>
      <c r="AX14" s="63">
        <v>7500000</v>
      </c>
      <c r="AY14" s="63">
        <f t="shared" si="4"/>
        <v>0</v>
      </c>
      <c r="AZ14" s="63">
        <f t="shared" si="5"/>
        <v>0</v>
      </c>
      <c r="BA14" s="63">
        <v>7500000</v>
      </c>
      <c r="BB14" s="63" t="s">
        <v>473</v>
      </c>
      <c r="BC14" s="63">
        <v>0</v>
      </c>
      <c r="BD14" s="63">
        <v>0</v>
      </c>
      <c r="BE14" s="63">
        <v>0</v>
      </c>
      <c r="BF14" s="63">
        <v>0</v>
      </c>
      <c r="BG14" s="63">
        <v>0</v>
      </c>
      <c r="BH14" s="63"/>
      <c r="BI14" s="64">
        <f>BA14-AG14</f>
        <v>0</v>
      </c>
      <c r="BJ14" s="64">
        <f t="shared" si="1"/>
        <v>7500000</v>
      </c>
      <c r="BK14" s="63">
        <f t="shared" si="2"/>
        <v>6300707.2000000002</v>
      </c>
      <c r="BR14" s="65"/>
      <c r="BS14" s="66"/>
    </row>
    <row r="15" spans="1:71" s="61" customFormat="1" hidden="1" x14ac:dyDescent="0.25">
      <c r="A15" s="61" t="str">
        <f>VLOOKUP(B15,'Cubo 14-08-2023'!$A$1:$A$444,1,0)</f>
        <v>1.1-00-2305_23624015_2314110</v>
      </c>
      <c r="B15" s="61" t="str">
        <f t="shared" si="0"/>
        <v>1.1-00-2305_23624015_2314110</v>
      </c>
      <c r="C15" s="61" t="s">
        <v>137</v>
      </c>
      <c r="D15" s="61" t="s">
        <v>138</v>
      </c>
      <c r="E15" s="61" t="s">
        <v>682</v>
      </c>
      <c r="F15" s="61">
        <v>1</v>
      </c>
      <c r="G15" s="61" t="s">
        <v>669</v>
      </c>
      <c r="H15" s="61">
        <v>1.3</v>
      </c>
      <c r="I15" s="61" t="s">
        <v>670</v>
      </c>
      <c r="J15" s="61" t="s">
        <v>28</v>
      </c>
      <c r="K15" s="61" t="s">
        <v>29</v>
      </c>
      <c r="L15" s="61" t="s">
        <v>43</v>
      </c>
      <c r="M15" s="61" t="s">
        <v>44</v>
      </c>
      <c r="N15" s="61" t="s">
        <v>45</v>
      </c>
      <c r="O15" s="61" t="s">
        <v>46</v>
      </c>
      <c r="P15" s="61">
        <v>6</v>
      </c>
      <c r="Q15" s="61" t="s">
        <v>34</v>
      </c>
      <c r="R15" s="61">
        <v>24</v>
      </c>
      <c r="S15" s="61" t="s">
        <v>49</v>
      </c>
      <c r="T15" s="61" t="s">
        <v>47</v>
      </c>
      <c r="U15" s="61" t="s">
        <v>48</v>
      </c>
      <c r="V15" s="61">
        <v>1000</v>
      </c>
      <c r="W15" s="61" t="s">
        <v>662</v>
      </c>
      <c r="X15" s="61" t="s">
        <v>49</v>
      </c>
      <c r="AB15" s="62">
        <v>1411</v>
      </c>
      <c r="AC15" s="61" t="s">
        <v>354</v>
      </c>
      <c r="AD15" s="61">
        <v>0</v>
      </c>
      <c r="AE15" s="61" t="s">
        <v>40</v>
      </c>
      <c r="AF15" s="63">
        <v>51680992.799999997</v>
      </c>
      <c r="AG15" s="63">
        <v>51680992.799999997</v>
      </c>
      <c r="AH15" s="64">
        <v>51680992.799999997</v>
      </c>
      <c r="AI15" s="63">
        <v>51611491.210000001</v>
      </c>
      <c r="AJ15" s="63">
        <v>22490592.649999999</v>
      </c>
      <c r="AK15" s="63">
        <v>18602595.280000001</v>
      </c>
      <c r="AL15" s="63">
        <v>22490592.649999999</v>
      </c>
      <c r="AM15" s="63">
        <v>26246473.960000001</v>
      </c>
      <c r="AN15" s="63">
        <v>18602595.280000001</v>
      </c>
      <c r="AO15" s="63">
        <v>22490592.649999999</v>
      </c>
      <c r="AP15" s="63">
        <v>26246473.960000001</v>
      </c>
      <c r="AQ15" s="63">
        <v>18602595.280000001</v>
      </c>
      <c r="AR15" s="63">
        <v>22490592.649999999</v>
      </c>
      <c r="AS15" s="63">
        <v>26246473.960000001</v>
      </c>
      <c r="AT15" s="63">
        <v>18602595.280000001</v>
      </c>
      <c r="AU15" s="63">
        <v>22490592.649999999</v>
      </c>
      <c r="AV15" s="63">
        <v>26246473.960000001</v>
      </c>
      <c r="AW15" s="63">
        <f t="shared" si="3"/>
        <v>29190400.149999999</v>
      </c>
      <c r="AX15" s="63">
        <v>51680992.799999997</v>
      </c>
      <c r="AY15" s="63">
        <f t="shared" si="4"/>
        <v>69501.589999996126</v>
      </c>
      <c r="AZ15" s="63">
        <f t="shared" si="5"/>
        <v>0</v>
      </c>
      <c r="BA15" s="63">
        <v>51680992.799999997</v>
      </c>
      <c r="BB15" s="63" t="s">
        <v>473</v>
      </c>
      <c r="BC15" s="63">
        <v>0</v>
      </c>
      <c r="BD15" s="63">
        <v>69501.59</v>
      </c>
      <c r="BE15" s="63">
        <v>0</v>
      </c>
      <c r="BF15" s="63">
        <v>0</v>
      </c>
      <c r="BG15" s="63">
        <v>69501.59</v>
      </c>
      <c r="BH15" s="63"/>
      <c r="BI15" s="64">
        <f>BA15-AG15</f>
        <v>0</v>
      </c>
      <c r="BJ15" s="64">
        <f t="shared" si="1"/>
        <v>51680992.799999997</v>
      </c>
      <c r="BK15" s="63">
        <f t="shared" si="2"/>
        <v>25434518.839999996</v>
      </c>
      <c r="BR15" s="65"/>
      <c r="BS15" s="66"/>
    </row>
    <row r="16" spans="1:71" s="61" customFormat="1" hidden="1" x14ac:dyDescent="0.25">
      <c r="A16" s="61" t="str">
        <f>VLOOKUP(B16,'Cubo 14-08-2023'!$A$1:$A$444,1,0)</f>
        <v>1.1-00-2305_23624015_2314210</v>
      </c>
      <c r="B16" s="61" t="str">
        <f t="shared" si="0"/>
        <v>1.1-00-2305_23624015_2314210</v>
      </c>
      <c r="C16" s="61" t="s">
        <v>137</v>
      </c>
      <c r="D16" s="61" t="s">
        <v>138</v>
      </c>
      <c r="E16" s="61" t="s">
        <v>682</v>
      </c>
      <c r="F16" s="61">
        <v>1</v>
      </c>
      <c r="G16" s="61" t="s">
        <v>669</v>
      </c>
      <c r="H16" s="61">
        <v>1.3</v>
      </c>
      <c r="I16" s="61" t="s">
        <v>670</v>
      </c>
      <c r="J16" s="61" t="s">
        <v>28</v>
      </c>
      <c r="K16" s="61" t="s">
        <v>29</v>
      </c>
      <c r="L16" s="61" t="s">
        <v>43</v>
      </c>
      <c r="M16" s="61" t="s">
        <v>44</v>
      </c>
      <c r="N16" s="61" t="s">
        <v>45</v>
      </c>
      <c r="O16" s="61" t="s">
        <v>46</v>
      </c>
      <c r="P16" s="61">
        <v>6</v>
      </c>
      <c r="Q16" s="61" t="s">
        <v>34</v>
      </c>
      <c r="R16" s="61">
        <v>24</v>
      </c>
      <c r="S16" s="61" t="s">
        <v>49</v>
      </c>
      <c r="T16" s="61" t="s">
        <v>47</v>
      </c>
      <c r="U16" s="61" t="s">
        <v>48</v>
      </c>
      <c r="V16" s="61">
        <v>1000</v>
      </c>
      <c r="W16" s="61" t="s">
        <v>662</v>
      </c>
      <c r="X16" s="61" t="s">
        <v>49</v>
      </c>
      <c r="AB16" s="62">
        <v>1421</v>
      </c>
      <c r="AC16" s="61" t="s">
        <v>355</v>
      </c>
      <c r="AD16" s="61">
        <v>0</v>
      </c>
      <c r="AE16" s="61" t="s">
        <v>40</v>
      </c>
      <c r="AF16" s="63">
        <v>25840496.399999999</v>
      </c>
      <c r="AG16" s="63">
        <v>25840496.399999999</v>
      </c>
      <c r="AH16" s="64">
        <v>25840496.399999999</v>
      </c>
      <c r="AI16" s="63">
        <v>32055745.600000001</v>
      </c>
      <c r="AJ16" s="63">
        <v>11928644.59</v>
      </c>
      <c r="AK16" s="63">
        <v>8978672.3800000008</v>
      </c>
      <c r="AL16" s="63">
        <v>11928644.59</v>
      </c>
      <c r="AM16" s="63">
        <v>12911803.109999999</v>
      </c>
      <c r="AN16" s="63">
        <v>8978672.3800000008</v>
      </c>
      <c r="AO16" s="63">
        <v>11928644.59</v>
      </c>
      <c r="AP16" s="63">
        <v>12911803.109999999</v>
      </c>
      <c r="AQ16" s="63">
        <v>8978672.3800000008</v>
      </c>
      <c r="AR16" s="63">
        <v>11928644.59</v>
      </c>
      <c r="AS16" s="63">
        <v>12911803.109999999</v>
      </c>
      <c r="AT16" s="63">
        <v>8978672.3800000008</v>
      </c>
      <c r="AU16" s="63">
        <v>11928644.59</v>
      </c>
      <c r="AV16" s="63">
        <v>12911803.109999999</v>
      </c>
      <c r="AW16" s="63">
        <f t="shared" si="3"/>
        <v>13911851.809999999</v>
      </c>
      <c r="AX16" s="63">
        <v>25840496.399999999</v>
      </c>
      <c r="AY16" s="63">
        <f t="shared" si="4"/>
        <v>-6215249.200000003</v>
      </c>
      <c r="AZ16" s="63">
        <f t="shared" si="5"/>
        <v>0</v>
      </c>
      <c r="BA16" s="63">
        <v>25840496.399999999</v>
      </c>
      <c r="BB16" s="63" t="s">
        <v>473</v>
      </c>
      <c r="BC16" s="63">
        <v>0</v>
      </c>
      <c r="BD16" s="63">
        <v>0</v>
      </c>
      <c r="BE16" s="63">
        <v>0</v>
      </c>
      <c r="BF16" s="63">
        <v>6215249.2000000002</v>
      </c>
      <c r="BG16" s="63">
        <v>-6215249.2000000002</v>
      </c>
      <c r="BH16" s="63"/>
      <c r="BI16" s="64">
        <f>BA16-AG16</f>
        <v>0</v>
      </c>
      <c r="BJ16" s="64">
        <f t="shared" si="1"/>
        <v>25840496.399999999</v>
      </c>
      <c r="BK16" s="63">
        <f t="shared" si="2"/>
        <v>12928693.289999999</v>
      </c>
    </row>
    <row r="17" spans="1:64" s="61" customFormat="1" hidden="1" x14ac:dyDescent="0.25">
      <c r="A17" s="61" t="str">
        <f>VLOOKUP(B17,'Cubo 14-08-2023'!$A$1:$A$444,1,0)</f>
        <v>1.1-00-2305_23624015_2314310</v>
      </c>
      <c r="B17" s="61" t="str">
        <f t="shared" si="0"/>
        <v>1.1-00-2305_23624015_2314310</v>
      </c>
      <c r="C17" s="61" t="s">
        <v>137</v>
      </c>
      <c r="D17" s="61" t="s">
        <v>138</v>
      </c>
      <c r="E17" s="61" t="s">
        <v>682</v>
      </c>
      <c r="F17" s="61">
        <v>1</v>
      </c>
      <c r="G17" s="61" t="s">
        <v>669</v>
      </c>
      <c r="H17" s="61">
        <v>1.3</v>
      </c>
      <c r="I17" s="61" t="s">
        <v>670</v>
      </c>
      <c r="J17" s="61" t="s">
        <v>28</v>
      </c>
      <c r="K17" s="61" t="s">
        <v>29</v>
      </c>
      <c r="L17" s="61" t="s">
        <v>43</v>
      </c>
      <c r="M17" s="61" t="s">
        <v>44</v>
      </c>
      <c r="N17" s="61" t="s">
        <v>45</v>
      </c>
      <c r="O17" s="61" t="s">
        <v>46</v>
      </c>
      <c r="P17" s="61">
        <v>6</v>
      </c>
      <c r="Q17" s="61" t="s">
        <v>34</v>
      </c>
      <c r="R17" s="61">
        <v>24</v>
      </c>
      <c r="S17" s="61" t="s">
        <v>49</v>
      </c>
      <c r="T17" s="61" t="s">
        <v>47</v>
      </c>
      <c r="U17" s="61" t="s">
        <v>48</v>
      </c>
      <c r="V17" s="61">
        <v>1000</v>
      </c>
      <c r="W17" s="61" t="s">
        <v>662</v>
      </c>
      <c r="X17" s="61" t="s">
        <v>49</v>
      </c>
      <c r="AB17" s="62">
        <v>1431</v>
      </c>
      <c r="AC17" s="61" t="s">
        <v>356</v>
      </c>
      <c r="AD17" s="61">
        <v>0</v>
      </c>
      <c r="AE17" s="61" t="s">
        <v>40</v>
      </c>
      <c r="AF17" s="63">
        <v>17226997.600000001</v>
      </c>
      <c r="AG17" s="63">
        <v>17226997.600000001</v>
      </c>
      <c r="AH17" s="64">
        <v>17226997.600000001</v>
      </c>
      <c r="AI17" s="63">
        <v>21703830.41</v>
      </c>
      <c r="AJ17" s="63">
        <v>7774319.9400000004</v>
      </c>
      <c r="AK17" s="63">
        <v>5807940.4699999997</v>
      </c>
      <c r="AL17" s="63">
        <v>7774319.9400000004</v>
      </c>
      <c r="AM17" s="63">
        <v>8429185.1799999997</v>
      </c>
      <c r="AN17" s="63">
        <v>5807940.4699999997</v>
      </c>
      <c r="AO17" s="63">
        <v>7774319.9400000004</v>
      </c>
      <c r="AP17" s="63">
        <v>8429185.1799999997</v>
      </c>
      <c r="AQ17" s="63">
        <v>5807940.4699999997</v>
      </c>
      <c r="AR17" s="63">
        <v>7774319.9400000004</v>
      </c>
      <c r="AS17" s="63">
        <v>8429185.1799999997</v>
      </c>
      <c r="AT17" s="63">
        <v>5807940.4699999997</v>
      </c>
      <c r="AU17" s="63">
        <v>7774319.9400000004</v>
      </c>
      <c r="AV17" s="63">
        <v>8429185.1799999997</v>
      </c>
      <c r="AW17" s="63">
        <f t="shared" si="3"/>
        <v>9452677.6600000001</v>
      </c>
      <c r="AX17" s="63">
        <v>17226997.600000001</v>
      </c>
      <c r="AY17" s="63">
        <f t="shared" si="4"/>
        <v>-4476832.8099999987</v>
      </c>
      <c r="AZ17" s="63">
        <f t="shared" si="5"/>
        <v>0</v>
      </c>
      <c r="BA17" s="63">
        <v>17226997.600000001</v>
      </c>
      <c r="BB17" s="63" t="s">
        <v>473</v>
      </c>
      <c r="BC17" s="63">
        <v>0</v>
      </c>
      <c r="BD17" s="63">
        <v>0</v>
      </c>
      <c r="BE17" s="63">
        <v>0</v>
      </c>
      <c r="BF17" s="63">
        <v>4476832.8099999996</v>
      </c>
      <c r="BG17" s="63">
        <v>-4476832.8099999996</v>
      </c>
      <c r="BH17" s="63"/>
      <c r="BI17" s="64">
        <f>BA17-AG17</f>
        <v>0</v>
      </c>
      <c r="BJ17" s="64">
        <f t="shared" si="1"/>
        <v>17226997.600000001</v>
      </c>
      <c r="BK17" s="63">
        <f t="shared" si="2"/>
        <v>8797812.4200000018</v>
      </c>
    </row>
    <row r="18" spans="1:64" s="61" customFormat="1" hidden="1" x14ac:dyDescent="0.25">
      <c r="A18" s="61" t="str">
        <f>VLOOKUP(B18,'Cubo 14-08-2023'!$A$1:$A$444,1,0)</f>
        <v>1.5-01-2305_23624015_2314320</v>
      </c>
      <c r="B18" s="61" t="str">
        <f t="shared" si="0"/>
        <v>1.5-01-2305_23624015_2314320</v>
      </c>
      <c r="C18" s="61" t="s">
        <v>41</v>
      </c>
      <c r="D18" s="61" t="s">
        <v>42</v>
      </c>
      <c r="E18" s="61" t="s">
        <v>42</v>
      </c>
      <c r="F18" s="61">
        <v>1</v>
      </c>
      <c r="G18" s="61" t="s">
        <v>669</v>
      </c>
      <c r="H18" s="61">
        <v>1.3</v>
      </c>
      <c r="I18" s="61" t="s">
        <v>670</v>
      </c>
      <c r="J18" s="61" t="s">
        <v>28</v>
      </c>
      <c r="K18" s="61" t="s">
        <v>29</v>
      </c>
      <c r="L18" s="61" t="s">
        <v>43</v>
      </c>
      <c r="M18" s="61" t="s">
        <v>44</v>
      </c>
      <c r="N18" s="61" t="s">
        <v>45</v>
      </c>
      <c r="O18" s="61" t="s">
        <v>46</v>
      </c>
      <c r="P18" s="61">
        <v>6</v>
      </c>
      <c r="Q18" s="61" t="s">
        <v>34</v>
      </c>
      <c r="R18" s="61">
        <v>24</v>
      </c>
      <c r="S18" s="61" t="s">
        <v>49</v>
      </c>
      <c r="T18" s="61" t="s">
        <v>47</v>
      </c>
      <c r="U18" s="61" t="s">
        <v>48</v>
      </c>
      <c r="V18" s="61">
        <v>1000</v>
      </c>
      <c r="W18" s="61" t="s">
        <v>662</v>
      </c>
      <c r="X18" s="61" t="s">
        <v>49</v>
      </c>
      <c r="AB18" s="62">
        <v>1432</v>
      </c>
      <c r="AC18" s="61" t="s">
        <v>357</v>
      </c>
      <c r="AD18" s="61">
        <v>0</v>
      </c>
      <c r="AE18" s="61" t="s">
        <v>40</v>
      </c>
      <c r="AF18" s="63">
        <v>0</v>
      </c>
      <c r="AG18" s="63">
        <v>0</v>
      </c>
      <c r="AH18" s="64">
        <v>0</v>
      </c>
      <c r="AI18" s="63">
        <v>0</v>
      </c>
      <c r="AJ18" s="63">
        <v>0</v>
      </c>
      <c r="AK18" s="63">
        <v>0</v>
      </c>
      <c r="AL18" s="63">
        <v>0</v>
      </c>
      <c r="AM18" s="63">
        <v>0</v>
      </c>
      <c r="AN18" s="63">
        <v>0</v>
      </c>
      <c r="AO18" s="63">
        <v>0</v>
      </c>
      <c r="AP18" s="63">
        <v>0</v>
      </c>
      <c r="AQ18" s="63">
        <v>0</v>
      </c>
      <c r="AR18" s="63">
        <v>0</v>
      </c>
      <c r="AS18" s="63">
        <v>0</v>
      </c>
      <c r="AT18" s="63">
        <v>0</v>
      </c>
      <c r="AU18" s="63">
        <v>0</v>
      </c>
      <c r="AV18" s="63">
        <v>0</v>
      </c>
      <c r="AW18" s="63">
        <v>0</v>
      </c>
      <c r="AX18" s="63">
        <v>0</v>
      </c>
      <c r="AY18" s="63">
        <v>0</v>
      </c>
      <c r="AZ18" s="63">
        <v>0</v>
      </c>
      <c r="BA18" s="63">
        <v>0</v>
      </c>
      <c r="BB18" s="63">
        <v>0</v>
      </c>
      <c r="BC18" s="63">
        <v>0</v>
      </c>
      <c r="BD18" s="63">
        <v>0</v>
      </c>
      <c r="BE18" s="63">
        <v>0</v>
      </c>
      <c r="BF18" s="63">
        <v>0</v>
      </c>
      <c r="BG18" s="63">
        <v>0</v>
      </c>
      <c r="BH18" s="63">
        <v>0</v>
      </c>
      <c r="BI18" s="78">
        <v>80062609.629999995</v>
      </c>
      <c r="BJ18" s="64">
        <f t="shared" si="1"/>
        <v>80062609.629999995</v>
      </c>
      <c r="BK18" s="63">
        <f t="shared" si="2"/>
        <v>80062609.629999995</v>
      </c>
    </row>
    <row r="19" spans="1:64" s="61" customFormat="1" hidden="1" x14ac:dyDescent="0.25">
      <c r="A19" s="61" t="str">
        <f>VLOOKUP(B19,'Cubo 14-08-2023'!$A$1:$A$444,1,0)</f>
        <v>1.1-00-2305_23624015_2314320</v>
      </c>
      <c r="B19" s="61" t="str">
        <f t="shared" si="0"/>
        <v>1.1-00-2305_23624015_2314320</v>
      </c>
      <c r="C19" s="61" t="s">
        <v>137</v>
      </c>
      <c r="D19" s="61" t="s">
        <v>138</v>
      </c>
      <c r="E19" s="61" t="s">
        <v>682</v>
      </c>
      <c r="F19" s="61">
        <v>1</v>
      </c>
      <c r="G19" s="61" t="s">
        <v>669</v>
      </c>
      <c r="H19" s="61">
        <v>1.3</v>
      </c>
      <c r="I19" s="61" t="s">
        <v>670</v>
      </c>
      <c r="J19" s="61" t="s">
        <v>28</v>
      </c>
      <c r="K19" s="61" t="s">
        <v>29</v>
      </c>
      <c r="L19" s="61" t="s">
        <v>43</v>
      </c>
      <c r="M19" s="61" t="s">
        <v>44</v>
      </c>
      <c r="N19" s="61" t="s">
        <v>45</v>
      </c>
      <c r="O19" s="61" t="s">
        <v>46</v>
      </c>
      <c r="P19" s="61">
        <v>6</v>
      </c>
      <c r="Q19" s="61" t="s">
        <v>34</v>
      </c>
      <c r="R19" s="61">
        <v>24</v>
      </c>
      <c r="S19" s="61" t="s">
        <v>49</v>
      </c>
      <c r="T19" s="61" t="s">
        <v>47</v>
      </c>
      <c r="U19" s="61" t="s">
        <v>48</v>
      </c>
      <c r="V19" s="61">
        <v>1000</v>
      </c>
      <c r="W19" s="61" t="s">
        <v>662</v>
      </c>
      <c r="X19" s="61" t="s">
        <v>49</v>
      </c>
      <c r="AB19" s="62">
        <v>1432</v>
      </c>
      <c r="AC19" s="61" t="s">
        <v>357</v>
      </c>
      <c r="AD19" s="61">
        <v>0</v>
      </c>
      <c r="AE19" s="61" t="s">
        <v>40</v>
      </c>
      <c r="AF19" s="63">
        <v>150736229.00999999</v>
      </c>
      <c r="AG19" s="63">
        <v>150736229.00999999</v>
      </c>
      <c r="AH19" s="64">
        <v>150736229.00999999</v>
      </c>
      <c r="AI19" s="63">
        <v>148886916.09</v>
      </c>
      <c r="AJ19" s="63">
        <v>70808943.629999995</v>
      </c>
      <c r="AK19" s="63">
        <v>53599093.840000004</v>
      </c>
      <c r="AL19" s="63">
        <v>70808943.629999995</v>
      </c>
      <c r="AM19" s="63">
        <v>169000775</v>
      </c>
      <c r="AN19" s="63">
        <v>53599093.840000004</v>
      </c>
      <c r="AO19" s="63">
        <v>70808943.629999995</v>
      </c>
      <c r="AP19" s="63">
        <v>169000775</v>
      </c>
      <c r="AQ19" s="63">
        <v>53599093.840000004</v>
      </c>
      <c r="AR19" s="63">
        <v>70808943.629999995</v>
      </c>
      <c r="AS19" s="63">
        <v>169000775</v>
      </c>
      <c r="AT19" s="63">
        <v>53599093.840000004</v>
      </c>
      <c r="AU19" s="63">
        <v>70808943.629999995</v>
      </c>
      <c r="AV19" s="63">
        <v>169000775</v>
      </c>
      <c r="AW19" s="63">
        <f t="shared" ref="AW19:AW24" si="6">AG19-AJ19</f>
        <v>79927285.379999995</v>
      </c>
      <c r="AX19" s="63">
        <v>150736229.00999999</v>
      </c>
      <c r="AY19" s="63">
        <f t="shared" ref="AY19:AY29" si="7">AX19-AI19</f>
        <v>1849312.9199999869</v>
      </c>
      <c r="AZ19" s="63">
        <f t="shared" ref="AZ19:AZ29" si="8">AX19-AG19</f>
        <v>0</v>
      </c>
      <c r="BA19" s="63">
        <v>150736229.00999999</v>
      </c>
      <c r="BB19" s="63" t="s">
        <v>473</v>
      </c>
      <c r="BC19" s="63">
        <v>0</v>
      </c>
      <c r="BD19" s="63">
        <v>1849312.92</v>
      </c>
      <c r="BE19" s="63">
        <v>0</v>
      </c>
      <c r="BF19" s="63">
        <v>0</v>
      </c>
      <c r="BG19" s="63">
        <v>1849312.92</v>
      </c>
      <c r="BH19" s="63"/>
      <c r="BI19" s="78">
        <v>-80062609.629999995</v>
      </c>
      <c r="BJ19" s="64">
        <f t="shared" si="1"/>
        <v>70673619.379999995</v>
      </c>
      <c r="BK19" s="63">
        <f t="shared" si="2"/>
        <v>-98327155.620000005</v>
      </c>
    </row>
    <row r="20" spans="1:64" s="61" customFormat="1" hidden="1" x14ac:dyDescent="0.25">
      <c r="A20" s="61" t="str">
        <f>VLOOKUP(B20,'Cubo 14-08-2023'!$A$1:$A$444,1,0)</f>
        <v>1.1-00-2305_23624015_2314410</v>
      </c>
      <c r="B20" s="61" t="str">
        <f t="shared" si="0"/>
        <v>1.1-00-2305_23624015_2314410</v>
      </c>
      <c r="C20" s="61" t="s">
        <v>137</v>
      </c>
      <c r="D20" s="61" t="s">
        <v>138</v>
      </c>
      <c r="E20" s="61" t="s">
        <v>682</v>
      </c>
      <c r="F20" s="61">
        <v>1</v>
      </c>
      <c r="G20" s="61" t="s">
        <v>669</v>
      </c>
      <c r="H20" s="61">
        <v>1.3</v>
      </c>
      <c r="I20" s="61" t="s">
        <v>670</v>
      </c>
      <c r="J20" s="61" t="s">
        <v>28</v>
      </c>
      <c r="K20" s="61" t="s">
        <v>29</v>
      </c>
      <c r="L20" s="61" t="s">
        <v>43</v>
      </c>
      <c r="M20" s="61" t="s">
        <v>44</v>
      </c>
      <c r="N20" s="61" t="s">
        <v>45</v>
      </c>
      <c r="O20" s="61" t="s">
        <v>46</v>
      </c>
      <c r="P20" s="61">
        <v>6</v>
      </c>
      <c r="Q20" s="61" t="s">
        <v>34</v>
      </c>
      <c r="R20" s="61">
        <v>24</v>
      </c>
      <c r="S20" s="61" t="s">
        <v>49</v>
      </c>
      <c r="T20" s="61" t="s">
        <v>47</v>
      </c>
      <c r="U20" s="61" t="s">
        <v>48</v>
      </c>
      <c r="V20" s="61">
        <v>1000</v>
      </c>
      <c r="W20" s="61" t="s">
        <v>662</v>
      </c>
      <c r="X20" s="61" t="s">
        <v>49</v>
      </c>
      <c r="AB20" s="62">
        <v>1441</v>
      </c>
      <c r="AC20" s="61" t="s">
        <v>358</v>
      </c>
      <c r="AD20" s="61">
        <v>0</v>
      </c>
      <c r="AE20" s="61" t="s">
        <v>40</v>
      </c>
      <c r="AF20" s="63">
        <v>13616210.52</v>
      </c>
      <c r="AG20" s="63">
        <v>13616210.52</v>
      </c>
      <c r="AH20" s="64">
        <v>13616210.52</v>
      </c>
      <c r="AI20" s="63">
        <v>10000000</v>
      </c>
      <c r="AJ20" s="63">
        <v>13606210.52</v>
      </c>
      <c r="AK20" s="63">
        <v>13606210.52</v>
      </c>
      <c r="AL20" s="63">
        <v>13606210.52</v>
      </c>
      <c r="AM20" s="63">
        <v>13606210.52</v>
      </c>
      <c r="AN20" s="63">
        <v>13606210.52</v>
      </c>
      <c r="AO20" s="63">
        <v>13606210.52</v>
      </c>
      <c r="AP20" s="63">
        <v>13606210.52</v>
      </c>
      <c r="AQ20" s="63">
        <v>12980000</v>
      </c>
      <c r="AR20" s="63">
        <v>13606210.52</v>
      </c>
      <c r="AS20" s="63">
        <v>13606210.52</v>
      </c>
      <c r="AT20" s="63">
        <v>12980000</v>
      </c>
      <c r="AU20" s="63">
        <v>13606210.52</v>
      </c>
      <c r="AV20" s="63">
        <v>13606210.52</v>
      </c>
      <c r="AW20" s="63">
        <f t="shared" si="6"/>
        <v>10000</v>
      </c>
      <c r="AX20" s="63">
        <v>13616210.52</v>
      </c>
      <c r="AY20" s="63">
        <f t="shared" si="7"/>
        <v>3616210.5199999996</v>
      </c>
      <c r="AZ20" s="63">
        <f t="shared" si="8"/>
        <v>0</v>
      </c>
      <c r="BA20" s="63">
        <v>13616210.52</v>
      </c>
      <c r="BB20" s="63" t="s">
        <v>473</v>
      </c>
      <c r="BC20" s="63">
        <v>0</v>
      </c>
      <c r="BD20" s="63">
        <v>3616210.52</v>
      </c>
      <c r="BE20" s="63">
        <v>0</v>
      </c>
      <c r="BF20" s="63">
        <v>0</v>
      </c>
      <c r="BG20" s="63">
        <v>3616210.52</v>
      </c>
      <c r="BH20" s="63"/>
      <c r="BI20" s="78">
        <v>0.48</v>
      </c>
      <c r="BJ20" s="64">
        <f t="shared" si="1"/>
        <v>13616211</v>
      </c>
      <c r="BK20" s="63">
        <f t="shared" si="2"/>
        <v>10000.480000000447</v>
      </c>
    </row>
    <row r="21" spans="1:64" s="61" customFormat="1" hidden="1" x14ac:dyDescent="0.25">
      <c r="A21" s="61" t="str">
        <f>VLOOKUP(B21,'Cubo 14-08-2023'!$A$1:$A$444,1,0)</f>
        <v>1.1-00-2305_23624015_2315210</v>
      </c>
      <c r="B21" s="61" t="str">
        <f t="shared" si="0"/>
        <v>1.1-00-2305_23624015_2315210</v>
      </c>
      <c r="C21" s="61" t="s">
        <v>137</v>
      </c>
      <c r="D21" s="61" t="s">
        <v>138</v>
      </c>
      <c r="E21" s="61" t="s">
        <v>682</v>
      </c>
      <c r="F21" s="61">
        <v>1</v>
      </c>
      <c r="G21" s="61" t="s">
        <v>669</v>
      </c>
      <c r="H21" s="61">
        <v>1.3</v>
      </c>
      <c r="I21" s="61" t="s">
        <v>670</v>
      </c>
      <c r="J21" s="61" t="s">
        <v>28</v>
      </c>
      <c r="K21" s="61" t="s">
        <v>29</v>
      </c>
      <c r="L21" s="61" t="s">
        <v>43</v>
      </c>
      <c r="M21" s="61" t="s">
        <v>44</v>
      </c>
      <c r="N21" s="61" t="s">
        <v>45</v>
      </c>
      <c r="O21" s="61" t="s">
        <v>46</v>
      </c>
      <c r="P21" s="61">
        <v>6</v>
      </c>
      <c r="Q21" s="61" t="s">
        <v>34</v>
      </c>
      <c r="R21" s="61">
        <v>24</v>
      </c>
      <c r="S21" s="61" t="s">
        <v>49</v>
      </c>
      <c r="T21" s="61" t="s">
        <v>47</v>
      </c>
      <c r="U21" s="61" t="s">
        <v>48</v>
      </c>
      <c r="V21" s="61">
        <v>1000</v>
      </c>
      <c r="W21" s="61" t="s">
        <v>662</v>
      </c>
      <c r="X21" s="61" t="s">
        <v>49</v>
      </c>
      <c r="AB21" s="62">
        <v>1521</v>
      </c>
      <c r="AC21" s="61" t="s">
        <v>359</v>
      </c>
      <c r="AD21" s="61">
        <v>0</v>
      </c>
      <c r="AE21" s="61" t="s">
        <v>40</v>
      </c>
      <c r="AF21" s="63">
        <v>5373789.4800000004</v>
      </c>
      <c r="AG21" s="63">
        <v>5373789.4800000004</v>
      </c>
      <c r="AH21" s="64">
        <v>5373789.4800000004</v>
      </c>
      <c r="AI21" s="63">
        <v>6000000</v>
      </c>
      <c r="AJ21" s="63">
        <v>0</v>
      </c>
      <c r="AK21" s="63">
        <v>0</v>
      </c>
      <c r="AL21" s="63">
        <v>0</v>
      </c>
      <c r="AM21" s="63">
        <v>0</v>
      </c>
      <c r="AN21" s="63">
        <v>0</v>
      </c>
      <c r="AO21" s="63">
        <v>0</v>
      </c>
      <c r="AP21" s="63">
        <v>0</v>
      </c>
      <c r="AQ21" s="63">
        <v>0</v>
      </c>
      <c r="AR21" s="63">
        <v>0</v>
      </c>
      <c r="AS21" s="63">
        <v>0</v>
      </c>
      <c r="AT21" s="63">
        <v>0</v>
      </c>
      <c r="AU21" s="63">
        <v>0</v>
      </c>
      <c r="AV21" s="63">
        <v>0</v>
      </c>
      <c r="AW21" s="63">
        <f t="shared" si="6"/>
        <v>5373789.4800000004</v>
      </c>
      <c r="AX21" s="63">
        <v>5373789.4800000004</v>
      </c>
      <c r="AY21" s="63">
        <f t="shared" si="7"/>
        <v>-626210.51999999955</v>
      </c>
      <c r="AZ21" s="63">
        <f t="shared" si="8"/>
        <v>0</v>
      </c>
      <c r="BA21" s="63">
        <v>5373789.4800000004</v>
      </c>
      <c r="BB21" s="63" t="s">
        <v>473</v>
      </c>
      <c r="BC21" s="63">
        <v>0</v>
      </c>
      <c r="BD21" s="63">
        <v>2980000</v>
      </c>
      <c r="BE21" s="63">
        <v>0</v>
      </c>
      <c r="BF21" s="63">
        <v>3606210.52</v>
      </c>
      <c r="BG21" s="63">
        <v>-626210.52</v>
      </c>
      <c r="BH21" s="63"/>
      <c r="BI21" s="78">
        <v>-0.48</v>
      </c>
      <c r="BJ21" s="64">
        <f t="shared" si="1"/>
        <v>5373789</v>
      </c>
      <c r="BK21" s="63">
        <f t="shared" si="2"/>
        <v>5373789</v>
      </c>
    </row>
    <row r="22" spans="1:64" s="61" customFormat="1" hidden="1" x14ac:dyDescent="0.25">
      <c r="A22" s="61" t="str">
        <f>VLOOKUP(B22,'Cubo 14-08-2023'!$A$1:$A$444,1,0)</f>
        <v>1.6-01-2305_23624015_2315910</v>
      </c>
      <c r="B22" s="61" t="str">
        <f t="shared" si="0"/>
        <v>1.6-01-2305_23624015_2315910</v>
      </c>
      <c r="C22" s="61" t="s">
        <v>52</v>
      </c>
      <c r="D22" s="61" t="s">
        <v>53</v>
      </c>
      <c r="E22" s="61" t="s">
        <v>53</v>
      </c>
      <c r="F22" s="61">
        <v>1</v>
      </c>
      <c r="G22" s="61" t="s">
        <v>669</v>
      </c>
      <c r="H22" s="61">
        <v>1.3</v>
      </c>
      <c r="I22" s="61" t="s">
        <v>670</v>
      </c>
      <c r="J22" s="61" t="s">
        <v>28</v>
      </c>
      <c r="K22" s="61" t="s">
        <v>29</v>
      </c>
      <c r="L22" s="61" t="s">
        <v>43</v>
      </c>
      <c r="M22" s="61" t="s">
        <v>44</v>
      </c>
      <c r="N22" s="61" t="s">
        <v>45</v>
      </c>
      <c r="O22" s="61" t="s">
        <v>46</v>
      </c>
      <c r="P22" s="61">
        <v>6</v>
      </c>
      <c r="Q22" s="61" t="s">
        <v>34</v>
      </c>
      <c r="R22" s="61">
        <v>24</v>
      </c>
      <c r="S22" s="61" t="s">
        <v>49</v>
      </c>
      <c r="T22" s="61" t="s">
        <v>47</v>
      </c>
      <c r="U22" s="61" t="s">
        <v>48</v>
      </c>
      <c r="V22" s="61">
        <v>1000</v>
      </c>
      <c r="W22" s="61" t="s">
        <v>662</v>
      </c>
      <c r="X22" s="61" t="s">
        <v>49</v>
      </c>
      <c r="AB22" s="62">
        <v>1591</v>
      </c>
      <c r="AC22" s="61" t="s">
        <v>55</v>
      </c>
      <c r="AD22" s="61">
        <v>0</v>
      </c>
      <c r="AE22" s="61" t="s">
        <v>40</v>
      </c>
      <c r="AF22" s="63">
        <v>99913663.920000002</v>
      </c>
      <c r="AG22" s="63">
        <v>99913663.920000002</v>
      </c>
      <c r="AH22" s="64">
        <v>99913663.920000002</v>
      </c>
      <c r="AI22" s="63">
        <v>99953663.920000002</v>
      </c>
      <c r="AJ22" s="63">
        <v>73985481.430000007</v>
      </c>
      <c r="AK22" s="63">
        <v>74008790.760000005</v>
      </c>
      <c r="AL22" s="63">
        <v>73985481.430000007</v>
      </c>
      <c r="AM22" s="63">
        <v>73985481.430000007</v>
      </c>
      <c r="AN22" s="63">
        <v>32490703.550000001</v>
      </c>
      <c r="AO22" s="63">
        <v>44122062.159999996</v>
      </c>
      <c r="AP22" s="63">
        <v>44122062.159999996</v>
      </c>
      <c r="AQ22" s="63">
        <v>32490703.550000001</v>
      </c>
      <c r="AR22" s="63">
        <v>44122062.159999996</v>
      </c>
      <c r="AS22" s="63">
        <v>44122062.159999996</v>
      </c>
      <c r="AT22" s="63">
        <v>32490703.550000001</v>
      </c>
      <c r="AU22" s="63">
        <v>44122062.159999996</v>
      </c>
      <c r="AV22" s="63">
        <v>44122062.159999996</v>
      </c>
      <c r="AW22" s="63">
        <f t="shared" si="6"/>
        <v>25928182.489999995</v>
      </c>
      <c r="AX22" s="63">
        <v>99913663.920000002</v>
      </c>
      <c r="AY22" s="63">
        <f t="shared" si="7"/>
        <v>-40000</v>
      </c>
      <c r="AZ22" s="63">
        <f t="shared" si="8"/>
        <v>0</v>
      </c>
      <c r="BA22" s="63">
        <v>99913663.920000002</v>
      </c>
      <c r="BB22" s="63" t="s">
        <v>473</v>
      </c>
      <c r="BC22" s="63">
        <v>0</v>
      </c>
      <c r="BD22" s="63">
        <v>0</v>
      </c>
      <c r="BE22" s="63">
        <v>0</v>
      </c>
      <c r="BF22" s="63">
        <v>40000</v>
      </c>
      <c r="BG22" s="63">
        <v>-40000</v>
      </c>
      <c r="BH22" s="63"/>
      <c r="BI22" s="64">
        <f>BA22-AG22</f>
        <v>0</v>
      </c>
      <c r="BJ22" s="64">
        <f t="shared" si="1"/>
        <v>99913663.920000002</v>
      </c>
      <c r="BK22" s="63">
        <f t="shared" si="2"/>
        <v>25928182.489999995</v>
      </c>
      <c r="BL22" s="63">
        <f>BJ22+BJ23-108936835.26</f>
        <v>0</v>
      </c>
    </row>
    <row r="23" spans="1:64" s="61" customFormat="1" hidden="1" x14ac:dyDescent="0.25">
      <c r="A23" s="61" t="str">
        <f>VLOOKUP(B23,'Cubo 14-08-2023'!$A$1:$A$444,1,0)</f>
        <v>1.1-00-2305_23624015_2315910</v>
      </c>
      <c r="B23" s="61" t="str">
        <f t="shared" si="0"/>
        <v>1.1-00-2305_23624015_2315910</v>
      </c>
      <c r="C23" s="61" t="s">
        <v>137</v>
      </c>
      <c r="D23" s="61" t="s">
        <v>138</v>
      </c>
      <c r="E23" s="61" t="s">
        <v>682</v>
      </c>
      <c r="F23" s="61">
        <v>1</v>
      </c>
      <c r="G23" s="61" t="s">
        <v>669</v>
      </c>
      <c r="H23" s="61">
        <v>1.3</v>
      </c>
      <c r="I23" s="61" t="s">
        <v>670</v>
      </c>
      <c r="J23" s="61" t="s">
        <v>28</v>
      </c>
      <c r="K23" s="61" t="s">
        <v>29</v>
      </c>
      <c r="L23" s="61" t="s">
        <v>43</v>
      </c>
      <c r="M23" s="61" t="s">
        <v>44</v>
      </c>
      <c r="N23" s="61" t="s">
        <v>45</v>
      </c>
      <c r="O23" s="61" t="s">
        <v>46</v>
      </c>
      <c r="P23" s="61">
        <v>6</v>
      </c>
      <c r="Q23" s="61" t="s">
        <v>34</v>
      </c>
      <c r="R23" s="61">
        <v>24</v>
      </c>
      <c r="S23" s="61" t="s">
        <v>49</v>
      </c>
      <c r="T23" s="61" t="s">
        <v>47</v>
      </c>
      <c r="U23" s="61" t="s">
        <v>48</v>
      </c>
      <c r="V23" s="61">
        <v>1000</v>
      </c>
      <c r="W23" s="61" t="s">
        <v>662</v>
      </c>
      <c r="X23" s="61" t="s">
        <v>49</v>
      </c>
      <c r="AB23" s="62">
        <v>1591</v>
      </c>
      <c r="AC23" s="61" t="s">
        <v>55</v>
      </c>
      <c r="AD23" s="61">
        <v>0</v>
      </c>
      <c r="AE23" s="61" t="s">
        <v>40</v>
      </c>
      <c r="AF23" s="63">
        <v>8296771.3399999999</v>
      </c>
      <c r="AG23" s="63">
        <v>8296771.3399999999</v>
      </c>
      <c r="AH23" s="64">
        <v>8296771.3399999999</v>
      </c>
      <c r="AI23" s="63">
        <v>0</v>
      </c>
      <c r="AJ23" s="63">
        <v>5052235.5199999996</v>
      </c>
      <c r="AK23" s="63">
        <v>2269792.7400000002</v>
      </c>
      <c r="AL23" s="63">
        <v>5052235.5199999996</v>
      </c>
      <c r="AM23" s="63">
        <v>5298512.18</v>
      </c>
      <c r="AN23" s="63">
        <v>2269792.7400000002</v>
      </c>
      <c r="AO23" s="63">
        <v>5052235.5199999996</v>
      </c>
      <c r="AP23" s="63">
        <v>5298512.18</v>
      </c>
      <c r="AQ23" s="63">
        <v>2269792.7400000002</v>
      </c>
      <c r="AR23" s="63">
        <v>5052235.5199999996</v>
      </c>
      <c r="AS23" s="63">
        <v>5298512.18</v>
      </c>
      <c r="AT23" s="63">
        <v>2269792.7400000002</v>
      </c>
      <c r="AU23" s="63">
        <v>5052075.5199999996</v>
      </c>
      <c r="AV23" s="63">
        <v>5298512.18</v>
      </c>
      <c r="AW23" s="63">
        <f t="shared" si="6"/>
        <v>3244535.8200000003</v>
      </c>
      <c r="AX23" s="63">
        <v>8296771.3399999999</v>
      </c>
      <c r="AY23" s="63">
        <f t="shared" si="7"/>
        <v>8296771.3399999999</v>
      </c>
      <c r="AZ23" s="63">
        <f t="shared" si="8"/>
        <v>0</v>
      </c>
      <c r="BA23" s="63">
        <v>8296771.3399999999</v>
      </c>
      <c r="BB23" s="63" t="s">
        <v>473</v>
      </c>
      <c r="BC23" s="63">
        <v>0</v>
      </c>
      <c r="BD23" s="63">
        <v>8296771.3399999999</v>
      </c>
      <c r="BE23" s="63">
        <v>0</v>
      </c>
      <c r="BF23" s="63">
        <v>0</v>
      </c>
      <c r="BG23" s="63">
        <v>8296771.3399999999</v>
      </c>
      <c r="BH23" s="63"/>
      <c r="BI23" s="78">
        <v>726400</v>
      </c>
      <c r="BJ23" s="64">
        <f t="shared" si="1"/>
        <v>9023171.3399999999</v>
      </c>
      <c r="BK23" s="63">
        <f t="shared" si="2"/>
        <v>3724659.16</v>
      </c>
    </row>
    <row r="24" spans="1:64" s="61" customFormat="1" hidden="1" x14ac:dyDescent="0.25">
      <c r="A24" s="61" t="str">
        <f>VLOOKUP(B24,'Cubo 14-08-2023'!$A$1:$A$444,1,0)</f>
        <v>2.6-01-2305_23624015_2317110</v>
      </c>
      <c r="B24" s="61" t="str">
        <f t="shared" si="0"/>
        <v>2.6-01-2305_23624015_2317110</v>
      </c>
      <c r="C24" s="61" t="s">
        <v>56</v>
      </c>
      <c r="D24" s="61" t="s">
        <v>57</v>
      </c>
      <c r="E24" s="61" t="s">
        <v>679</v>
      </c>
      <c r="F24" s="61">
        <v>1</v>
      </c>
      <c r="G24" s="61" t="s">
        <v>669</v>
      </c>
      <c r="H24" s="61">
        <v>1.3</v>
      </c>
      <c r="I24" s="61" t="s">
        <v>670</v>
      </c>
      <c r="J24" s="61" t="s">
        <v>28</v>
      </c>
      <c r="K24" s="61" t="s">
        <v>29</v>
      </c>
      <c r="L24" s="61" t="s">
        <v>43</v>
      </c>
      <c r="M24" s="61" t="s">
        <v>44</v>
      </c>
      <c r="N24" s="61" t="s">
        <v>45</v>
      </c>
      <c r="O24" s="61" t="s">
        <v>46</v>
      </c>
      <c r="P24" s="61">
        <v>6</v>
      </c>
      <c r="Q24" s="61" t="s">
        <v>34</v>
      </c>
      <c r="R24" s="61">
        <v>24</v>
      </c>
      <c r="S24" s="61" t="s">
        <v>49</v>
      </c>
      <c r="T24" s="61" t="s">
        <v>47</v>
      </c>
      <c r="U24" s="61" t="s">
        <v>48</v>
      </c>
      <c r="V24" s="61">
        <v>1000</v>
      </c>
      <c r="W24" s="61" t="s">
        <v>662</v>
      </c>
      <c r="X24" s="61" t="s">
        <v>49</v>
      </c>
      <c r="AB24" s="61">
        <v>1711</v>
      </c>
      <c r="AC24" s="61" t="s">
        <v>58</v>
      </c>
      <c r="AD24" s="61">
        <v>0</v>
      </c>
      <c r="AE24" s="61" t="s">
        <v>40</v>
      </c>
      <c r="AF24" s="63">
        <v>21200000</v>
      </c>
      <c r="AG24" s="63">
        <v>21200000</v>
      </c>
      <c r="AH24" s="63">
        <v>21200000</v>
      </c>
      <c r="AI24" s="63">
        <v>0</v>
      </c>
      <c r="AJ24" s="63">
        <v>10378720.83</v>
      </c>
      <c r="AK24" s="63">
        <v>6987210.1699999999</v>
      </c>
      <c r="AL24" s="63">
        <v>10378720.83</v>
      </c>
      <c r="AM24" s="63">
        <v>10378720.83</v>
      </c>
      <c r="AN24" s="63">
        <v>6987210.1699999999</v>
      </c>
      <c r="AO24" s="63">
        <v>10378720.83</v>
      </c>
      <c r="AP24" s="63">
        <v>10378720.83</v>
      </c>
      <c r="AQ24" s="63">
        <v>6987210.1699999999</v>
      </c>
      <c r="AR24" s="63">
        <v>10378720.83</v>
      </c>
      <c r="AS24" s="63">
        <v>10378720.83</v>
      </c>
      <c r="AT24" s="63">
        <v>6987210.1699999999</v>
      </c>
      <c r="AU24" s="63">
        <v>10378720.83</v>
      </c>
      <c r="AV24" s="63">
        <v>10378720.83</v>
      </c>
      <c r="AW24" s="63">
        <f t="shared" si="6"/>
        <v>10821279.17</v>
      </c>
      <c r="AX24" s="63">
        <v>0</v>
      </c>
      <c r="AY24" s="63">
        <f t="shared" si="7"/>
        <v>0</v>
      </c>
      <c r="AZ24" s="63">
        <f t="shared" si="8"/>
        <v>-21200000</v>
      </c>
      <c r="BA24" s="63">
        <v>0</v>
      </c>
      <c r="BB24" s="63" t="s">
        <v>473</v>
      </c>
      <c r="BC24" s="63">
        <v>21200000</v>
      </c>
      <c r="BD24" s="63">
        <v>0</v>
      </c>
      <c r="BE24" s="63">
        <v>0</v>
      </c>
      <c r="BF24" s="63">
        <v>0</v>
      </c>
      <c r="BG24" s="63">
        <v>21200000</v>
      </c>
      <c r="BH24" s="63"/>
      <c r="BI24" s="63">
        <v>0</v>
      </c>
      <c r="BJ24" s="63">
        <f t="shared" si="1"/>
        <v>21200000</v>
      </c>
      <c r="BK24" s="63">
        <f t="shared" si="2"/>
        <v>10821279.17</v>
      </c>
    </row>
    <row r="25" spans="1:64" s="61" customFormat="1" hidden="1" x14ac:dyDescent="0.25">
      <c r="A25" s="61" t="e">
        <f>VLOOKUP(B25,'Cubo 14-08-2023'!$A$1:$A$444,1,0)</f>
        <v>#N/A</v>
      </c>
      <c r="B25" s="61" t="str">
        <f t="shared" si="0"/>
        <v>1.1-00-2311_23649031_2321110</v>
      </c>
      <c r="C25" s="61" t="s">
        <v>137</v>
      </c>
      <c r="D25" s="61" t="s">
        <v>138</v>
      </c>
      <c r="E25" s="61" t="s">
        <v>682</v>
      </c>
      <c r="F25" s="61">
        <v>3</v>
      </c>
      <c r="G25" s="61" t="s">
        <v>685</v>
      </c>
      <c r="H25" s="61">
        <v>3.8</v>
      </c>
      <c r="I25" s="61" t="s">
        <v>687</v>
      </c>
      <c r="J25" s="61" t="s">
        <v>77</v>
      </c>
      <c r="K25" s="61" t="s">
        <v>78</v>
      </c>
      <c r="L25" s="61" t="s">
        <v>43</v>
      </c>
      <c r="M25" s="61" t="s">
        <v>44</v>
      </c>
      <c r="N25" s="61" t="s">
        <v>79</v>
      </c>
      <c r="O25" s="61" t="s">
        <v>80</v>
      </c>
      <c r="P25" s="61">
        <v>6</v>
      </c>
      <c r="Q25" s="61" t="s">
        <v>34</v>
      </c>
      <c r="R25" s="61">
        <v>49</v>
      </c>
      <c r="S25" s="61" t="s">
        <v>200</v>
      </c>
      <c r="T25" s="61" t="s">
        <v>81</v>
      </c>
      <c r="U25" s="61" t="s">
        <v>82</v>
      </c>
      <c r="V25" s="61">
        <v>2000</v>
      </c>
      <c r="W25" s="61" t="s">
        <v>662</v>
      </c>
      <c r="X25" s="61" t="s">
        <v>73</v>
      </c>
      <c r="Y25" s="61">
        <v>2100</v>
      </c>
      <c r="Z25" s="61" t="s">
        <v>1192</v>
      </c>
      <c r="AA25" s="61" t="s">
        <v>609</v>
      </c>
      <c r="AB25" s="61">
        <v>2111</v>
      </c>
      <c r="AC25" s="61" t="s">
        <v>161</v>
      </c>
      <c r="AD25" s="61">
        <v>0</v>
      </c>
      <c r="AE25" s="61" t="s">
        <v>40</v>
      </c>
      <c r="AF25" s="63">
        <v>0</v>
      </c>
      <c r="AG25" s="63">
        <v>0</v>
      </c>
      <c r="AH25" s="63">
        <v>0</v>
      </c>
      <c r="AI25" s="63">
        <v>0</v>
      </c>
      <c r="AJ25" s="63">
        <v>0</v>
      </c>
      <c r="AK25" s="63">
        <v>0</v>
      </c>
      <c r="AL25" s="63">
        <v>0</v>
      </c>
      <c r="AM25" s="63">
        <v>0</v>
      </c>
      <c r="AN25" s="63">
        <v>0</v>
      </c>
      <c r="AO25" s="63">
        <v>0</v>
      </c>
      <c r="AP25" s="63">
        <v>0</v>
      </c>
      <c r="AQ25" s="63">
        <v>0</v>
      </c>
      <c r="AR25" s="63">
        <v>0</v>
      </c>
      <c r="AS25" s="63">
        <v>0</v>
      </c>
      <c r="AT25" s="63">
        <v>0</v>
      </c>
      <c r="AU25" s="63">
        <v>0</v>
      </c>
      <c r="AV25" s="63">
        <v>0</v>
      </c>
      <c r="AW25" s="63">
        <v>0</v>
      </c>
      <c r="AX25" s="7">
        <v>500000</v>
      </c>
      <c r="AY25" s="63">
        <f t="shared" si="7"/>
        <v>500000</v>
      </c>
      <c r="AZ25" s="63">
        <f t="shared" si="8"/>
        <v>500000</v>
      </c>
      <c r="BA25" s="7">
        <v>500000</v>
      </c>
      <c r="BB25" s="67" t="s">
        <v>589</v>
      </c>
      <c r="BC25" s="63">
        <v>0</v>
      </c>
      <c r="BD25" s="63"/>
      <c r="BE25" s="63"/>
      <c r="BF25" s="63"/>
      <c r="BG25" s="63"/>
      <c r="BH25" s="63"/>
      <c r="BI25" s="63">
        <v>0</v>
      </c>
      <c r="BJ25" s="63">
        <f t="shared" si="1"/>
        <v>0</v>
      </c>
      <c r="BK25" s="63">
        <f t="shared" si="2"/>
        <v>0</v>
      </c>
    </row>
    <row r="26" spans="1:64" s="61" customFormat="1" hidden="1" x14ac:dyDescent="0.25">
      <c r="A26" s="61" t="e">
        <f>VLOOKUP(B26,'Cubo 14-08-2023'!$A$1:$A$444,1,0)</f>
        <v>#N/A</v>
      </c>
      <c r="B26" s="61" t="str">
        <f t="shared" si="0"/>
        <v>1.1-00-2308_23741025_2321110</v>
      </c>
      <c r="C26" s="61" t="s">
        <v>137</v>
      </c>
      <c r="D26" s="61" t="s">
        <v>138</v>
      </c>
      <c r="E26" s="61" t="s">
        <v>682</v>
      </c>
      <c r="F26" s="61">
        <v>1</v>
      </c>
      <c r="G26" s="61" t="s">
        <v>669</v>
      </c>
      <c r="H26" s="61">
        <v>1.7</v>
      </c>
      <c r="I26" s="61" t="s">
        <v>671</v>
      </c>
      <c r="J26" s="61" t="s">
        <v>61</v>
      </c>
      <c r="K26" s="61" t="s">
        <v>62</v>
      </c>
      <c r="L26" s="61" t="s">
        <v>63</v>
      </c>
      <c r="M26" s="61" t="s">
        <v>64</v>
      </c>
      <c r="N26" s="61" t="s">
        <v>65</v>
      </c>
      <c r="O26" s="61" t="s">
        <v>66</v>
      </c>
      <c r="P26" s="61">
        <v>7</v>
      </c>
      <c r="Q26" s="61" t="s">
        <v>67</v>
      </c>
      <c r="R26" s="61">
        <v>41</v>
      </c>
      <c r="S26" s="61" t="s">
        <v>72</v>
      </c>
      <c r="T26" s="61" t="s">
        <v>68</v>
      </c>
      <c r="U26" s="61" t="s">
        <v>69</v>
      </c>
      <c r="V26" s="61">
        <v>2000</v>
      </c>
      <c r="W26" s="61" t="s">
        <v>662</v>
      </c>
      <c r="X26" s="61" t="s">
        <v>73</v>
      </c>
      <c r="Y26" s="61">
        <v>2100</v>
      </c>
      <c r="Z26" s="61" t="s">
        <v>1192</v>
      </c>
      <c r="AA26" s="61" t="s">
        <v>609</v>
      </c>
      <c r="AB26" s="61">
        <v>2111</v>
      </c>
      <c r="AC26" s="61" t="s">
        <v>161</v>
      </c>
      <c r="AD26" s="61">
        <v>0</v>
      </c>
      <c r="AE26" s="61" t="s">
        <v>40</v>
      </c>
      <c r="AF26" s="63">
        <v>0</v>
      </c>
      <c r="AG26" s="63">
        <v>0</v>
      </c>
      <c r="AH26" s="63">
        <v>0</v>
      </c>
      <c r="AI26" s="63">
        <v>0</v>
      </c>
      <c r="AJ26" s="63">
        <v>0</v>
      </c>
      <c r="AK26" s="63">
        <v>0</v>
      </c>
      <c r="AL26" s="63">
        <v>0</v>
      </c>
      <c r="AM26" s="63">
        <v>0</v>
      </c>
      <c r="AN26" s="63">
        <v>0</v>
      </c>
      <c r="AO26" s="63">
        <v>0</v>
      </c>
      <c r="AP26" s="63">
        <v>0</v>
      </c>
      <c r="AQ26" s="63">
        <v>0</v>
      </c>
      <c r="AR26" s="63">
        <v>0</v>
      </c>
      <c r="AS26" s="63">
        <v>0</v>
      </c>
      <c r="AT26" s="63">
        <v>0</v>
      </c>
      <c r="AU26" s="63">
        <v>0</v>
      </c>
      <c r="AV26" s="63">
        <v>0</v>
      </c>
      <c r="AW26" s="63">
        <v>0</v>
      </c>
      <c r="AX26" s="7">
        <v>400000</v>
      </c>
      <c r="AY26" s="63">
        <f t="shared" si="7"/>
        <v>400000</v>
      </c>
      <c r="AZ26" s="63">
        <f t="shared" si="8"/>
        <v>400000</v>
      </c>
      <c r="BA26" s="7">
        <v>400000</v>
      </c>
      <c r="BB26" s="63" t="s">
        <v>473</v>
      </c>
      <c r="BC26" s="63">
        <v>0</v>
      </c>
      <c r="BD26" s="63"/>
      <c r="BE26" s="63"/>
      <c r="BF26" s="63"/>
      <c r="BG26" s="63"/>
      <c r="BH26" s="63"/>
      <c r="BI26" s="63">
        <v>0</v>
      </c>
      <c r="BJ26" s="63">
        <f t="shared" si="1"/>
        <v>0</v>
      </c>
      <c r="BK26" s="63">
        <f t="shared" si="2"/>
        <v>0</v>
      </c>
    </row>
    <row r="27" spans="1:64" s="61" customFormat="1" hidden="1" x14ac:dyDescent="0.25">
      <c r="A27" s="61" t="e">
        <f>VLOOKUP(B27,'Cubo 14-08-2023'!$A$1:$A$444,1,0)</f>
        <v>#N/A</v>
      </c>
      <c r="B27" s="61" t="str">
        <f t="shared" si="0"/>
        <v>1.1-00-2307_23339024_2321110</v>
      </c>
      <c r="C27" s="61" t="s">
        <v>137</v>
      </c>
      <c r="D27" s="61" t="s">
        <v>138</v>
      </c>
      <c r="E27" s="61" t="s">
        <v>682</v>
      </c>
      <c r="F27" s="61">
        <v>2</v>
      </c>
      <c r="G27" s="61" t="s">
        <v>672</v>
      </c>
      <c r="H27" s="61">
        <v>2.2999999999999998</v>
      </c>
      <c r="I27" s="61" t="s">
        <v>688</v>
      </c>
      <c r="J27" s="61" t="s">
        <v>214</v>
      </c>
      <c r="K27" s="61" t="s">
        <v>215</v>
      </c>
      <c r="L27" s="61" t="s">
        <v>43</v>
      </c>
      <c r="M27" s="61" t="s">
        <v>44</v>
      </c>
      <c r="N27" s="61" t="s">
        <v>88</v>
      </c>
      <c r="O27" s="61" t="s">
        <v>89</v>
      </c>
      <c r="P27" s="61">
        <v>3</v>
      </c>
      <c r="Q27" s="61" t="s">
        <v>90</v>
      </c>
      <c r="R27" s="61">
        <v>39</v>
      </c>
      <c r="S27" s="61" t="s">
        <v>218</v>
      </c>
      <c r="T27" s="61" t="s">
        <v>216</v>
      </c>
      <c r="U27" s="61" t="s">
        <v>217</v>
      </c>
      <c r="V27" s="61">
        <v>2000</v>
      </c>
      <c r="W27" s="61" t="s">
        <v>662</v>
      </c>
      <c r="X27" s="61" t="s">
        <v>73</v>
      </c>
      <c r="Y27" s="61">
        <v>2100</v>
      </c>
      <c r="Z27" s="61" t="s">
        <v>1192</v>
      </c>
      <c r="AA27" s="61" t="s">
        <v>609</v>
      </c>
      <c r="AB27" s="61">
        <v>2111</v>
      </c>
      <c r="AC27" s="61" t="s">
        <v>161</v>
      </c>
      <c r="AD27" s="61">
        <v>0</v>
      </c>
      <c r="AE27" s="61" t="s">
        <v>40</v>
      </c>
      <c r="AF27" s="63">
        <v>0</v>
      </c>
      <c r="AG27" s="63">
        <v>0</v>
      </c>
      <c r="AH27" s="63">
        <v>0</v>
      </c>
      <c r="AI27" s="63">
        <v>0</v>
      </c>
      <c r="AJ27" s="63">
        <v>0</v>
      </c>
      <c r="AK27" s="63">
        <v>0</v>
      </c>
      <c r="AL27" s="63">
        <v>0</v>
      </c>
      <c r="AM27" s="63">
        <v>0</v>
      </c>
      <c r="AN27" s="63">
        <v>0</v>
      </c>
      <c r="AO27" s="63">
        <v>0</v>
      </c>
      <c r="AP27" s="63">
        <v>0</v>
      </c>
      <c r="AQ27" s="63">
        <v>0</v>
      </c>
      <c r="AR27" s="63">
        <v>0</v>
      </c>
      <c r="AS27" s="63">
        <v>0</v>
      </c>
      <c r="AT27" s="63">
        <v>0</v>
      </c>
      <c r="AU27" s="63">
        <v>0</v>
      </c>
      <c r="AV27" s="63">
        <v>0</v>
      </c>
      <c r="AW27" s="63">
        <v>0</v>
      </c>
      <c r="AX27" s="7">
        <v>300000</v>
      </c>
      <c r="AY27" s="63">
        <f t="shared" si="7"/>
        <v>300000</v>
      </c>
      <c r="AZ27" s="63">
        <f t="shared" si="8"/>
        <v>300000</v>
      </c>
      <c r="BA27" s="7">
        <v>300000</v>
      </c>
      <c r="BB27" s="63" t="s">
        <v>516</v>
      </c>
      <c r="BC27" s="63">
        <v>0</v>
      </c>
      <c r="BD27" s="63"/>
      <c r="BE27" s="63"/>
      <c r="BF27" s="63"/>
      <c r="BG27" s="63"/>
      <c r="BH27" s="63"/>
      <c r="BI27" s="63">
        <v>0</v>
      </c>
      <c r="BJ27" s="63">
        <f t="shared" si="1"/>
        <v>0</v>
      </c>
      <c r="BK27" s="63">
        <f t="shared" si="2"/>
        <v>0</v>
      </c>
    </row>
    <row r="28" spans="1:64" s="61" customFormat="1" hidden="1" x14ac:dyDescent="0.25">
      <c r="A28" s="61" t="e">
        <f>VLOOKUP(B28,'Cubo 14-08-2023'!$A$1:$A$444,1,0)</f>
        <v>#N/A</v>
      </c>
      <c r="B28" s="61" t="str">
        <f t="shared" si="0"/>
        <v>1.1-00-2306_23529017_2321110</v>
      </c>
      <c r="C28" s="61" t="s">
        <v>137</v>
      </c>
      <c r="D28" s="61" t="s">
        <v>138</v>
      </c>
      <c r="E28" s="61" t="s">
        <v>682</v>
      </c>
      <c r="F28" s="61">
        <v>2</v>
      </c>
      <c r="G28" s="61" t="s">
        <v>672</v>
      </c>
      <c r="H28" s="61">
        <v>2.4</v>
      </c>
      <c r="I28" s="61" t="s">
        <v>689</v>
      </c>
      <c r="J28" s="61" t="s">
        <v>411</v>
      </c>
      <c r="K28" s="61" t="s">
        <v>412</v>
      </c>
      <c r="L28" s="61" t="s">
        <v>368</v>
      </c>
      <c r="M28" s="61" t="s">
        <v>369</v>
      </c>
      <c r="N28" s="61" t="s">
        <v>227</v>
      </c>
      <c r="O28" s="61" t="s">
        <v>228</v>
      </c>
      <c r="P28" s="61">
        <v>5</v>
      </c>
      <c r="Q28" s="61" t="s">
        <v>229</v>
      </c>
      <c r="R28" s="61">
        <v>29</v>
      </c>
      <c r="S28" s="61" t="s">
        <v>415</v>
      </c>
      <c r="T28" s="61" t="s">
        <v>413</v>
      </c>
      <c r="U28" s="61" t="s">
        <v>414</v>
      </c>
      <c r="V28" s="61">
        <v>2000</v>
      </c>
      <c r="W28" s="61" t="s">
        <v>662</v>
      </c>
      <c r="X28" s="61" t="s">
        <v>73</v>
      </c>
      <c r="Y28" s="61">
        <v>2100</v>
      </c>
      <c r="Z28" s="61" t="s">
        <v>1192</v>
      </c>
      <c r="AA28" s="61" t="s">
        <v>609</v>
      </c>
      <c r="AB28" s="61">
        <v>2111</v>
      </c>
      <c r="AC28" s="61" t="s">
        <v>161</v>
      </c>
      <c r="AD28" s="61">
        <v>0</v>
      </c>
      <c r="AE28" s="61" t="s">
        <v>40</v>
      </c>
      <c r="AF28" s="63">
        <v>0</v>
      </c>
      <c r="AG28" s="63">
        <v>0</v>
      </c>
      <c r="AH28" s="63">
        <v>0</v>
      </c>
      <c r="AI28" s="63">
        <v>0</v>
      </c>
      <c r="AJ28" s="63">
        <v>0</v>
      </c>
      <c r="AK28" s="63">
        <v>0</v>
      </c>
      <c r="AL28" s="63">
        <v>0</v>
      </c>
      <c r="AM28" s="63">
        <v>0</v>
      </c>
      <c r="AN28" s="63">
        <v>0</v>
      </c>
      <c r="AO28" s="63">
        <v>0</v>
      </c>
      <c r="AP28" s="63">
        <v>0</v>
      </c>
      <c r="AQ28" s="63">
        <v>0</v>
      </c>
      <c r="AR28" s="63">
        <v>0</v>
      </c>
      <c r="AS28" s="63">
        <v>0</v>
      </c>
      <c r="AT28" s="63">
        <v>0</v>
      </c>
      <c r="AU28" s="63">
        <v>0</v>
      </c>
      <c r="AV28" s="63">
        <v>0</v>
      </c>
      <c r="AW28" s="63">
        <v>0</v>
      </c>
      <c r="AX28" s="7">
        <v>100000</v>
      </c>
      <c r="AY28" s="63">
        <f t="shared" si="7"/>
        <v>100000</v>
      </c>
      <c r="AZ28" s="63">
        <f t="shared" si="8"/>
        <v>100000</v>
      </c>
      <c r="BA28" s="7">
        <v>100000</v>
      </c>
      <c r="BB28" s="63" t="s">
        <v>496</v>
      </c>
      <c r="BC28" s="63">
        <v>0</v>
      </c>
      <c r="BD28" s="63"/>
      <c r="BE28" s="63"/>
      <c r="BF28" s="63"/>
      <c r="BG28" s="63"/>
      <c r="BH28" s="63"/>
      <c r="BI28" s="63">
        <v>0</v>
      </c>
      <c r="BJ28" s="63">
        <f t="shared" si="1"/>
        <v>0</v>
      </c>
      <c r="BK28" s="63">
        <f t="shared" si="2"/>
        <v>0</v>
      </c>
    </row>
    <row r="29" spans="1:64" s="61" customFormat="1" hidden="1" x14ac:dyDescent="0.25">
      <c r="A29" s="61" t="e">
        <f>VLOOKUP(B29,'Cubo 14-08-2023'!$A$1:$A$444,1,0)</f>
        <v>#N/A</v>
      </c>
      <c r="B29" s="61" t="str">
        <f t="shared" si="0"/>
        <v>1.1-00-2307_23334020_2321110</v>
      </c>
      <c r="C29" s="61" t="s">
        <v>137</v>
      </c>
      <c r="D29" s="61" t="s">
        <v>138</v>
      </c>
      <c r="E29" s="61" t="s">
        <v>682</v>
      </c>
      <c r="F29" s="61">
        <v>2</v>
      </c>
      <c r="G29" s="61" t="s">
        <v>672</v>
      </c>
      <c r="H29" s="61">
        <v>2.2000000000000002</v>
      </c>
      <c r="I29" s="61" t="s">
        <v>674</v>
      </c>
      <c r="J29" s="61" t="s">
        <v>117</v>
      </c>
      <c r="K29" s="61" t="s">
        <v>118</v>
      </c>
      <c r="L29" s="61" t="s">
        <v>43</v>
      </c>
      <c r="M29" s="61" t="s">
        <v>44</v>
      </c>
      <c r="N29" s="61" t="s">
        <v>88</v>
      </c>
      <c r="O29" s="61" t="s">
        <v>89</v>
      </c>
      <c r="P29" s="61">
        <v>3</v>
      </c>
      <c r="Q29" s="61" t="s">
        <v>90</v>
      </c>
      <c r="R29" s="61">
        <v>34</v>
      </c>
      <c r="S29" s="61" t="s">
        <v>121</v>
      </c>
      <c r="T29" s="61" t="s">
        <v>119</v>
      </c>
      <c r="U29" s="61" t="s">
        <v>120</v>
      </c>
      <c r="V29" s="61">
        <v>2000</v>
      </c>
      <c r="W29" s="61" t="s">
        <v>662</v>
      </c>
      <c r="X29" s="61" t="s">
        <v>73</v>
      </c>
      <c r="Y29" s="61">
        <v>2100</v>
      </c>
      <c r="Z29" s="61" t="s">
        <v>1192</v>
      </c>
      <c r="AA29" s="61" t="s">
        <v>609</v>
      </c>
      <c r="AB29" s="61">
        <v>2111</v>
      </c>
      <c r="AC29" s="61" t="s">
        <v>161</v>
      </c>
      <c r="AD29" s="61">
        <v>0</v>
      </c>
      <c r="AE29" s="61" t="s">
        <v>40</v>
      </c>
      <c r="AF29" s="63">
        <v>0</v>
      </c>
      <c r="AG29" s="63">
        <v>0</v>
      </c>
      <c r="AH29" s="63">
        <v>0</v>
      </c>
      <c r="AI29" s="63">
        <v>0</v>
      </c>
      <c r="AJ29" s="63">
        <v>0</v>
      </c>
      <c r="AK29" s="63">
        <v>0</v>
      </c>
      <c r="AL29" s="63">
        <v>0</v>
      </c>
      <c r="AM29" s="63">
        <v>0</v>
      </c>
      <c r="AN29" s="63">
        <v>0</v>
      </c>
      <c r="AO29" s="63">
        <v>0</v>
      </c>
      <c r="AP29" s="63">
        <v>0</v>
      </c>
      <c r="AQ29" s="63">
        <v>0</v>
      </c>
      <c r="AR29" s="63">
        <v>0</v>
      </c>
      <c r="AS29" s="63">
        <v>0</v>
      </c>
      <c r="AT29" s="63">
        <v>0</v>
      </c>
      <c r="AU29" s="63">
        <v>0</v>
      </c>
      <c r="AV29" s="63">
        <v>0</v>
      </c>
      <c r="AW29" s="63">
        <v>0</v>
      </c>
      <c r="AX29" s="7">
        <v>53000</v>
      </c>
      <c r="AY29" s="63">
        <f t="shared" si="7"/>
        <v>53000</v>
      </c>
      <c r="AZ29" s="63">
        <f t="shared" si="8"/>
        <v>53000</v>
      </c>
      <c r="BA29" s="7">
        <v>53000</v>
      </c>
      <c r="BB29" s="63" t="s">
        <v>509</v>
      </c>
      <c r="BC29" s="63">
        <v>0</v>
      </c>
      <c r="BD29" s="63"/>
      <c r="BE29" s="63"/>
      <c r="BF29" s="63"/>
      <c r="BG29" s="63"/>
      <c r="BH29" s="63"/>
      <c r="BI29" s="63">
        <v>0</v>
      </c>
      <c r="BJ29" s="63">
        <f t="shared" si="1"/>
        <v>0</v>
      </c>
      <c r="BK29" s="63">
        <f t="shared" si="2"/>
        <v>0</v>
      </c>
    </row>
    <row r="30" spans="1:64" s="61" customFormat="1" hidden="1" x14ac:dyDescent="0.25">
      <c r="A30" s="61" t="str">
        <f>VLOOKUP(B30,'Cubo 14-08-2023'!$A$1:$A$444,1,0)</f>
        <v>1.1-00-2309_23842026_2324510</v>
      </c>
      <c r="B30" s="61" t="str">
        <f t="shared" si="0"/>
        <v>1.1-00-2309_23842026_2324510</v>
      </c>
      <c r="C30" s="61" t="s">
        <v>137</v>
      </c>
      <c r="D30" s="61" t="s">
        <v>138</v>
      </c>
      <c r="E30" s="61" t="s">
        <v>682</v>
      </c>
      <c r="F30" s="61">
        <v>3</v>
      </c>
      <c r="G30" s="61" t="s">
        <v>685</v>
      </c>
      <c r="H30" s="61">
        <v>3.1</v>
      </c>
      <c r="I30" s="61" t="s">
        <v>686</v>
      </c>
      <c r="J30" s="61" t="s">
        <v>382</v>
      </c>
      <c r="K30" s="61" t="s">
        <v>383</v>
      </c>
      <c r="L30" s="61" t="s">
        <v>43</v>
      </c>
      <c r="M30" s="61" t="s">
        <v>44</v>
      </c>
      <c r="N30" s="61" t="s">
        <v>363</v>
      </c>
      <c r="O30" s="61" t="s">
        <v>364</v>
      </c>
      <c r="P30" s="61">
        <v>8</v>
      </c>
      <c r="Q30" s="61" t="s">
        <v>384</v>
      </c>
      <c r="R30" s="61">
        <v>42</v>
      </c>
      <c r="S30" s="61" t="s">
        <v>391</v>
      </c>
      <c r="T30" s="61" t="s">
        <v>389</v>
      </c>
      <c r="U30" s="61" t="s">
        <v>390</v>
      </c>
      <c r="V30" s="61">
        <v>2000</v>
      </c>
      <c r="W30" s="61" t="s">
        <v>662</v>
      </c>
      <c r="X30" s="61" t="s">
        <v>73</v>
      </c>
      <c r="Y30" s="61">
        <v>2400</v>
      </c>
      <c r="Z30" s="61" t="s">
        <v>1195</v>
      </c>
      <c r="AB30" s="61">
        <v>2451</v>
      </c>
      <c r="AC30" s="61" t="s">
        <v>334</v>
      </c>
      <c r="AD30" s="61">
        <v>0</v>
      </c>
      <c r="AE30" s="61" t="s">
        <v>40</v>
      </c>
      <c r="AF30" s="63">
        <v>400000</v>
      </c>
      <c r="AG30" s="63">
        <v>360000</v>
      </c>
      <c r="AH30" s="63">
        <v>360000</v>
      </c>
      <c r="AI30" s="63">
        <v>400000</v>
      </c>
      <c r="AJ30" s="63">
        <v>0</v>
      </c>
      <c r="AK30" s="63">
        <v>0</v>
      </c>
      <c r="AL30" s="63">
        <v>0</v>
      </c>
      <c r="AM30" s="63">
        <v>0</v>
      </c>
      <c r="AN30" s="63">
        <v>0</v>
      </c>
      <c r="AO30" s="63">
        <v>0</v>
      </c>
      <c r="AP30" s="63">
        <v>0</v>
      </c>
      <c r="AQ30" s="63">
        <v>0</v>
      </c>
      <c r="AR30" s="63">
        <v>0</v>
      </c>
      <c r="AS30" s="63">
        <v>0</v>
      </c>
      <c r="AT30" s="63">
        <v>0</v>
      </c>
      <c r="AU30" s="63">
        <v>0</v>
      </c>
      <c r="AV30" s="63">
        <v>0</v>
      </c>
      <c r="AW30" s="63">
        <f>AG30-AJ30</f>
        <v>360000</v>
      </c>
      <c r="AX30" s="63">
        <v>400000</v>
      </c>
      <c r="AY30" s="63">
        <f>AX30-AI30</f>
        <v>0</v>
      </c>
      <c r="AZ30" s="63">
        <f>AX30-AG30</f>
        <v>40000</v>
      </c>
      <c r="BA30" s="63">
        <v>400000</v>
      </c>
      <c r="BB30" s="63" t="s">
        <v>554</v>
      </c>
      <c r="BC30" s="63">
        <v>0</v>
      </c>
      <c r="BD30" s="63">
        <v>0</v>
      </c>
      <c r="BE30" s="63">
        <v>0</v>
      </c>
      <c r="BF30" s="63">
        <v>40000</v>
      </c>
      <c r="BG30" s="63">
        <v>-40000</v>
      </c>
      <c r="BH30" s="63"/>
      <c r="BI30" s="79">
        <v>-270000</v>
      </c>
      <c r="BJ30" s="63">
        <f t="shared" ref="BJ30:BJ61" si="9">AG30+BI30</f>
        <v>90000</v>
      </c>
      <c r="BK30" s="63">
        <f t="shared" ref="BK30:BK61" si="10">BJ30-AM30</f>
        <v>90000</v>
      </c>
    </row>
    <row r="31" spans="1:64" s="61" customFormat="1" hidden="1" x14ac:dyDescent="0.25">
      <c r="A31" s="61" t="str">
        <f>VLOOKUP(B31,'Cubo 14-08-2023'!$A$1:$A$444,1,0)</f>
        <v>1.1-00-2307_23333019_2329710</v>
      </c>
      <c r="B31" s="61" t="str">
        <f t="shared" si="0"/>
        <v>1.1-00-2307_23333019_2329710</v>
      </c>
      <c r="C31" s="61" t="s">
        <v>137</v>
      </c>
      <c r="D31" s="61" t="s">
        <v>138</v>
      </c>
      <c r="E31" s="61" t="s">
        <v>682</v>
      </c>
      <c r="F31" s="61">
        <v>1</v>
      </c>
      <c r="G31" s="61" t="s">
        <v>669</v>
      </c>
      <c r="H31" s="61">
        <v>1.3</v>
      </c>
      <c r="I31" s="61" t="s">
        <v>670</v>
      </c>
      <c r="J31" s="61" t="s">
        <v>28</v>
      </c>
      <c r="K31" s="61" t="s">
        <v>29</v>
      </c>
      <c r="L31" s="61" t="s">
        <v>43</v>
      </c>
      <c r="M31" s="61" t="s">
        <v>44</v>
      </c>
      <c r="N31" s="61" t="s">
        <v>88</v>
      </c>
      <c r="O31" s="61" t="s">
        <v>89</v>
      </c>
      <c r="P31" s="61">
        <v>3</v>
      </c>
      <c r="Q31" s="61" t="s">
        <v>90</v>
      </c>
      <c r="R31" s="61">
        <v>33</v>
      </c>
      <c r="S31" s="61" t="s">
        <v>362</v>
      </c>
      <c r="T31" s="61" t="s">
        <v>360</v>
      </c>
      <c r="U31" s="61" t="s">
        <v>361</v>
      </c>
      <c r="V31" s="61">
        <v>2000</v>
      </c>
      <c r="W31" s="61" t="s">
        <v>662</v>
      </c>
      <c r="X31" s="61" t="s">
        <v>73</v>
      </c>
      <c r="Y31" s="61">
        <v>2900</v>
      </c>
      <c r="Z31" s="61" t="s">
        <v>1199</v>
      </c>
      <c r="AB31" s="61">
        <v>2971</v>
      </c>
      <c r="AC31" s="61" t="s">
        <v>197</v>
      </c>
      <c r="AD31" s="61">
        <v>0</v>
      </c>
      <c r="AE31" s="61" t="s">
        <v>40</v>
      </c>
      <c r="AF31" s="63">
        <v>400000</v>
      </c>
      <c r="AG31" s="63">
        <v>400000</v>
      </c>
      <c r="AH31" s="63">
        <v>400000</v>
      </c>
      <c r="AI31" s="63">
        <v>400000</v>
      </c>
      <c r="AJ31" s="63">
        <v>0</v>
      </c>
      <c r="AK31" s="63">
        <v>0</v>
      </c>
      <c r="AL31" s="63">
        <v>0</v>
      </c>
      <c r="AM31" s="63">
        <v>0</v>
      </c>
      <c r="AN31" s="63">
        <v>0</v>
      </c>
      <c r="AO31" s="63">
        <v>0</v>
      </c>
      <c r="AP31" s="63">
        <v>0</v>
      </c>
      <c r="AQ31" s="63">
        <v>0</v>
      </c>
      <c r="AR31" s="63">
        <v>0</v>
      </c>
      <c r="AS31" s="63">
        <v>0</v>
      </c>
      <c r="AT31" s="63">
        <v>0</v>
      </c>
      <c r="AU31" s="63">
        <v>0</v>
      </c>
      <c r="AV31" s="63">
        <v>0</v>
      </c>
      <c r="AW31" s="63">
        <f>AG31-AJ31</f>
        <v>400000</v>
      </c>
      <c r="AX31" s="63">
        <v>400000</v>
      </c>
      <c r="AY31" s="63">
        <f>AX31-AI31</f>
        <v>0</v>
      </c>
      <c r="AZ31" s="63">
        <f>AX31-AG31</f>
        <v>0</v>
      </c>
      <c r="BA31" s="63">
        <v>400000</v>
      </c>
      <c r="BB31" s="63" t="s">
        <v>547</v>
      </c>
      <c r="BC31" s="63">
        <v>0</v>
      </c>
      <c r="BD31" s="63">
        <v>0</v>
      </c>
      <c r="BE31" s="63">
        <v>0</v>
      </c>
      <c r="BF31" s="63">
        <v>0</v>
      </c>
      <c r="BG31" s="63">
        <v>0</v>
      </c>
      <c r="BH31" s="63"/>
      <c r="BI31" s="79">
        <v>-70000</v>
      </c>
      <c r="BJ31" s="63">
        <f t="shared" si="9"/>
        <v>330000</v>
      </c>
      <c r="BK31" s="63">
        <f t="shared" si="10"/>
        <v>330000</v>
      </c>
    </row>
    <row r="32" spans="1:64" s="61" customFormat="1" hidden="1" x14ac:dyDescent="0.25">
      <c r="A32" s="61" t="str">
        <f>VLOOKUP(B32,'Cubo 14-08-2023'!$A$1:$A$444,1,0)</f>
        <v>1.1-00-2317_23456037_2321110</v>
      </c>
      <c r="B32" s="61" t="str">
        <f t="shared" si="0"/>
        <v>1.1-00-2317_23456037_2321110</v>
      </c>
      <c r="C32" s="61" t="s">
        <v>137</v>
      </c>
      <c r="D32" s="61" t="s">
        <v>138</v>
      </c>
      <c r="E32" s="61" t="s">
        <v>682</v>
      </c>
      <c r="F32" s="61">
        <v>2</v>
      </c>
      <c r="G32" s="61" t="s">
        <v>672</v>
      </c>
      <c r="H32" s="61">
        <v>2.1</v>
      </c>
      <c r="I32" s="61" t="s">
        <v>673</v>
      </c>
      <c r="J32" s="61" t="s">
        <v>186</v>
      </c>
      <c r="K32" s="61" t="s">
        <v>187</v>
      </c>
      <c r="L32" s="61" t="s">
        <v>63</v>
      </c>
      <c r="M32" s="61" t="s">
        <v>64</v>
      </c>
      <c r="N32" s="61" t="s">
        <v>188</v>
      </c>
      <c r="O32" s="61" t="s">
        <v>189</v>
      </c>
      <c r="P32" s="61">
        <v>4</v>
      </c>
      <c r="Q32" s="61" t="s">
        <v>190</v>
      </c>
      <c r="R32" s="61">
        <v>56</v>
      </c>
      <c r="S32" s="61" t="s">
        <v>193</v>
      </c>
      <c r="T32" s="61" t="s">
        <v>191</v>
      </c>
      <c r="U32" s="61" t="s">
        <v>192</v>
      </c>
      <c r="V32" s="61">
        <v>2000</v>
      </c>
      <c r="W32" s="61" t="s">
        <v>662</v>
      </c>
      <c r="X32" s="61" t="s">
        <v>73</v>
      </c>
      <c r="Y32" s="61">
        <v>2100</v>
      </c>
      <c r="Z32" s="61" t="s">
        <v>1192</v>
      </c>
      <c r="AB32" s="61">
        <v>2111</v>
      </c>
      <c r="AC32" s="61" t="s">
        <v>161</v>
      </c>
      <c r="AD32" s="61">
        <v>0</v>
      </c>
      <c r="AE32" s="61" t="s">
        <v>40</v>
      </c>
      <c r="AF32" s="63">
        <v>21657</v>
      </c>
      <c r="AG32" s="63">
        <v>21657</v>
      </c>
      <c r="AH32" s="63">
        <v>21657</v>
      </c>
      <c r="AI32" s="63">
        <v>21657</v>
      </c>
      <c r="AJ32" s="63">
        <v>0</v>
      </c>
      <c r="AK32" s="63">
        <v>0</v>
      </c>
      <c r="AL32" s="63">
        <v>0</v>
      </c>
      <c r="AM32" s="63">
        <v>0</v>
      </c>
      <c r="AN32" s="63">
        <v>0</v>
      </c>
      <c r="AO32" s="63">
        <v>0</v>
      </c>
      <c r="AP32" s="63">
        <v>0</v>
      </c>
      <c r="AQ32" s="63">
        <v>0</v>
      </c>
      <c r="AR32" s="63">
        <v>0</v>
      </c>
      <c r="AS32" s="63">
        <v>0</v>
      </c>
      <c r="AT32" s="63">
        <v>0</v>
      </c>
      <c r="AU32" s="63">
        <v>0</v>
      </c>
      <c r="AV32" s="63">
        <v>0</v>
      </c>
      <c r="AW32" s="63">
        <f>AG32-AJ32</f>
        <v>21657</v>
      </c>
      <c r="AX32" s="63">
        <v>21657</v>
      </c>
      <c r="AY32" s="63">
        <f>AX32-AI32</f>
        <v>0</v>
      </c>
      <c r="AZ32" s="63">
        <f>AX32-AG32</f>
        <v>0</v>
      </c>
      <c r="BA32" s="63">
        <v>21657</v>
      </c>
      <c r="BB32" s="63" t="s">
        <v>463</v>
      </c>
      <c r="BC32" s="63">
        <v>0</v>
      </c>
      <c r="BD32" s="63">
        <v>0</v>
      </c>
      <c r="BE32" s="63">
        <v>0</v>
      </c>
      <c r="BF32" s="63">
        <v>0</v>
      </c>
      <c r="BG32" s="63">
        <v>0</v>
      </c>
      <c r="BH32" s="63"/>
      <c r="BI32" s="63">
        <f>BA32-AG32</f>
        <v>0</v>
      </c>
      <c r="BJ32" s="63">
        <f t="shared" si="9"/>
        <v>21657</v>
      </c>
      <c r="BK32" s="63">
        <f t="shared" si="10"/>
        <v>21657</v>
      </c>
    </row>
    <row r="33" spans="1:63" s="61" customFormat="1" hidden="1" x14ac:dyDescent="0.25">
      <c r="A33" s="61" t="str">
        <f>VLOOKUP(B33,'Cubo 14-08-2023'!$A$1:$A$444,1,0)</f>
        <v>2.6-15-2305_23621015_2321110</v>
      </c>
      <c r="B33" s="61" t="str">
        <f t="shared" si="0"/>
        <v>2.6-15-2305_23621015_2321110</v>
      </c>
      <c r="C33" s="76" t="s">
        <v>631</v>
      </c>
      <c r="D33" s="61" t="s">
        <v>630</v>
      </c>
      <c r="E33" s="61" t="s">
        <v>679</v>
      </c>
      <c r="F33" s="61">
        <v>1</v>
      </c>
      <c r="G33" s="61" t="s">
        <v>669</v>
      </c>
      <c r="H33" s="61">
        <v>1.3</v>
      </c>
      <c r="I33" s="61" t="s">
        <v>670</v>
      </c>
      <c r="J33" s="61" t="s">
        <v>28</v>
      </c>
      <c r="K33" s="61" t="s">
        <v>29</v>
      </c>
      <c r="L33" s="61" t="s">
        <v>43</v>
      </c>
      <c r="M33" s="61" t="s">
        <v>44</v>
      </c>
      <c r="N33" s="61" t="s">
        <v>45</v>
      </c>
      <c r="O33" s="61" t="s">
        <v>46</v>
      </c>
      <c r="P33" s="61">
        <v>6</v>
      </c>
      <c r="Q33" s="61" t="s">
        <v>34</v>
      </c>
      <c r="R33" s="61">
        <v>21</v>
      </c>
      <c r="S33" s="61" t="s">
        <v>107</v>
      </c>
      <c r="T33" s="61" t="s">
        <v>47</v>
      </c>
      <c r="U33" s="61" t="s">
        <v>48</v>
      </c>
      <c r="V33" s="61">
        <v>2000</v>
      </c>
      <c r="W33" s="61" t="s">
        <v>662</v>
      </c>
      <c r="X33" s="61" t="s">
        <v>73</v>
      </c>
      <c r="Y33" s="61">
        <v>2100</v>
      </c>
      <c r="Z33" s="61" t="s">
        <v>1192</v>
      </c>
      <c r="AB33" s="74">
        <v>2111</v>
      </c>
      <c r="AC33" s="61" t="s">
        <v>161</v>
      </c>
      <c r="AD33" s="61">
        <v>0</v>
      </c>
      <c r="AE33" s="61" t="s">
        <v>40</v>
      </c>
      <c r="AF33" s="63">
        <v>0</v>
      </c>
      <c r="AG33" s="63">
        <v>0</v>
      </c>
      <c r="AH33" s="75">
        <v>0</v>
      </c>
      <c r="AI33" s="63">
        <v>0</v>
      </c>
      <c r="AJ33" s="63">
        <v>0</v>
      </c>
      <c r="AK33" s="63">
        <v>0</v>
      </c>
      <c r="AL33" s="63">
        <v>0</v>
      </c>
      <c r="AM33" s="63">
        <v>0</v>
      </c>
      <c r="AN33" s="63">
        <v>0</v>
      </c>
      <c r="AO33" s="63">
        <v>0</v>
      </c>
      <c r="AP33" s="63">
        <v>0</v>
      </c>
      <c r="AQ33" s="63">
        <v>0</v>
      </c>
      <c r="AR33" s="63">
        <v>0</v>
      </c>
      <c r="AS33" s="63">
        <v>0</v>
      </c>
      <c r="AT33" s="63">
        <v>0</v>
      </c>
      <c r="AU33" s="63">
        <v>0</v>
      </c>
      <c r="AV33" s="63">
        <v>0</v>
      </c>
      <c r="AW33" s="63">
        <v>0</v>
      </c>
      <c r="AX33" s="63">
        <v>0</v>
      </c>
      <c r="AY33" s="63">
        <v>0</v>
      </c>
      <c r="AZ33" s="63">
        <v>0</v>
      </c>
      <c r="BA33" s="63">
        <v>0</v>
      </c>
      <c r="BB33" s="63" t="s">
        <v>473</v>
      </c>
      <c r="BC33" s="63">
        <v>0</v>
      </c>
      <c r="BD33" s="63">
        <v>0</v>
      </c>
      <c r="BE33" s="63">
        <v>0</v>
      </c>
      <c r="BF33" s="63">
        <v>0</v>
      </c>
      <c r="BG33" s="63">
        <v>0</v>
      </c>
      <c r="BH33" s="63"/>
      <c r="BI33" s="75">
        <v>8000</v>
      </c>
      <c r="BJ33" s="75">
        <f t="shared" si="9"/>
        <v>8000</v>
      </c>
      <c r="BK33" s="63">
        <f t="shared" si="10"/>
        <v>8000</v>
      </c>
    </row>
    <row r="34" spans="1:63" s="61" customFormat="1" hidden="1" x14ac:dyDescent="0.25">
      <c r="A34" s="61" t="str">
        <f>VLOOKUP(B34,'Cubo 14-08-2023'!$A$1:$A$444,1,0)</f>
        <v>1.1-00-2304_23618012_2321110</v>
      </c>
      <c r="B34" s="61" t="str">
        <f t="shared" si="0"/>
        <v>1.1-00-2304_23618012_2321110</v>
      </c>
      <c r="C34" s="61" t="s">
        <v>137</v>
      </c>
      <c r="D34" s="61" t="s">
        <v>138</v>
      </c>
      <c r="E34" s="61" t="s">
        <v>682</v>
      </c>
      <c r="F34" s="61">
        <v>1</v>
      </c>
      <c r="G34" s="61" t="s">
        <v>669</v>
      </c>
      <c r="H34" s="61">
        <v>1.3</v>
      </c>
      <c r="I34" s="61" t="s">
        <v>670</v>
      </c>
      <c r="J34" s="61" t="s">
        <v>28</v>
      </c>
      <c r="K34" s="61" t="s">
        <v>29</v>
      </c>
      <c r="L34" s="61" t="s">
        <v>30</v>
      </c>
      <c r="M34" s="61" t="s">
        <v>31</v>
      </c>
      <c r="N34" s="61" t="s">
        <v>32</v>
      </c>
      <c r="O34" s="61" t="s">
        <v>33</v>
      </c>
      <c r="P34" s="61">
        <v>6</v>
      </c>
      <c r="Q34" s="61" t="s">
        <v>34</v>
      </c>
      <c r="R34" s="61">
        <v>18</v>
      </c>
      <c r="S34" s="61" t="s">
        <v>275</v>
      </c>
      <c r="T34" s="61" t="s">
        <v>273</v>
      </c>
      <c r="U34" s="61" t="s">
        <v>274</v>
      </c>
      <c r="V34" s="61">
        <v>2000</v>
      </c>
      <c r="W34" s="61" t="s">
        <v>662</v>
      </c>
      <c r="X34" s="61" t="s">
        <v>73</v>
      </c>
      <c r="Y34" s="61">
        <v>2100</v>
      </c>
      <c r="Z34" s="61" t="s">
        <v>1192</v>
      </c>
      <c r="AB34" s="61">
        <v>2111</v>
      </c>
      <c r="AC34" s="61" t="s">
        <v>161</v>
      </c>
      <c r="AD34" s="61">
        <v>0</v>
      </c>
      <c r="AE34" s="61" t="s">
        <v>40</v>
      </c>
      <c r="AF34" s="63">
        <v>63191.5</v>
      </c>
      <c r="AG34" s="63">
        <v>63191.5</v>
      </c>
      <c r="AH34" s="63">
        <v>63191.5</v>
      </c>
      <c r="AI34" s="63">
        <v>0</v>
      </c>
      <c r="AJ34" s="63">
        <v>63811.5</v>
      </c>
      <c r="AK34" s="63">
        <v>63811.5</v>
      </c>
      <c r="AL34" s="63">
        <v>63811.5</v>
      </c>
      <c r="AM34" s="63">
        <v>63811.5</v>
      </c>
      <c r="AN34" s="63">
        <v>41811.5</v>
      </c>
      <c r="AO34" s="63">
        <v>41811.5</v>
      </c>
      <c r="AP34" s="63">
        <v>41811.5</v>
      </c>
      <c r="AQ34" s="63">
        <v>41811.5</v>
      </c>
      <c r="AR34" s="63">
        <v>41811.5</v>
      </c>
      <c r="AS34" s="63">
        <v>41811.5</v>
      </c>
      <c r="AT34" s="63">
        <v>41811.5</v>
      </c>
      <c r="AU34" s="63">
        <v>41811.5</v>
      </c>
      <c r="AV34" s="63">
        <v>41811.5</v>
      </c>
      <c r="AW34" s="63">
        <f>AG34-AJ34</f>
        <v>-620</v>
      </c>
      <c r="AX34" s="63">
        <v>0</v>
      </c>
      <c r="AY34" s="63">
        <f>AX34-AI34</f>
        <v>0</v>
      </c>
      <c r="AZ34" s="63">
        <f>AX34-AG34</f>
        <v>-63191.5</v>
      </c>
      <c r="BA34" s="63">
        <v>0</v>
      </c>
      <c r="BB34" s="63" t="s">
        <v>473</v>
      </c>
      <c r="BC34" s="63">
        <v>0</v>
      </c>
      <c r="BD34" s="63">
        <v>63191.5</v>
      </c>
      <c r="BE34" s="63">
        <v>0</v>
      </c>
      <c r="BF34" s="63">
        <v>0</v>
      </c>
      <c r="BG34" s="63">
        <v>63191.5</v>
      </c>
      <c r="BH34" s="63"/>
      <c r="BI34" s="63">
        <f>-AW34</f>
        <v>620</v>
      </c>
      <c r="BJ34" s="63">
        <f t="shared" si="9"/>
        <v>63811.5</v>
      </c>
      <c r="BK34" s="63">
        <f t="shared" si="10"/>
        <v>0</v>
      </c>
    </row>
    <row r="35" spans="1:63" s="61" customFormat="1" hidden="1" x14ac:dyDescent="0.25">
      <c r="A35" s="61" t="str">
        <f>VLOOKUP(B35,'Cubo 14-08-2023'!$A$1:$A$444,1,0)</f>
        <v>2.6-06-2305_23621015_23211143</v>
      </c>
      <c r="B35" s="61" t="str">
        <f t="shared" si="0"/>
        <v>2.6-06-2305_23621015_23211143</v>
      </c>
      <c r="C35" s="76" t="s">
        <v>625</v>
      </c>
      <c r="D35" s="61" t="s">
        <v>624</v>
      </c>
      <c r="E35" s="61" t="s">
        <v>679</v>
      </c>
      <c r="F35" s="61">
        <v>1</v>
      </c>
      <c r="G35" s="61" t="s">
        <v>669</v>
      </c>
      <c r="H35" s="61">
        <v>1.3</v>
      </c>
      <c r="I35" s="61" t="s">
        <v>670</v>
      </c>
      <c r="J35" s="61" t="s">
        <v>28</v>
      </c>
      <c r="K35" s="61" t="s">
        <v>29</v>
      </c>
      <c r="L35" s="61" t="s">
        <v>43</v>
      </c>
      <c r="M35" s="61" t="s">
        <v>44</v>
      </c>
      <c r="N35" s="61" t="s">
        <v>45</v>
      </c>
      <c r="O35" s="61" t="s">
        <v>46</v>
      </c>
      <c r="P35" s="61">
        <v>6</v>
      </c>
      <c r="Q35" s="61" t="s">
        <v>34</v>
      </c>
      <c r="R35" s="61">
        <v>21</v>
      </c>
      <c r="S35" s="61" t="s">
        <v>107</v>
      </c>
      <c r="T35" s="61" t="s">
        <v>47</v>
      </c>
      <c r="U35" s="61" t="s">
        <v>48</v>
      </c>
      <c r="V35" s="61">
        <v>2000</v>
      </c>
      <c r="W35" s="61" t="s">
        <v>662</v>
      </c>
      <c r="X35" s="61" t="s">
        <v>73</v>
      </c>
      <c r="Y35" s="61">
        <v>2100</v>
      </c>
      <c r="Z35" s="61" t="s">
        <v>1192</v>
      </c>
      <c r="AB35" s="74">
        <v>2111</v>
      </c>
      <c r="AC35" s="61" t="s">
        <v>161</v>
      </c>
      <c r="AD35" s="61">
        <v>43</v>
      </c>
      <c r="AE35" s="61" t="s">
        <v>622</v>
      </c>
      <c r="AF35" s="63">
        <v>0</v>
      </c>
      <c r="AG35" s="63">
        <v>0</v>
      </c>
      <c r="AH35" s="75">
        <v>0</v>
      </c>
      <c r="AI35" s="63">
        <v>0</v>
      </c>
      <c r="AJ35" s="63">
        <v>0</v>
      </c>
      <c r="AK35" s="63">
        <v>0</v>
      </c>
      <c r="AL35" s="63">
        <v>0</v>
      </c>
      <c r="AM35" s="63">
        <v>0</v>
      </c>
      <c r="AN35" s="63">
        <v>0</v>
      </c>
      <c r="AO35" s="63">
        <v>0</v>
      </c>
      <c r="AP35" s="63">
        <v>0</v>
      </c>
      <c r="AQ35" s="63">
        <v>0</v>
      </c>
      <c r="AR35" s="63">
        <v>0</v>
      </c>
      <c r="AS35" s="63">
        <v>0</v>
      </c>
      <c r="AT35" s="63">
        <v>0</v>
      </c>
      <c r="AU35" s="63">
        <v>0</v>
      </c>
      <c r="AV35" s="63">
        <v>0</v>
      </c>
      <c r="AW35" s="63">
        <v>0</v>
      </c>
      <c r="AX35" s="63">
        <v>0</v>
      </c>
      <c r="AY35" s="63">
        <v>0</v>
      </c>
      <c r="AZ35" s="63">
        <v>0</v>
      </c>
      <c r="BA35" s="63">
        <v>0</v>
      </c>
      <c r="BB35" s="63" t="s">
        <v>473</v>
      </c>
      <c r="BC35" s="63">
        <v>0</v>
      </c>
      <c r="BD35" s="63">
        <v>0</v>
      </c>
      <c r="BE35" s="63">
        <v>0</v>
      </c>
      <c r="BF35" s="63">
        <v>0</v>
      </c>
      <c r="BG35" s="63">
        <v>0</v>
      </c>
      <c r="BH35" s="63"/>
      <c r="BI35" s="75">
        <v>8904</v>
      </c>
      <c r="BJ35" s="75">
        <f t="shared" si="9"/>
        <v>8904</v>
      </c>
      <c r="BK35" s="63">
        <f t="shared" si="10"/>
        <v>8904</v>
      </c>
    </row>
    <row r="36" spans="1:63" s="61" customFormat="1" hidden="1" x14ac:dyDescent="0.25">
      <c r="A36" s="61" t="str">
        <f>VLOOKUP(B36,'Cubo 14-08-2023'!$A$1:$A$444,1,0)</f>
        <v>2.6-06-2305_23621015_23211152</v>
      </c>
      <c r="B36" s="61" t="str">
        <f t="shared" si="0"/>
        <v>2.6-06-2305_23621015_23211152</v>
      </c>
      <c r="C36" s="76" t="s">
        <v>625</v>
      </c>
      <c r="D36" s="61" t="s">
        <v>624</v>
      </c>
      <c r="E36" s="61" t="s">
        <v>679</v>
      </c>
      <c r="F36" s="61">
        <v>1</v>
      </c>
      <c r="G36" s="61" t="s">
        <v>669</v>
      </c>
      <c r="H36" s="61">
        <v>1.3</v>
      </c>
      <c r="I36" s="61" t="s">
        <v>670</v>
      </c>
      <c r="J36" s="61" t="s">
        <v>28</v>
      </c>
      <c r="K36" s="61" t="s">
        <v>29</v>
      </c>
      <c r="L36" s="61" t="s">
        <v>43</v>
      </c>
      <c r="M36" s="61" t="s">
        <v>44</v>
      </c>
      <c r="N36" s="61" t="s">
        <v>45</v>
      </c>
      <c r="O36" s="61" t="s">
        <v>46</v>
      </c>
      <c r="P36" s="61">
        <v>6</v>
      </c>
      <c r="Q36" s="61" t="s">
        <v>34</v>
      </c>
      <c r="R36" s="61">
        <v>21</v>
      </c>
      <c r="S36" s="61" t="s">
        <v>107</v>
      </c>
      <c r="T36" s="61" t="s">
        <v>47</v>
      </c>
      <c r="U36" s="61" t="s">
        <v>48</v>
      </c>
      <c r="V36" s="61">
        <v>2000</v>
      </c>
      <c r="W36" s="61" t="s">
        <v>662</v>
      </c>
      <c r="X36" s="61" t="s">
        <v>73</v>
      </c>
      <c r="Y36" s="61">
        <v>2100</v>
      </c>
      <c r="Z36" s="61" t="s">
        <v>1192</v>
      </c>
      <c r="AB36" s="74">
        <v>2111</v>
      </c>
      <c r="AC36" s="61" t="s">
        <v>161</v>
      </c>
      <c r="AD36" s="61">
        <v>52</v>
      </c>
      <c r="AE36" s="61" t="s">
        <v>623</v>
      </c>
      <c r="AF36" s="63">
        <v>0</v>
      </c>
      <c r="AG36" s="63">
        <v>0</v>
      </c>
      <c r="AH36" s="75">
        <v>0</v>
      </c>
      <c r="AI36" s="63">
        <v>0</v>
      </c>
      <c r="AJ36" s="63">
        <v>0</v>
      </c>
      <c r="AK36" s="63">
        <v>0</v>
      </c>
      <c r="AL36" s="63">
        <v>0</v>
      </c>
      <c r="AM36" s="63">
        <v>0</v>
      </c>
      <c r="AN36" s="63">
        <v>0</v>
      </c>
      <c r="AO36" s="63">
        <v>0</v>
      </c>
      <c r="AP36" s="63">
        <v>0</v>
      </c>
      <c r="AQ36" s="63">
        <v>0</v>
      </c>
      <c r="AR36" s="63">
        <v>0</v>
      </c>
      <c r="AS36" s="63">
        <v>0</v>
      </c>
      <c r="AT36" s="63">
        <v>0</v>
      </c>
      <c r="AU36" s="63">
        <v>0</v>
      </c>
      <c r="AV36" s="63">
        <v>0</v>
      </c>
      <c r="AW36" s="63">
        <v>0</v>
      </c>
      <c r="AX36" s="63">
        <v>0</v>
      </c>
      <c r="AY36" s="63">
        <v>0</v>
      </c>
      <c r="AZ36" s="63">
        <v>0</v>
      </c>
      <c r="BA36" s="63">
        <v>0</v>
      </c>
      <c r="BB36" s="63" t="s">
        <v>473</v>
      </c>
      <c r="BC36" s="63">
        <v>0</v>
      </c>
      <c r="BD36" s="63">
        <v>0</v>
      </c>
      <c r="BE36" s="63">
        <v>0</v>
      </c>
      <c r="BF36" s="63">
        <v>0</v>
      </c>
      <c r="BG36" s="63">
        <v>0</v>
      </c>
      <c r="BH36" s="63"/>
      <c r="BI36" s="75">
        <v>10000</v>
      </c>
      <c r="BJ36" s="75">
        <f t="shared" si="9"/>
        <v>10000</v>
      </c>
      <c r="BK36" s="63">
        <f t="shared" si="10"/>
        <v>10000</v>
      </c>
    </row>
    <row r="37" spans="1:63" s="61" customFormat="1" hidden="1" x14ac:dyDescent="0.25">
      <c r="A37" s="61" t="str">
        <f>VLOOKUP(B37,'Cubo 14-08-2023'!$A$1:$A$444,1,0)</f>
        <v>2.6-06-2305_23621015_23212144</v>
      </c>
      <c r="B37" s="61" t="str">
        <f t="shared" si="0"/>
        <v>2.6-06-2305_23621015_23212144</v>
      </c>
      <c r="C37" s="76" t="s">
        <v>625</v>
      </c>
      <c r="D37" s="61" t="s">
        <v>624</v>
      </c>
      <c r="E37" s="61" t="s">
        <v>679</v>
      </c>
      <c r="F37" s="61">
        <v>1</v>
      </c>
      <c r="G37" s="61" t="s">
        <v>669</v>
      </c>
      <c r="H37" s="61">
        <v>1.3</v>
      </c>
      <c r="I37" s="61" t="s">
        <v>670</v>
      </c>
      <c r="J37" s="61" t="s">
        <v>28</v>
      </c>
      <c r="K37" s="61" t="s">
        <v>29</v>
      </c>
      <c r="L37" s="61" t="s">
        <v>43</v>
      </c>
      <c r="M37" s="61" t="s">
        <v>44</v>
      </c>
      <c r="N37" s="61" t="s">
        <v>45</v>
      </c>
      <c r="O37" s="61" t="s">
        <v>46</v>
      </c>
      <c r="P37" s="61">
        <v>6</v>
      </c>
      <c r="Q37" s="61" t="s">
        <v>34</v>
      </c>
      <c r="R37" s="61">
        <v>21</v>
      </c>
      <c r="S37" s="61" t="s">
        <v>107</v>
      </c>
      <c r="T37" s="61" t="s">
        <v>47</v>
      </c>
      <c r="U37" s="61" t="s">
        <v>48</v>
      </c>
      <c r="V37" s="61">
        <v>2000</v>
      </c>
      <c r="W37" s="61" t="s">
        <v>662</v>
      </c>
      <c r="X37" s="61" t="s">
        <v>73</v>
      </c>
      <c r="Y37" s="61">
        <v>2100</v>
      </c>
      <c r="Z37" s="61" t="s">
        <v>1192</v>
      </c>
      <c r="AB37" s="74">
        <v>2121</v>
      </c>
      <c r="AC37" s="61" t="s">
        <v>627</v>
      </c>
      <c r="AD37" s="61">
        <v>44</v>
      </c>
      <c r="AE37" s="61" t="s">
        <v>622</v>
      </c>
      <c r="AF37" s="63">
        <v>0</v>
      </c>
      <c r="AG37" s="63">
        <v>0</v>
      </c>
      <c r="AH37" s="75">
        <v>0</v>
      </c>
      <c r="AI37" s="63">
        <v>0</v>
      </c>
      <c r="AJ37" s="63">
        <v>0</v>
      </c>
      <c r="AK37" s="63">
        <v>0</v>
      </c>
      <c r="AL37" s="63">
        <v>0</v>
      </c>
      <c r="AM37" s="63">
        <v>0</v>
      </c>
      <c r="AN37" s="63">
        <v>0</v>
      </c>
      <c r="AO37" s="63">
        <v>0</v>
      </c>
      <c r="AP37" s="63">
        <v>0</v>
      </c>
      <c r="AQ37" s="63">
        <v>0</v>
      </c>
      <c r="AR37" s="63">
        <v>0</v>
      </c>
      <c r="AS37" s="63">
        <v>0</v>
      </c>
      <c r="AT37" s="63">
        <v>0</v>
      </c>
      <c r="AU37" s="63">
        <v>0</v>
      </c>
      <c r="AV37" s="63">
        <v>0</v>
      </c>
      <c r="AW37" s="63">
        <v>0</v>
      </c>
      <c r="AX37" s="63">
        <v>0</v>
      </c>
      <c r="AY37" s="63">
        <v>0</v>
      </c>
      <c r="AZ37" s="63">
        <v>0</v>
      </c>
      <c r="BA37" s="63">
        <v>0</v>
      </c>
      <c r="BB37" s="63" t="s">
        <v>473</v>
      </c>
      <c r="BC37" s="63">
        <v>0</v>
      </c>
      <c r="BD37" s="63">
        <v>0</v>
      </c>
      <c r="BE37" s="63">
        <v>0</v>
      </c>
      <c r="BF37" s="63">
        <v>0</v>
      </c>
      <c r="BG37" s="63">
        <v>0</v>
      </c>
      <c r="BH37" s="63"/>
      <c r="BI37" s="75">
        <v>7571</v>
      </c>
      <c r="BJ37" s="75">
        <f t="shared" si="9"/>
        <v>7571</v>
      </c>
      <c r="BK37" s="63">
        <f t="shared" si="10"/>
        <v>7571</v>
      </c>
    </row>
    <row r="38" spans="1:63" s="61" customFormat="1" hidden="1" x14ac:dyDescent="0.25">
      <c r="A38" s="61" t="str">
        <f>VLOOKUP(B38,'Cubo 14-08-2023'!$A$1:$A$444,1,0)</f>
        <v>1.1-00-2305_23621015_2324110</v>
      </c>
      <c r="B38" s="61" t="str">
        <f t="shared" si="0"/>
        <v>1.1-00-2305_23621015_2324110</v>
      </c>
      <c r="C38" s="61" t="s">
        <v>137</v>
      </c>
      <c r="D38" s="61" t="s">
        <v>138</v>
      </c>
      <c r="E38" s="61" t="s">
        <v>682</v>
      </c>
      <c r="F38" s="61">
        <v>1</v>
      </c>
      <c r="G38" s="61" t="s">
        <v>669</v>
      </c>
      <c r="H38" s="61">
        <v>1.3</v>
      </c>
      <c r="I38" s="61" t="s">
        <v>670</v>
      </c>
      <c r="J38" s="61" t="s">
        <v>28</v>
      </c>
      <c r="K38" s="61" t="s">
        <v>29</v>
      </c>
      <c r="L38" s="61" t="s">
        <v>43</v>
      </c>
      <c r="M38" s="61" t="s">
        <v>44</v>
      </c>
      <c r="N38" s="61" t="s">
        <v>45</v>
      </c>
      <c r="O38" s="61" t="s">
        <v>46</v>
      </c>
      <c r="P38" s="61">
        <v>6</v>
      </c>
      <c r="Q38" s="61" t="s">
        <v>34</v>
      </c>
      <c r="R38" s="61">
        <v>21</v>
      </c>
      <c r="S38" s="61" t="s">
        <v>107</v>
      </c>
      <c r="T38" s="61" t="s">
        <v>47</v>
      </c>
      <c r="U38" s="61" t="s">
        <v>48</v>
      </c>
      <c r="V38" s="61">
        <v>2000</v>
      </c>
      <c r="W38" s="61" t="s">
        <v>662</v>
      </c>
      <c r="X38" s="61" t="s">
        <v>73</v>
      </c>
      <c r="Y38" s="61">
        <v>2400</v>
      </c>
      <c r="Z38" s="61" t="s">
        <v>1195</v>
      </c>
      <c r="AB38" s="61">
        <v>2411</v>
      </c>
      <c r="AC38" s="61" t="s">
        <v>173</v>
      </c>
      <c r="AD38" s="61">
        <v>0</v>
      </c>
      <c r="AE38" s="61" t="s">
        <v>40</v>
      </c>
      <c r="AF38" s="63">
        <v>0</v>
      </c>
      <c r="AG38" s="63">
        <v>0</v>
      </c>
      <c r="AH38" s="63">
        <v>2000</v>
      </c>
      <c r="AI38" s="63">
        <v>0</v>
      </c>
      <c r="AJ38" s="63">
        <v>0</v>
      </c>
      <c r="AK38" s="63">
        <v>0</v>
      </c>
      <c r="AL38" s="63">
        <v>0</v>
      </c>
      <c r="AM38" s="63">
        <v>900</v>
      </c>
      <c r="AN38" s="63">
        <v>0</v>
      </c>
      <c r="AO38" s="63">
        <v>0</v>
      </c>
      <c r="AP38" s="63">
        <v>900</v>
      </c>
      <c r="AQ38" s="63">
        <v>0</v>
      </c>
      <c r="AR38" s="63">
        <v>0</v>
      </c>
      <c r="AS38" s="63">
        <v>900</v>
      </c>
      <c r="AT38" s="63">
        <v>0</v>
      </c>
      <c r="AU38" s="63">
        <v>0</v>
      </c>
      <c r="AV38" s="63">
        <v>900</v>
      </c>
      <c r="AW38" s="63">
        <v>0</v>
      </c>
      <c r="AX38" s="63">
        <v>0</v>
      </c>
      <c r="AY38" s="63">
        <v>0</v>
      </c>
      <c r="AZ38" s="63">
        <v>0</v>
      </c>
      <c r="BA38" s="63">
        <v>0</v>
      </c>
      <c r="BB38" s="63" t="s">
        <v>473</v>
      </c>
      <c r="BC38" s="63">
        <v>0</v>
      </c>
      <c r="BD38" s="63">
        <v>0</v>
      </c>
      <c r="BE38" s="63">
        <v>0</v>
      </c>
      <c r="BF38" s="63">
        <v>0</v>
      </c>
      <c r="BG38" s="63">
        <v>0</v>
      </c>
      <c r="BH38" s="63"/>
      <c r="BI38" s="63">
        <v>900</v>
      </c>
      <c r="BJ38" s="63">
        <f t="shared" si="9"/>
        <v>900</v>
      </c>
      <c r="BK38" s="63">
        <f t="shared" si="10"/>
        <v>0</v>
      </c>
    </row>
    <row r="39" spans="1:63" s="61" customFormat="1" hidden="1" x14ac:dyDescent="0.25">
      <c r="A39" s="61" t="str">
        <f>VLOOKUP(B39,'Cubo 14-08-2023'!$A$1:$A$444,1,0)</f>
        <v>1.1-00-2306_23529017_2321410</v>
      </c>
      <c r="B39" s="61" t="str">
        <f t="shared" si="0"/>
        <v>1.1-00-2306_23529017_2321410</v>
      </c>
      <c r="C39" s="61" t="s">
        <v>137</v>
      </c>
      <c r="D39" s="61" t="s">
        <v>138</v>
      </c>
      <c r="E39" s="61" t="s">
        <v>682</v>
      </c>
      <c r="F39" s="61">
        <v>2</v>
      </c>
      <c r="G39" s="61" t="s">
        <v>672</v>
      </c>
      <c r="H39" s="61">
        <v>2.4</v>
      </c>
      <c r="I39" s="61" t="s">
        <v>689</v>
      </c>
      <c r="J39" s="61" t="s">
        <v>411</v>
      </c>
      <c r="K39" s="61" t="s">
        <v>412</v>
      </c>
      <c r="L39" s="61" t="s">
        <v>368</v>
      </c>
      <c r="M39" s="61" t="s">
        <v>369</v>
      </c>
      <c r="N39" s="61" t="s">
        <v>227</v>
      </c>
      <c r="O39" s="61" t="s">
        <v>228</v>
      </c>
      <c r="P39" s="61">
        <v>5</v>
      </c>
      <c r="Q39" s="61" t="s">
        <v>229</v>
      </c>
      <c r="R39" s="61">
        <v>29</v>
      </c>
      <c r="S39" s="61" t="s">
        <v>415</v>
      </c>
      <c r="T39" s="61" t="s">
        <v>413</v>
      </c>
      <c r="U39" s="61" t="s">
        <v>414</v>
      </c>
      <c r="V39" s="61">
        <v>2000</v>
      </c>
      <c r="W39" s="61" t="s">
        <v>662</v>
      </c>
      <c r="X39" s="61" t="s">
        <v>73</v>
      </c>
      <c r="Y39" s="61">
        <v>2100</v>
      </c>
      <c r="Z39" s="61" t="s">
        <v>1192</v>
      </c>
      <c r="AA39" s="61" t="s">
        <v>609</v>
      </c>
      <c r="AB39" s="61">
        <v>2141</v>
      </c>
      <c r="AC39" s="61" t="s">
        <v>201</v>
      </c>
      <c r="AD39" s="61">
        <v>0</v>
      </c>
      <c r="AE39" s="61" t="s">
        <v>40</v>
      </c>
      <c r="AF39" s="63">
        <v>0</v>
      </c>
      <c r="AG39" s="63">
        <v>0</v>
      </c>
      <c r="AH39" s="63">
        <v>0</v>
      </c>
      <c r="AI39" s="63">
        <v>0</v>
      </c>
      <c r="AJ39" s="63">
        <v>0</v>
      </c>
      <c r="AK39" s="63">
        <v>0</v>
      </c>
      <c r="AL39" s="63">
        <v>0</v>
      </c>
      <c r="AM39" s="63">
        <v>0</v>
      </c>
      <c r="AN39" s="63">
        <v>0</v>
      </c>
      <c r="AO39" s="63">
        <v>0</v>
      </c>
      <c r="AP39" s="63">
        <v>0</v>
      </c>
      <c r="AQ39" s="63">
        <v>0</v>
      </c>
      <c r="AR39" s="63">
        <v>0</v>
      </c>
      <c r="AS39" s="63">
        <v>0</v>
      </c>
      <c r="AT39" s="63">
        <v>0</v>
      </c>
      <c r="AU39" s="63">
        <v>0</v>
      </c>
      <c r="AV39" s="63">
        <v>0</v>
      </c>
      <c r="AW39" s="63">
        <v>0</v>
      </c>
      <c r="AX39" s="7">
        <v>1000</v>
      </c>
      <c r="AY39" s="63">
        <f>AX39-AI39</f>
        <v>1000</v>
      </c>
      <c r="AZ39" s="63">
        <f>AX39-AG39</f>
        <v>1000</v>
      </c>
      <c r="BA39" s="7">
        <v>1000</v>
      </c>
      <c r="BB39" s="63" t="s">
        <v>497</v>
      </c>
      <c r="BC39" s="63">
        <v>0</v>
      </c>
      <c r="BD39" s="63">
        <v>0</v>
      </c>
      <c r="BE39" s="63">
        <v>0</v>
      </c>
      <c r="BF39" s="63">
        <v>0</v>
      </c>
      <c r="BG39" s="63">
        <v>0</v>
      </c>
      <c r="BH39" s="63"/>
      <c r="BI39" s="63">
        <f>BA39-AG39</f>
        <v>1000</v>
      </c>
      <c r="BJ39" s="63">
        <f t="shared" si="9"/>
        <v>1000</v>
      </c>
      <c r="BK39" s="63">
        <f t="shared" si="10"/>
        <v>1000</v>
      </c>
    </row>
    <row r="40" spans="1:63" s="61" customFormat="1" hidden="1" x14ac:dyDescent="0.25">
      <c r="A40" s="61" t="str">
        <f>VLOOKUP(B40,'Cubo 14-08-2023'!$A$1:$A$444,1,0)</f>
        <v>1.1-00-2302_23116010_2321110</v>
      </c>
      <c r="B40" s="61" t="str">
        <f t="shared" si="0"/>
        <v>1.1-00-2302_23116010_2321110</v>
      </c>
      <c r="C40" s="61" t="s">
        <v>137</v>
      </c>
      <c r="D40" s="61" t="s">
        <v>138</v>
      </c>
      <c r="E40" s="61" t="s">
        <v>682</v>
      </c>
      <c r="F40" s="61">
        <v>2</v>
      </c>
      <c r="G40" s="61" t="s">
        <v>672</v>
      </c>
      <c r="H40" s="61">
        <v>2.2000000000000002</v>
      </c>
      <c r="I40" s="61" t="s">
        <v>674</v>
      </c>
      <c r="J40" s="61" t="s">
        <v>147</v>
      </c>
      <c r="K40" s="61" t="s">
        <v>148</v>
      </c>
      <c r="L40" s="61" t="s">
        <v>149</v>
      </c>
      <c r="M40" s="61" t="s">
        <v>150</v>
      </c>
      <c r="N40" s="61" t="s">
        <v>97</v>
      </c>
      <c r="O40" s="61" t="s">
        <v>98</v>
      </c>
      <c r="P40" s="61">
        <v>1</v>
      </c>
      <c r="Q40" s="61" t="s">
        <v>127</v>
      </c>
      <c r="R40" s="61">
        <v>16</v>
      </c>
      <c r="S40" s="61" t="s">
        <v>160</v>
      </c>
      <c r="T40" s="61" t="s">
        <v>158</v>
      </c>
      <c r="U40" s="61" t="s">
        <v>159</v>
      </c>
      <c r="V40" s="61">
        <v>2000</v>
      </c>
      <c r="W40" s="61" t="s">
        <v>662</v>
      </c>
      <c r="X40" s="61" t="s">
        <v>73</v>
      </c>
      <c r="Y40" s="61">
        <v>2100</v>
      </c>
      <c r="Z40" s="61" t="s">
        <v>1192</v>
      </c>
      <c r="AB40" s="61">
        <v>2111</v>
      </c>
      <c r="AC40" s="61" t="s">
        <v>161</v>
      </c>
      <c r="AD40" s="61">
        <v>0</v>
      </c>
      <c r="AE40" s="61" t="s">
        <v>40</v>
      </c>
      <c r="AF40" s="63">
        <v>16543.37</v>
      </c>
      <c r="AG40" s="63">
        <v>16543.37</v>
      </c>
      <c r="AH40" s="63">
        <v>16543.37</v>
      </c>
      <c r="AI40" s="63">
        <v>0</v>
      </c>
      <c r="AJ40" s="63">
        <v>12636.28</v>
      </c>
      <c r="AK40" s="63">
        <v>12636.28</v>
      </c>
      <c r="AL40" s="63">
        <v>12636.28</v>
      </c>
      <c r="AM40" s="63">
        <v>12636.28</v>
      </c>
      <c r="AN40" s="63">
        <v>12636.28</v>
      </c>
      <c r="AO40" s="63">
        <v>12636.28</v>
      </c>
      <c r="AP40" s="63">
        <v>12636.28</v>
      </c>
      <c r="AQ40" s="63">
        <v>0</v>
      </c>
      <c r="AR40" s="63">
        <v>12636.28</v>
      </c>
      <c r="AS40" s="63">
        <v>12636.28</v>
      </c>
      <c r="AT40" s="63">
        <v>0</v>
      </c>
      <c r="AU40" s="63">
        <v>0</v>
      </c>
      <c r="AV40" s="63">
        <v>12636.28</v>
      </c>
      <c r="AW40" s="63">
        <f>AG40-AJ40</f>
        <v>3907.0899999999983</v>
      </c>
      <c r="AX40" s="63">
        <v>20000</v>
      </c>
      <c r="AY40" s="63">
        <f>AX40-AI40</f>
        <v>20000</v>
      </c>
      <c r="AZ40" s="63">
        <f>AX40-AG40</f>
        <v>3456.630000000001</v>
      </c>
      <c r="BA40" s="63">
        <v>20000</v>
      </c>
      <c r="BB40" s="63" t="s">
        <v>473</v>
      </c>
      <c r="BC40" s="63">
        <v>0</v>
      </c>
      <c r="BD40" s="63">
        <v>50000</v>
      </c>
      <c r="BE40" s="63">
        <v>0</v>
      </c>
      <c r="BF40" s="63">
        <v>33456.629999999997</v>
      </c>
      <c r="BG40" s="63">
        <v>16543.37</v>
      </c>
      <c r="BH40" s="63"/>
      <c r="BI40" s="63">
        <f>BA40-AG40</f>
        <v>3456.630000000001</v>
      </c>
      <c r="BJ40" s="63">
        <f t="shared" si="9"/>
        <v>20000</v>
      </c>
      <c r="BK40" s="63">
        <f t="shared" si="10"/>
        <v>7363.7199999999993</v>
      </c>
    </row>
    <row r="41" spans="1:63" s="61" customFormat="1" hidden="1" x14ac:dyDescent="0.25">
      <c r="A41" s="61" t="str">
        <f>VLOOKUP(B41,'Cubo 14-08-2023'!$A$1:$A$444,1,0)</f>
        <v>1.1-00-2305_23621015_2321410</v>
      </c>
      <c r="B41" s="61" t="str">
        <f t="shared" si="0"/>
        <v>1.1-00-2305_23621015_2321410</v>
      </c>
      <c r="C41" s="61" t="s">
        <v>137</v>
      </c>
      <c r="D41" s="61" t="s">
        <v>138</v>
      </c>
      <c r="E41" s="61" t="s">
        <v>682</v>
      </c>
      <c r="F41" s="61">
        <v>1</v>
      </c>
      <c r="G41" s="61" t="s">
        <v>669</v>
      </c>
      <c r="H41" s="61">
        <v>1.3</v>
      </c>
      <c r="I41" s="61" t="s">
        <v>670</v>
      </c>
      <c r="J41" s="61" t="s">
        <v>28</v>
      </c>
      <c r="K41" s="61" t="s">
        <v>29</v>
      </c>
      <c r="L41" s="61" t="s">
        <v>43</v>
      </c>
      <c r="M41" s="61" t="s">
        <v>44</v>
      </c>
      <c r="N41" s="61" t="s">
        <v>45</v>
      </c>
      <c r="O41" s="61" t="s">
        <v>46</v>
      </c>
      <c r="P41" s="61">
        <v>6</v>
      </c>
      <c r="Q41" s="61" t="s">
        <v>34</v>
      </c>
      <c r="R41" s="61">
        <v>21</v>
      </c>
      <c r="S41" s="61" t="s">
        <v>107</v>
      </c>
      <c r="T41" s="61" t="s">
        <v>47</v>
      </c>
      <c r="U41" s="61" t="s">
        <v>48</v>
      </c>
      <c r="V41" s="61">
        <v>2000</v>
      </c>
      <c r="W41" s="61" t="s">
        <v>662</v>
      </c>
      <c r="X41" s="61" t="s">
        <v>73</v>
      </c>
      <c r="Y41" s="61">
        <v>2100</v>
      </c>
      <c r="Z41" s="61" t="s">
        <v>1192</v>
      </c>
      <c r="AB41" s="61">
        <v>2141</v>
      </c>
      <c r="AC41" s="61" t="s">
        <v>201</v>
      </c>
      <c r="AD41" s="61">
        <v>0</v>
      </c>
      <c r="AE41" s="61" t="s">
        <v>40</v>
      </c>
      <c r="AF41" s="63">
        <v>0</v>
      </c>
      <c r="AG41" s="63">
        <v>24000</v>
      </c>
      <c r="AH41" s="63">
        <v>24000</v>
      </c>
      <c r="AI41" s="63">
        <v>0</v>
      </c>
      <c r="AJ41" s="63">
        <v>0</v>
      </c>
      <c r="AK41" s="63">
        <v>0</v>
      </c>
      <c r="AL41" s="63">
        <v>0</v>
      </c>
      <c r="AM41" s="63">
        <v>0</v>
      </c>
      <c r="AN41" s="63">
        <v>0</v>
      </c>
      <c r="AO41" s="63">
        <v>0</v>
      </c>
      <c r="AP41" s="63">
        <v>0</v>
      </c>
      <c r="AQ41" s="63">
        <v>0</v>
      </c>
      <c r="AR41" s="63">
        <v>0</v>
      </c>
      <c r="AS41" s="63">
        <v>0</v>
      </c>
      <c r="AT41" s="63">
        <v>0</v>
      </c>
      <c r="AU41" s="63">
        <v>0</v>
      </c>
      <c r="AV41" s="63">
        <v>0</v>
      </c>
      <c r="AW41" s="63">
        <f>AG41-AJ41</f>
        <v>24000</v>
      </c>
      <c r="AX41" s="63">
        <v>0</v>
      </c>
      <c r="AY41" s="63">
        <f>AX41-AI41</f>
        <v>0</v>
      </c>
      <c r="AZ41" s="63">
        <f>AX41-AG41</f>
        <v>-24000</v>
      </c>
      <c r="BA41" s="63">
        <v>0</v>
      </c>
      <c r="BB41" s="63" t="s">
        <v>473</v>
      </c>
      <c r="BC41" s="63">
        <v>0</v>
      </c>
      <c r="BD41" s="63">
        <v>24000</v>
      </c>
      <c r="BE41" s="63">
        <v>0</v>
      </c>
      <c r="BF41" s="63">
        <v>0</v>
      </c>
      <c r="BG41" s="63">
        <v>24000</v>
      </c>
      <c r="BH41" s="63"/>
      <c r="BI41" s="63">
        <v>0</v>
      </c>
      <c r="BJ41" s="63">
        <f t="shared" si="9"/>
        <v>24000</v>
      </c>
      <c r="BK41" s="63">
        <f t="shared" si="10"/>
        <v>24000</v>
      </c>
    </row>
    <row r="42" spans="1:63" s="61" customFormat="1" hidden="1" x14ac:dyDescent="0.25">
      <c r="A42" s="61" t="str">
        <f>VLOOKUP(B42,'Cubo 14-08-2023'!$A$1:$A$444,1,0)</f>
        <v>2.6-05-2305_23621015_2321410</v>
      </c>
      <c r="B42" s="61" t="str">
        <f t="shared" si="0"/>
        <v>2.6-05-2305_23621015_2321410</v>
      </c>
      <c r="C42" s="77" t="s">
        <v>616</v>
      </c>
      <c r="D42" s="61" t="s">
        <v>617</v>
      </c>
      <c r="E42" s="61" t="s">
        <v>679</v>
      </c>
      <c r="F42" s="61">
        <v>1</v>
      </c>
      <c r="G42" s="61" t="s">
        <v>669</v>
      </c>
      <c r="H42" s="61">
        <v>1.3</v>
      </c>
      <c r="I42" s="61" t="s">
        <v>670</v>
      </c>
      <c r="J42" s="61" t="s">
        <v>28</v>
      </c>
      <c r="K42" s="61" t="s">
        <v>29</v>
      </c>
      <c r="L42" s="61" t="s">
        <v>43</v>
      </c>
      <c r="M42" s="61" t="s">
        <v>44</v>
      </c>
      <c r="N42" s="61" t="s">
        <v>45</v>
      </c>
      <c r="O42" s="61" t="s">
        <v>46</v>
      </c>
      <c r="P42" s="61">
        <v>6</v>
      </c>
      <c r="Q42" s="61" t="s">
        <v>34</v>
      </c>
      <c r="R42" s="61">
        <v>21</v>
      </c>
      <c r="S42" s="61" t="s">
        <v>107</v>
      </c>
      <c r="T42" s="61" t="s">
        <v>47</v>
      </c>
      <c r="U42" s="61" t="s">
        <v>48</v>
      </c>
      <c r="V42" s="61">
        <v>2000</v>
      </c>
      <c r="W42" s="61" t="s">
        <v>662</v>
      </c>
      <c r="X42" s="61" t="s">
        <v>73</v>
      </c>
      <c r="Y42" s="61">
        <v>2100</v>
      </c>
      <c r="Z42" s="61" t="s">
        <v>1192</v>
      </c>
      <c r="AB42" s="61">
        <v>2141</v>
      </c>
      <c r="AC42" s="61" t="s">
        <v>201</v>
      </c>
      <c r="AD42" s="61">
        <v>0</v>
      </c>
      <c r="AE42" s="61" t="s">
        <v>40</v>
      </c>
      <c r="AF42" s="63">
        <v>0</v>
      </c>
      <c r="AG42" s="63">
        <v>0</v>
      </c>
      <c r="AH42" s="63">
        <v>0</v>
      </c>
      <c r="AI42" s="63">
        <v>0</v>
      </c>
      <c r="AJ42" s="63">
        <v>0</v>
      </c>
      <c r="AK42" s="63">
        <v>0</v>
      </c>
      <c r="AL42" s="63">
        <v>0</v>
      </c>
      <c r="AM42" s="63">
        <v>0</v>
      </c>
      <c r="AN42" s="63">
        <v>0</v>
      </c>
      <c r="AO42" s="63">
        <v>0</v>
      </c>
      <c r="AP42" s="63">
        <v>0</v>
      </c>
      <c r="AQ42" s="63">
        <v>0</v>
      </c>
      <c r="AR42" s="63">
        <v>0</v>
      </c>
      <c r="AS42" s="63">
        <v>0</v>
      </c>
      <c r="AT42" s="63">
        <v>0</v>
      </c>
      <c r="AU42" s="63">
        <v>0</v>
      </c>
      <c r="AV42" s="63">
        <v>0</v>
      </c>
      <c r="AW42" s="63">
        <v>0</v>
      </c>
      <c r="AX42" s="63">
        <v>0</v>
      </c>
      <c r="AY42" s="63">
        <f>AX42-AI42</f>
        <v>0</v>
      </c>
      <c r="AZ42" s="63">
        <f>AX42-AG42</f>
        <v>0</v>
      </c>
      <c r="BA42" s="63">
        <v>0</v>
      </c>
      <c r="BB42" s="63"/>
      <c r="BC42" s="63">
        <v>0</v>
      </c>
      <c r="BD42" s="63">
        <v>0</v>
      </c>
      <c r="BE42" s="63">
        <v>0</v>
      </c>
      <c r="BF42" s="63">
        <v>0</v>
      </c>
      <c r="BG42" s="63">
        <v>0</v>
      </c>
      <c r="BH42" s="63"/>
      <c r="BI42" s="63">
        <v>8250</v>
      </c>
      <c r="BJ42" s="63">
        <f t="shared" si="9"/>
        <v>8250</v>
      </c>
      <c r="BK42" s="63">
        <f t="shared" si="10"/>
        <v>8250</v>
      </c>
    </row>
    <row r="43" spans="1:63" s="61" customFormat="1" hidden="1" x14ac:dyDescent="0.25">
      <c r="A43" s="61" t="str">
        <f>VLOOKUP(B43,'Cubo 14-08-2023'!$A$1:$A$444,1,0)</f>
        <v>2.6-06-2305_23621015_23214145</v>
      </c>
      <c r="B43" s="61" t="str">
        <f t="shared" si="0"/>
        <v>2.6-06-2305_23621015_23214145</v>
      </c>
      <c r="C43" s="76" t="s">
        <v>625</v>
      </c>
      <c r="D43" s="61" t="s">
        <v>624</v>
      </c>
      <c r="E43" s="61" t="s">
        <v>679</v>
      </c>
      <c r="F43" s="61">
        <v>1</v>
      </c>
      <c r="G43" s="61" t="s">
        <v>669</v>
      </c>
      <c r="H43" s="61">
        <v>1.3</v>
      </c>
      <c r="I43" s="61" t="s">
        <v>670</v>
      </c>
      <c r="J43" s="61" t="s">
        <v>28</v>
      </c>
      <c r="K43" s="61" t="s">
        <v>29</v>
      </c>
      <c r="L43" s="61" t="s">
        <v>43</v>
      </c>
      <c r="M43" s="61" t="s">
        <v>44</v>
      </c>
      <c r="N43" s="61" t="s">
        <v>45</v>
      </c>
      <c r="O43" s="61" t="s">
        <v>46</v>
      </c>
      <c r="P43" s="61">
        <v>6</v>
      </c>
      <c r="Q43" s="61" t="s">
        <v>34</v>
      </c>
      <c r="R43" s="61">
        <v>21</v>
      </c>
      <c r="S43" s="61" t="s">
        <v>107</v>
      </c>
      <c r="T43" s="61" t="s">
        <v>47</v>
      </c>
      <c r="U43" s="61" t="s">
        <v>48</v>
      </c>
      <c r="V43" s="61">
        <v>2000</v>
      </c>
      <c r="W43" s="61" t="s">
        <v>662</v>
      </c>
      <c r="X43" s="61" t="s">
        <v>73</v>
      </c>
      <c r="Y43" s="61">
        <v>2100</v>
      </c>
      <c r="Z43" s="61" t="s">
        <v>1192</v>
      </c>
      <c r="AB43" s="74">
        <v>2141</v>
      </c>
      <c r="AC43" s="61" t="s">
        <v>201</v>
      </c>
      <c r="AD43" s="61">
        <v>45</v>
      </c>
      <c r="AE43" s="61" t="s">
        <v>622</v>
      </c>
      <c r="AF43" s="63">
        <v>0</v>
      </c>
      <c r="AG43" s="63">
        <v>0</v>
      </c>
      <c r="AH43" s="75">
        <v>0</v>
      </c>
      <c r="AI43" s="63">
        <v>0</v>
      </c>
      <c r="AJ43" s="63">
        <v>0</v>
      </c>
      <c r="AK43" s="63">
        <v>0</v>
      </c>
      <c r="AL43" s="63">
        <v>0</v>
      </c>
      <c r="AM43" s="63">
        <v>0</v>
      </c>
      <c r="AN43" s="63">
        <v>0</v>
      </c>
      <c r="AO43" s="63">
        <v>0</v>
      </c>
      <c r="AP43" s="63">
        <v>0</v>
      </c>
      <c r="AQ43" s="63">
        <v>0</v>
      </c>
      <c r="AR43" s="63">
        <v>0</v>
      </c>
      <c r="AS43" s="63">
        <v>0</v>
      </c>
      <c r="AT43" s="63">
        <v>0</v>
      </c>
      <c r="AU43" s="63">
        <v>0</v>
      </c>
      <c r="AV43" s="63">
        <v>0</v>
      </c>
      <c r="AW43" s="63">
        <v>0</v>
      </c>
      <c r="AX43" s="63">
        <v>0</v>
      </c>
      <c r="AY43" s="63">
        <v>0</v>
      </c>
      <c r="AZ43" s="63">
        <v>0</v>
      </c>
      <c r="BA43" s="63">
        <v>0</v>
      </c>
      <c r="BB43" s="63" t="s">
        <v>473</v>
      </c>
      <c r="BC43" s="63">
        <v>0</v>
      </c>
      <c r="BD43" s="63">
        <v>0</v>
      </c>
      <c r="BE43" s="63">
        <v>0</v>
      </c>
      <c r="BF43" s="63">
        <v>0</v>
      </c>
      <c r="BG43" s="63">
        <v>0</v>
      </c>
      <c r="BH43" s="63"/>
      <c r="BI43" s="75">
        <v>220</v>
      </c>
      <c r="BJ43" s="75">
        <f t="shared" si="9"/>
        <v>220</v>
      </c>
      <c r="BK43" s="63">
        <f t="shared" si="10"/>
        <v>220</v>
      </c>
    </row>
    <row r="44" spans="1:63" s="61" customFormat="1" hidden="1" x14ac:dyDescent="0.25">
      <c r="A44" s="61" t="str">
        <f>VLOOKUP(B44,'Cubo 14-08-2023'!$A$1:$A$444,1,0)</f>
        <v>2.6-06-2305_23621015_23214153</v>
      </c>
      <c r="B44" s="61" t="str">
        <f t="shared" si="0"/>
        <v>2.6-06-2305_23621015_23214153</v>
      </c>
      <c r="C44" s="76" t="s">
        <v>625</v>
      </c>
      <c r="D44" s="61" t="s">
        <v>624</v>
      </c>
      <c r="E44" s="61" t="s">
        <v>679</v>
      </c>
      <c r="F44" s="61">
        <v>1</v>
      </c>
      <c r="G44" s="61" t="s">
        <v>669</v>
      </c>
      <c r="H44" s="61">
        <v>1.3</v>
      </c>
      <c r="I44" s="61" t="s">
        <v>670</v>
      </c>
      <c r="J44" s="61" t="s">
        <v>28</v>
      </c>
      <c r="K44" s="61" t="s">
        <v>29</v>
      </c>
      <c r="L44" s="61" t="s">
        <v>43</v>
      </c>
      <c r="M44" s="61" t="s">
        <v>44</v>
      </c>
      <c r="N44" s="61" t="s">
        <v>45</v>
      </c>
      <c r="O44" s="61" t="s">
        <v>46</v>
      </c>
      <c r="P44" s="61">
        <v>6</v>
      </c>
      <c r="Q44" s="61" t="s">
        <v>34</v>
      </c>
      <c r="R44" s="61">
        <v>21</v>
      </c>
      <c r="S44" s="61" t="s">
        <v>107</v>
      </c>
      <c r="T44" s="61" t="s">
        <v>47</v>
      </c>
      <c r="U44" s="61" t="s">
        <v>48</v>
      </c>
      <c r="V44" s="61">
        <v>2000</v>
      </c>
      <c r="W44" s="61" t="s">
        <v>662</v>
      </c>
      <c r="X44" s="61" t="s">
        <v>73</v>
      </c>
      <c r="Y44" s="61">
        <v>2100</v>
      </c>
      <c r="Z44" s="61" t="s">
        <v>1192</v>
      </c>
      <c r="AB44" s="74">
        <v>2141</v>
      </c>
      <c r="AC44" s="61" t="s">
        <v>201</v>
      </c>
      <c r="AD44" s="61">
        <v>53</v>
      </c>
      <c r="AE44" s="61" t="s">
        <v>623</v>
      </c>
      <c r="AF44" s="63">
        <v>0</v>
      </c>
      <c r="AG44" s="63">
        <v>0</v>
      </c>
      <c r="AH44" s="75">
        <v>0</v>
      </c>
      <c r="AI44" s="63">
        <v>0</v>
      </c>
      <c r="AJ44" s="63">
        <v>0</v>
      </c>
      <c r="AK44" s="63">
        <v>0</v>
      </c>
      <c r="AL44" s="63">
        <v>0</v>
      </c>
      <c r="AM44" s="63">
        <v>0</v>
      </c>
      <c r="AN44" s="63">
        <v>0</v>
      </c>
      <c r="AO44" s="63">
        <v>0</v>
      </c>
      <c r="AP44" s="63">
        <v>0</v>
      </c>
      <c r="AQ44" s="63">
        <v>0</v>
      </c>
      <c r="AR44" s="63">
        <v>0</v>
      </c>
      <c r="AS44" s="63">
        <v>0</v>
      </c>
      <c r="AT44" s="63">
        <v>0</v>
      </c>
      <c r="AU44" s="63">
        <v>0</v>
      </c>
      <c r="AV44" s="63">
        <v>0</v>
      </c>
      <c r="AW44" s="63">
        <v>0</v>
      </c>
      <c r="AX44" s="63">
        <v>0</v>
      </c>
      <c r="AY44" s="63">
        <v>0</v>
      </c>
      <c r="AZ44" s="63">
        <v>0</v>
      </c>
      <c r="BA44" s="63">
        <v>0</v>
      </c>
      <c r="BB44" s="63" t="s">
        <v>473</v>
      </c>
      <c r="BC44" s="63">
        <v>0</v>
      </c>
      <c r="BD44" s="63">
        <v>0</v>
      </c>
      <c r="BE44" s="63">
        <v>0</v>
      </c>
      <c r="BF44" s="63">
        <v>0</v>
      </c>
      <c r="BG44" s="63">
        <v>0</v>
      </c>
      <c r="BH44" s="63"/>
      <c r="BI44" s="75">
        <v>310</v>
      </c>
      <c r="BJ44" s="75">
        <f t="shared" si="9"/>
        <v>310</v>
      </c>
      <c r="BK44" s="63">
        <f t="shared" si="10"/>
        <v>310</v>
      </c>
    </row>
    <row r="45" spans="1:63" s="61" customFormat="1" hidden="1" x14ac:dyDescent="0.25">
      <c r="A45" s="61" t="str">
        <f>VLOOKUP(B45,'Cubo 14-08-2023'!$A$1:$A$444,1,0)</f>
        <v>1.1-00-2311_23650031_2321510</v>
      </c>
      <c r="B45" s="61" t="str">
        <f t="shared" si="0"/>
        <v>1.1-00-2311_23650031_2321510</v>
      </c>
      <c r="C45" s="61" t="s">
        <v>137</v>
      </c>
      <c r="D45" s="61" t="s">
        <v>138</v>
      </c>
      <c r="E45" s="61" t="s">
        <v>682</v>
      </c>
      <c r="F45" s="61">
        <v>3</v>
      </c>
      <c r="G45" s="61" t="s">
        <v>685</v>
      </c>
      <c r="H45" s="61">
        <v>3.8</v>
      </c>
      <c r="I45" s="61" t="s">
        <v>687</v>
      </c>
      <c r="J45" s="61" t="s">
        <v>77</v>
      </c>
      <c r="K45" s="61" t="s">
        <v>78</v>
      </c>
      <c r="L45" s="61" t="s">
        <v>43</v>
      </c>
      <c r="M45" s="61" t="s">
        <v>44</v>
      </c>
      <c r="N45" s="61" t="s">
        <v>79</v>
      </c>
      <c r="O45" s="61" t="s">
        <v>80</v>
      </c>
      <c r="P45" s="61">
        <v>6</v>
      </c>
      <c r="Q45" s="61" t="s">
        <v>34</v>
      </c>
      <c r="R45" s="61">
        <v>50</v>
      </c>
      <c r="S45" s="61" t="s">
        <v>83</v>
      </c>
      <c r="T45" s="61" t="s">
        <v>81</v>
      </c>
      <c r="U45" s="61" t="s">
        <v>82</v>
      </c>
      <c r="V45" s="61">
        <v>2000</v>
      </c>
      <c r="W45" s="61" t="s">
        <v>662</v>
      </c>
      <c r="X45" s="61" t="s">
        <v>73</v>
      </c>
      <c r="Y45" s="61">
        <v>2100</v>
      </c>
      <c r="Z45" s="61" t="s">
        <v>1192</v>
      </c>
      <c r="AB45" s="61">
        <v>2151</v>
      </c>
      <c r="AC45" s="61" t="s">
        <v>333</v>
      </c>
      <c r="AD45" s="61">
        <v>0</v>
      </c>
      <c r="AE45" s="61" t="s">
        <v>40</v>
      </c>
      <c r="AF45" s="63">
        <v>0</v>
      </c>
      <c r="AG45" s="63">
        <v>0</v>
      </c>
      <c r="AH45" s="63">
        <v>0</v>
      </c>
      <c r="AI45" s="63">
        <v>0</v>
      </c>
      <c r="AJ45" s="63">
        <v>0</v>
      </c>
      <c r="AK45" s="63">
        <v>0</v>
      </c>
      <c r="AL45" s="63">
        <v>0</v>
      </c>
      <c r="AM45" s="63">
        <v>0</v>
      </c>
      <c r="AN45" s="63">
        <v>0</v>
      </c>
      <c r="AO45" s="63">
        <v>0</v>
      </c>
      <c r="AP45" s="63">
        <v>0</v>
      </c>
      <c r="AQ45" s="63">
        <v>0</v>
      </c>
      <c r="AR45" s="63">
        <v>0</v>
      </c>
      <c r="AS45" s="63">
        <v>0</v>
      </c>
      <c r="AT45" s="63">
        <v>0</v>
      </c>
      <c r="AU45" s="63">
        <v>0</v>
      </c>
      <c r="AV45" s="63">
        <v>0</v>
      </c>
      <c r="AW45" s="63">
        <f t="shared" ref="AW45:AW55" si="11">AG45-AJ45</f>
        <v>0</v>
      </c>
      <c r="AX45" s="63">
        <v>0</v>
      </c>
      <c r="AY45" s="63">
        <f t="shared" ref="AY45:AY55" si="12">AX45-AI45</f>
        <v>0</v>
      </c>
      <c r="AZ45" s="63">
        <f t="shared" ref="AZ45:AZ55" si="13">AX45-AG45</f>
        <v>0</v>
      </c>
      <c r="BA45" s="63">
        <v>0</v>
      </c>
      <c r="BB45" s="63" t="s">
        <v>473</v>
      </c>
      <c r="BC45" s="63">
        <v>0</v>
      </c>
      <c r="BD45" s="63">
        <v>0</v>
      </c>
      <c r="BE45" s="63">
        <v>0</v>
      </c>
      <c r="BF45" s="63">
        <v>0</v>
      </c>
      <c r="BG45" s="63">
        <v>0</v>
      </c>
      <c r="BH45" s="63"/>
      <c r="BI45" s="63">
        <f>BA45-AG45</f>
        <v>0</v>
      </c>
      <c r="BJ45" s="63">
        <f t="shared" si="9"/>
        <v>0</v>
      </c>
      <c r="BK45" s="63">
        <f t="shared" si="10"/>
        <v>0</v>
      </c>
    </row>
    <row r="46" spans="1:63" s="61" customFormat="1" hidden="1" x14ac:dyDescent="0.25">
      <c r="A46" s="61" t="str">
        <f>VLOOKUP(B46,'Cubo 14-08-2023'!$A$1:$A$444,1,0)</f>
        <v>1.1-00-2305_23621015_2321510</v>
      </c>
      <c r="B46" s="61" t="str">
        <f t="shared" si="0"/>
        <v>1.1-00-2305_23621015_2321510</v>
      </c>
      <c r="C46" s="61" t="s">
        <v>137</v>
      </c>
      <c r="D46" s="61" t="s">
        <v>138</v>
      </c>
      <c r="E46" s="61" t="s">
        <v>682</v>
      </c>
      <c r="F46" s="61">
        <v>1</v>
      </c>
      <c r="G46" s="61" t="s">
        <v>669</v>
      </c>
      <c r="H46" s="61">
        <v>1.3</v>
      </c>
      <c r="I46" s="61" t="s">
        <v>670</v>
      </c>
      <c r="J46" s="61" t="s">
        <v>28</v>
      </c>
      <c r="K46" s="61" t="s">
        <v>29</v>
      </c>
      <c r="L46" s="61" t="s">
        <v>43</v>
      </c>
      <c r="M46" s="61" t="s">
        <v>44</v>
      </c>
      <c r="N46" s="61" t="s">
        <v>45</v>
      </c>
      <c r="O46" s="61" t="s">
        <v>46</v>
      </c>
      <c r="P46" s="61">
        <v>6</v>
      </c>
      <c r="Q46" s="61" t="s">
        <v>34</v>
      </c>
      <c r="R46" s="61">
        <v>21</v>
      </c>
      <c r="S46" s="61" t="s">
        <v>107</v>
      </c>
      <c r="T46" s="61" t="s">
        <v>47</v>
      </c>
      <c r="U46" s="61" t="s">
        <v>48</v>
      </c>
      <c r="V46" s="61">
        <v>2000</v>
      </c>
      <c r="W46" s="61" t="s">
        <v>662</v>
      </c>
      <c r="X46" s="61" t="s">
        <v>73</v>
      </c>
      <c r="Y46" s="61">
        <v>2100</v>
      </c>
      <c r="Z46" s="61" t="s">
        <v>1192</v>
      </c>
      <c r="AB46" s="61">
        <v>2151</v>
      </c>
      <c r="AC46" s="61" t="s">
        <v>333</v>
      </c>
      <c r="AD46" s="61">
        <v>0</v>
      </c>
      <c r="AE46" s="61" t="s">
        <v>40</v>
      </c>
      <c r="AF46" s="63">
        <v>500</v>
      </c>
      <c r="AG46" s="63">
        <v>500</v>
      </c>
      <c r="AH46" s="63">
        <v>500</v>
      </c>
      <c r="AI46" s="63">
        <v>0</v>
      </c>
      <c r="AJ46" s="63">
        <v>420</v>
      </c>
      <c r="AK46" s="63">
        <v>420</v>
      </c>
      <c r="AL46" s="63">
        <v>420</v>
      </c>
      <c r="AM46" s="63">
        <v>420</v>
      </c>
      <c r="AN46" s="63">
        <v>420</v>
      </c>
      <c r="AO46" s="63">
        <v>420</v>
      </c>
      <c r="AP46" s="63">
        <v>420</v>
      </c>
      <c r="AQ46" s="63">
        <v>420</v>
      </c>
      <c r="AR46" s="63">
        <v>420</v>
      </c>
      <c r="AS46" s="63">
        <v>420</v>
      </c>
      <c r="AT46" s="63">
        <v>420</v>
      </c>
      <c r="AU46" s="63">
        <v>420</v>
      </c>
      <c r="AV46" s="63">
        <v>420</v>
      </c>
      <c r="AW46" s="63">
        <f t="shared" si="11"/>
        <v>80</v>
      </c>
      <c r="AX46" s="63">
        <v>0</v>
      </c>
      <c r="AY46" s="63">
        <f t="shared" si="12"/>
        <v>0</v>
      </c>
      <c r="AZ46" s="63">
        <f t="shared" si="13"/>
        <v>-500</v>
      </c>
      <c r="BA46" s="63">
        <v>0</v>
      </c>
      <c r="BB46" s="63" t="s">
        <v>473</v>
      </c>
      <c r="BC46" s="63">
        <v>0</v>
      </c>
      <c r="BD46" s="63">
        <v>500</v>
      </c>
      <c r="BE46" s="63">
        <v>0</v>
      </c>
      <c r="BF46" s="63">
        <v>0</v>
      </c>
      <c r="BG46" s="63">
        <v>500</v>
      </c>
      <c r="BH46" s="63"/>
      <c r="BI46" s="63">
        <v>0</v>
      </c>
      <c r="BJ46" s="63">
        <f t="shared" si="9"/>
        <v>500</v>
      </c>
      <c r="BK46" s="63">
        <f t="shared" si="10"/>
        <v>80</v>
      </c>
    </row>
    <row r="47" spans="1:63" s="61" customFormat="1" hidden="1" x14ac:dyDescent="0.25">
      <c r="A47" s="61" t="str">
        <f>VLOOKUP(B47,'Cubo 14-08-2023'!$A$1:$A$444,1,0)</f>
        <v>1.1-00-2311_23649031_2324910</v>
      </c>
      <c r="B47" s="61" t="str">
        <f t="shared" si="0"/>
        <v>1.1-00-2311_23649031_2324910</v>
      </c>
      <c r="C47" s="61" t="s">
        <v>137</v>
      </c>
      <c r="D47" s="61" t="s">
        <v>138</v>
      </c>
      <c r="E47" s="61" t="s">
        <v>682</v>
      </c>
      <c r="F47" s="61">
        <v>3</v>
      </c>
      <c r="G47" s="61" t="s">
        <v>685</v>
      </c>
      <c r="H47" s="61">
        <v>3.8</v>
      </c>
      <c r="I47" s="61" t="s">
        <v>687</v>
      </c>
      <c r="J47" s="61" t="s">
        <v>77</v>
      </c>
      <c r="K47" s="61" t="s">
        <v>78</v>
      </c>
      <c r="L47" s="61" t="s">
        <v>43</v>
      </c>
      <c r="M47" s="61" t="s">
        <v>44</v>
      </c>
      <c r="N47" s="61" t="s">
        <v>79</v>
      </c>
      <c r="O47" s="61" t="s">
        <v>80</v>
      </c>
      <c r="P47" s="61">
        <v>6</v>
      </c>
      <c r="Q47" s="61" t="s">
        <v>34</v>
      </c>
      <c r="R47" s="61">
        <v>49</v>
      </c>
      <c r="S47" s="61" t="s">
        <v>200</v>
      </c>
      <c r="T47" s="61" t="s">
        <v>81</v>
      </c>
      <c r="U47" s="61" t="s">
        <v>82</v>
      </c>
      <c r="V47" s="61">
        <v>2000</v>
      </c>
      <c r="W47" s="61" t="s">
        <v>662</v>
      </c>
      <c r="X47" s="61" t="s">
        <v>73</v>
      </c>
      <c r="Y47" s="61">
        <v>2400</v>
      </c>
      <c r="Z47" s="61" t="s">
        <v>1195</v>
      </c>
      <c r="AB47" s="61">
        <v>2491</v>
      </c>
      <c r="AC47" s="61" t="s">
        <v>165</v>
      </c>
      <c r="AD47" s="61">
        <v>0</v>
      </c>
      <c r="AE47" s="61" t="s">
        <v>40</v>
      </c>
      <c r="AF47" s="63">
        <v>5000</v>
      </c>
      <c r="AG47" s="63">
        <v>0</v>
      </c>
      <c r="AH47" s="63">
        <v>0</v>
      </c>
      <c r="AI47" s="63">
        <v>5000</v>
      </c>
      <c r="AJ47" s="63">
        <v>0</v>
      </c>
      <c r="AK47" s="63">
        <v>0</v>
      </c>
      <c r="AL47" s="63">
        <v>0</v>
      </c>
      <c r="AM47" s="63">
        <v>0</v>
      </c>
      <c r="AN47" s="63">
        <v>0</v>
      </c>
      <c r="AO47" s="63">
        <v>0</v>
      </c>
      <c r="AP47" s="63">
        <v>0</v>
      </c>
      <c r="AQ47" s="63">
        <v>0</v>
      </c>
      <c r="AR47" s="63">
        <v>0</v>
      </c>
      <c r="AS47" s="63">
        <v>0</v>
      </c>
      <c r="AT47" s="63">
        <v>0</v>
      </c>
      <c r="AU47" s="63">
        <v>0</v>
      </c>
      <c r="AV47" s="63">
        <v>0</v>
      </c>
      <c r="AW47" s="63">
        <f t="shared" si="11"/>
        <v>0</v>
      </c>
      <c r="AX47" s="63">
        <v>5000</v>
      </c>
      <c r="AY47" s="63">
        <f t="shared" si="12"/>
        <v>0</v>
      </c>
      <c r="AZ47" s="63">
        <f t="shared" si="13"/>
        <v>5000</v>
      </c>
      <c r="BA47" s="63">
        <v>5000</v>
      </c>
      <c r="BB47" s="63" t="s">
        <v>585</v>
      </c>
      <c r="BC47" s="63">
        <v>0</v>
      </c>
      <c r="BD47" s="63">
        <v>0</v>
      </c>
      <c r="BE47" s="63">
        <v>0</v>
      </c>
      <c r="BF47" s="63">
        <v>5000</v>
      </c>
      <c r="BG47" s="63">
        <v>-5000</v>
      </c>
      <c r="BH47" s="63"/>
      <c r="BI47" s="63">
        <f t="shared" ref="BI47:BI53" si="14">BA47-AG47</f>
        <v>5000</v>
      </c>
      <c r="BJ47" s="63">
        <f t="shared" si="9"/>
        <v>5000</v>
      </c>
      <c r="BK47" s="63">
        <f t="shared" si="10"/>
        <v>5000</v>
      </c>
    </row>
    <row r="48" spans="1:63" s="61" customFormat="1" hidden="1" x14ac:dyDescent="0.25">
      <c r="A48" s="61" t="str">
        <f>VLOOKUP(B48,'Cubo 14-08-2023'!$A$1:$A$444,1,0)</f>
        <v>1.1-00-2302_23312009_2325310</v>
      </c>
      <c r="B48" s="61" t="str">
        <f t="shared" si="0"/>
        <v>1.1-00-2302_23312009_2325310</v>
      </c>
      <c r="C48" s="61" t="s">
        <v>137</v>
      </c>
      <c r="D48" s="61" t="s">
        <v>138</v>
      </c>
      <c r="E48" s="61" t="s">
        <v>682</v>
      </c>
      <c r="F48" s="61">
        <v>1</v>
      </c>
      <c r="G48" s="61" t="s">
        <v>669</v>
      </c>
      <c r="H48" s="61">
        <v>1.7</v>
      </c>
      <c r="I48" s="61" t="s">
        <v>671</v>
      </c>
      <c r="J48" s="61" t="s">
        <v>95</v>
      </c>
      <c r="K48" s="61" t="s">
        <v>96</v>
      </c>
      <c r="L48" s="61" t="s">
        <v>43</v>
      </c>
      <c r="M48" s="61" t="s">
        <v>44</v>
      </c>
      <c r="N48" s="61" t="s">
        <v>97</v>
      </c>
      <c r="O48" s="61" t="s">
        <v>98</v>
      </c>
      <c r="P48" s="61">
        <v>3</v>
      </c>
      <c r="Q48" s="61" t="s">
        <v>90</v>
      </c>
      <c r="R48" s="61">
        <v>12</v>
      </c>
      <c r="S48" s="61" t="s">
        <v>264</v>
      </c>
      <c r="T48" s="61" t="s">
        <v>99</v>
      </c>
      <c r="U48" s="61" t="s">
        <v>100</v>
      </c>
      <c r="V48" s="61">
        <v>2000</v>
      </c>
      <c r="W48" s="61" t="s">
        <v>662</v>
      </c>
      <c r="X48" s="61" t="s">
        <v>73</v>
      </c>
      <c r="Y48" s="61">
        <v>2500</v>
      </c>
      <c r="Z48" s="61" t="s">
        <v>1196</v>
      </c>
      <c r="AB48" s="61">
        <v>2531</v>
      </c>
      <c r="AC48" s="61" t="s">
        <v>195</v>
      </c>
      <c r="AD48" s="61">
        <v>0</v>
      </c>
      <c r="AE48" s="61" t="s">
        <v>40</v>
      </c>
      <c r="AF48" s="63">
        <v>44000</v>
      </c>
      <c r="AG48" s="63">
        <v>44000</v>
      </c>
      <c r="AH48" s="63">
        <v>44000</v>
      </c>
      <c r="AI48" s="63">
        <v>50000</v>
      </c>
      <c r="AJ48" s="63">
        <v>25640.15</v>
      </c>
      <c r="AK48" s="63">
        <v>25640.15</v>
      </c>
      <c r="AL48" s="63">
        <v>25640.15</v>
      </c>
      <c r="AM48" s="63">
        <v>25640.15</v>
      </c>
      <c r="AN48" s="63">
        <v>0</v>
      </c>
      <c r="AO48" s="63">
        <v>25640.15</v>
      </c>
      <c r="AP48" s="63">
        <v>25640.15</v>
      </c>
      <c r="AQ48" s="63">
        <v>0</v>
      </c>
      <c r="AR48" s="63">
        <v>25640.15</v>
      </c>
      <c r="AS48" s="63">
        <v>25640.15</v>
      </c>
      <c r="AT48" s="63">
        <v>0</v>
      </c>
      <c r="AU48" s="63">
        <v>25640.15</v>
      </c>
      <c r="AV48" s="63">
        <v>25640.15</v>
      </c>
      <c r="AW48" s="63">
        <f t="shared" si="11"/>
        <v>18359.849999999999</v>
      </c>
      <c r="AX48" s="63">
        <v>50000</v>
      </c>
      <c r="AY48" s="63">
        <f t="shared" si="12"/>
        <v>0</v>
      </c>
      <c r="AZ48" s="63">
        <f t="shared" si="13"/>
        <v>6000</v>
      </c>
      <c r="BA48" s="63">
        <v>50000</v>
      </c>
      <c r="BB48" s="63" t="s">
        <v>473</v>
      </c>
      <c r="BC48" s="63">
        <v>0</v>
      </c>
      <c r="BD48" s="63">
        <v>0</v>
      </c>
      <c r="BE48" s="63">
        <v>0</v>
      </c>
      <c r="BF48" s="63">
        <v>6000</v>
      </c>
      <c r="BG48" s="63">
        <v>-6000</v>
      </c>
      <c r="BH48" s="63"/>
      <c r="BI48" s="63">
        <f t="shared" si="14"/>
        <v>6000</v>
      </c>
      <c r="BJ48" s="63">
        <f t="shared" si="9"/>
        <v>50000</v>
      </c>
      <c r="BK48" s="63">
        <f t="shared" si="10"/>
        <v>24359.85</v>
      </c>
    </row>
    <row r="49" spans="1:63" s="61" customFormat="1" hidden="1" x14ac:dyDescent="0.25">
      <c r="A49" s="61" t="str">
        <f>VLOOKUP(B49,'Cubo 14-08-2023'!$A$1:$A$444,1,0)</f>
        <v>1.1-00-2305_23621015_2329110</v>
      </c>
      <c r="B49" s="61" t="str">
        <f t="shared" si="0"/>
        <v>1.1-00-2305_23621015_2329110</v>
      </c>
      <c r="C49" s="61" t="s">
        <v>137</v>
      </c>
      <c r="D49" s="61" t="s">
        <v>138</v>
      </c>
      <c r="E49" s="61" t="s">
        <v>682</v>
      </c>
      <c r="F49" s="61">
        <v>1</v>
      </c>
      <c r="G49" s="61" t="s">
        <v>669</v>
      </c>
      <c r="H49" s="61">
        <v>1.3</v>
      </c>
      <c r="I49" s="61" t="s">
        <v>670</v>
      </c>
      <c r="J49" s="61" t="s">
        <v>28</v>
      </c>
      <c r="K49" s="61" t="s">
        <v>29</v>
      </c>
      <c r="L49" s="61" t="s">
        <v>43</v>
      </c>
      <c r="M49" s="61" t="s">
        <v>44</v>
      </c>
      <c r="N49" s="61" t="s">
        <v>45</v>
      </c>
      <c r="O49" s="61" t="s">
        <v>46</v>
      </c>
      <c r="P49" s="61">
        <v>6</v>
      </c>
      <c r="Q49" s="61" t="s">
        <v>34</v>
      </c>
      <c r="R49" s="61">
        <v>21</v>
      </c>
      <c r="S49" s="61" t="s">
        <v>107</v>
      </c>
      <c r="T49" s="61" t="s">
        <v>47</v>
      </c>
      <c r="U49" s="61" t="s">
        <v>48</v>
      </c>
      <c r="V49" s="61">
        <v>2000</v>
      </c>
      <c r="W49" s="61" t="s">
        <v>662</v>
      </c>
      <c r="X49" s="61" t="s">
        <v>73</v>
      </c>
      <c r="Y49" s="61">
        <v>2900</v>
      </c>
      <c r="Z49" s="61" t="s">
        <v>1199</v>
      </c>
      <c r="AB49" s="61">
        <v>2911</v>
      </c>
      <c r="AC49" s="61" t="s">
        <v>167</v>
      </c>
      <c r="AD49" s="61">
        <v>0</v>
      </c>
      <c r="AE49" s="61" t="s">
        <v>40</v>
      </c>
      <c r="AF49" s="63">
        <v>149500</v>
      </c>
      <c r="AG49" s="63">
        <v>142000</v>
      </c>
      <c r="AH49" s="63">
        <v>142000</v>
      </c>
      <c r="AI49" s="63">
        <v>150000</v>
      </c>
      <c r="AJ49" s="63">
        <v>84616.88</v>
      </c>
      <c r="AK49" s="63">
        <v>51098.94</v>
      </c>
      <c r="AL49" s="63">
        <v>84616.88</v>
      </c>
      <c r="AM49" s="63">
        <v>85481.86</v>
      </c>
      <c r="AN49" s="63">
        <v>47707.91</v>
      </c>
      <c r="AO49" s="63">
        <v>84616.88</v>
      </c>
      <c r="AP49" s="63">
        <v>85481.86</v>
      </c>
      <c r="AQ49" s="63">
        <v>47707.91</v>
      </c>
      <c r="AR49" s="63">
        <v>50708.83</v>
      </c>
      <c r="AS49" s="63">
        <v>85481.86</v>
      </c>
      <c r="AT49" s="63">
        <v>47707.91</v>
      </c>
      <c r="AU49" s="63">
        <v>50708.83</v>
      </c>
      <c r="AV49" s="63">
        <v>53268.92</v>
      </c>
      <c r="AW49" s="63">
        <f t="shared" si="11"/>
        <v>57383.119999999995</v>
      </c>
      <c r="AX49" s="63">
        <v>150000</v>
      </c>
      <c r="AY49" s="63">
        <f t="shared" si="12"/>
        <v>0</v>
      </c>
      <c r="AZ49" s="63">
        <f t="shared" si="13"/>
        <v>8000</v>
      </c>
      <c r="BA49" s="63">
        <v>150000</v>
      </c>
      <c r="BB49" s="63" t="s">
        <v>473</v>
      </c>
      <c r="BC49" s="63">
        <v>0</v>
      </c>
      <c r="BD49" s="63">
        <v>0</v>
      </c>
      <c r="BE49" s="63">
        <v>0</v>
      </c>
      <c r="BF49" s="63">
        <v>8000</v>
      </c>
      <c r="BG49" s="63">
        <v>-8000</v>
      </c>
      <c r="BH49" s="63"/>
      <c r="BI49" s="63">
        <f t="shared" si="14"/>
        <v>8000</v>
      </c>
      <c r="BJ49" s="63">
        <f t="shared" si="9"/>
        <v>150000</v>
      </c>
      <c r="BK49" s="63">
        <f t="shared" si="10"/>
        <v>64518.14</v>
      </c>
    </row>
    <row r="50" spans="1:63" s="61" customFormat="1" hidden="1" x14ac:dyDescent="0.25">
      <c r="A50" s="61" t="str">
        <f>VLOOKUP(B50,'Cubo 14-08-2023'!$A$1:$A$444,1,0)</f>
        <v>1.1-00-2302_23116010_2324910</v>
      </c>
      <c r="B50" s="61" t="str">
        <f t="shared" si="0"/>
        <v>1.1-00-2302_23116010_2324910</v>
      </c>
      <c r="C50" s="61" t="s">
        <v>137</v>
      </c>
      <c r="D50" s="61" t="s">
        <v>138</v>
      </c>
      <c r="E50" s="61" t="s">
        <v>682</v>
      </c>
      <c r="F50" s="61">
        <v>2</v>
      </c>
      <c r="G50" s="61" t="s">
        <v>672</v>
      </c>
      <c r="H50" s="61">
        <v>2.2000000000000002</v>
      </c>
      <c r="I50" s="61" t="s">
        <v>674</v>
      </c>
      <c r="J50" s="61" t="s">
        <v>147</v>
      </c>
      <c r="K50" s="61" t="s">
        <v>148</v>
      </c>
      <c r="L50" s="61" t="s">
        <v>149</v>
      </c>
      <c r="M50" s="61" t="s">
        <v>150</v>
      </c>
      <c r="N50" s="61" t="s">
        <v>97</v>
      </c>
      <c r="O50" s="61" t="s">
        <v>98</v>
      </c>
      <c r="P50" s="61">
        <v>1</v>
      </c>
      <c r="Q50" s="61" t="s">
        <v>127</v>
      </c>
      <c r="R50" s="61">
        <v>16</v>
      </c>
      <c r="S50" s="61" t="s">
        <v>160</v>
      </c>
      <c r="T50" s="61" t="s">
        <v>158</v>
      </c>
      <c r="U50" s="61" t="s">
        <v>159</v>
      </c>
      <c r="V50" s="61">
        <v>2000</v>
      </c>
      <c r="W50" s="61" t="s">
        <v>662</v>
      </c>
      <c r="X50" s="61" t="s">
        <v>73</v>
      </c>
      <c r="Y50" s="61">
        <v>2400</v>
      </c>
      <c r="Z50" s="61" t="s">
        <v>1195</v>
      </c>
      <c r="AB50" s="61">
        <v>2491</v>
      </c>
      <c r="AC50" s="61" t="s">
        <v>165</v>
      </c>
      <c r="AD50" s="61">
        <v>0</v>
      </c>
      <c r="AE50" s="61" t="s">
        <v>40</v>
      </c>
      <c r="AF50" s="63">
        <v>160000</v>
      </c>
      <c r="AG50" s="63">
        <v>160000</v>
      </c>
      <c r="AH50" s="63">
        <v>160000</v>
      </c>
      <c r="AI50" s="63">
        <v>0</v>
      </c>
      <c r="AJ50" s="63">
        <v>125792.72</v>
      </c>
      <c r="AK50" s="63">
        <v>74172.72</v>
      </c>
      <c r="AL50" s="63">
        <v>74172.72</v>
      </c>
      <c r="AM50" s="63">
        <v>74172.72</v>
      </c>
      <c r="AN50" s="63">
        <v>0</v>
      </c>
      <c r="AO50" s="63">
        <v>0</v>
      </c>
      <c r="AP50" s="63">
        <v>0</v>
      </c>
      <c r="AQ50" s="63">
        <v>0</v>
      </c>
      <c r="AR50" s="63">
        <v>0</v>
      </c>
      <c r="AS50" s="63">
        <v>0</v>
      </c>
      <c r="AT50" s="63">
        <v>0</v>
      </c>
      <c r="AU50" s="63">
        <v>0</v>
      </c>
      <c r="AV50" s="63">
        <v>0</v>
      </c>
      <c r="AW50" s="63">
        <f t="shared" si="11"/>
        <v>34207.279999999999</v>
      </c>
      <c r="AX50" s="63">
        <v>170000</v>
      </c>
      <c r="AY50" s="63">
        <f t="shared" si="12"/>
        <v>170000</v>
      </c>
      <c r="AZ50" s="63">
        <f t="shared" si="13"/>
        <v>10000</v>
      </c>
      <c r="BA50" s="63">
        <v>170000</v>
      </c>
      <c r="BB50" s="63" t="s">
        <v>473</v>
      </c>
      <c r="BC50" s="63">
        <v>0</v>
      </c>
      <c r="BD50" s="63">
        <v>160000</v>
      </c>
      <c r="BE50" s="63">
        <v>0</v>
      </c>
      <c r="BF50" s="63">
        <v>0</v>
      </c>
      <c r="BG50" s="63">
        <v>160000</v>
      </c>
      <c r="BH50" s="63"/>
      <c r="BI50" s="63">
        <f t="shared" si="14"/>
        <v>10000</v>
      </c>
      <c r="BJ50" s="63">
        <f t="shared" si="9"/>
        <v>170000</v>
      </c>
      <c r="BK50" s="63">
        <f t="shared" si="10"/>
        <v>95827.28</v>
      </c>
    </row>
    <row r="51" spans="1:63" s="61" customFormat="1" hidden="1" x14ac:dyDescent="0.25">
      <c r="A51" s="61" t="str">
        <f>VLOOKUP(B51,'Cubo 14-08-2023'!$A$1:$A$444,1,0)</f>
        <v>1.1-00-2311_23649031_2327210</v>
      </c>
      <c r="B51" s="61" t="str">
        <f t="shared" si="0"/>
        <v>1.1-00-2311_23649031_2327210</v>
      </c>
      <c r="C51" s="61" t="s">
        <v>137</v>
      </c>
      <c r="D51" s="61" t="s">
        <v>138</v>
      </c>
      <c r="E51" s="61" t="s">
        <v>682</v>
      </c>
      <c r="F51" s="61">
        <v>3</v>
      </c>
      <c r="G51" s="61" t="s">
        <v>685</v>
      </c>
      <c r="H51" s="61">
        <v>3.8</v>
      </c>
      <c r="I51" s="61" t="s">
        <v>687</v>
      </c>
      <c r="J51" s="61" t="s">
        <v>77</v>
      </c>
      <c r="K51" s="61" t="s">
        <v>78</v>
      </c>
      <c r="L51" s="61" t="s">
        <v>43</v>
      </c>
      <c r="M51" s="61" t="s">
        <v>44</v>
      </c>
      <c r="N51" s="61" t="s">
        <v>79</v>
      </c>
      <c r="O51" s="61" t="s">
        <v>80</v>
      </c>
      <c r="P51" s="61">
        <v>6</v>
      </c>
      <c r="Q51" s="61" t="s">
        <v>34</v>
      </c>
      <c r="R51" s="61">
        <v>49</v>
      </c>
      <c r="S51" s="61" t="s">
        <v>200</v>
      </c>
      <c r="T51" s="61" t="s">
        <v>81</v>
      </c>
      <c r="U51" s="61" t="s">
        <v>82</v>
      </c>
      <c r="V51" s="61">
        <v>2000</v>
      </c>
      <c r="W51" s="61" t="s">
        <v>662</v>
      </c>
      <c r="X51" s="61" t="s">
        <v>73</v>
      </c>
      <c r="Y51" s="61">
        <v>2700</v>
      </c>
      <c r="Z51" s="61" t="s">
        <v>1197</v>
      </c>
      <c r="AB51" s="61">
        <v>2721</v>
      </c>
      <c r="AC51" s="61" t="s">
        <v>166</v>
      </c>
      <c r="AD51" s="61">
        <v>0</v>
      </c>
      <c r="AE51" s="61" t="s">
        <v>40</v>
      </c>
      <c r="AF51" s="63">
        <v>15000</v>
      </c>
      <c r="AG51" s="63">
        <v>0</v>
      </c>
      <c r="AH51" s="63">
        <v>0</v>
      </c>
      <c r="AI51" s="63">
        <v>15000</v>
      </c>
      <c r="AJ51" s="63">
        <v>0</v>
      </c>
      <c r="AK51" s="63">
        <v>0</v>
      </c>
      <c r="AL51" s="63">
        <v>0</v>
      </c>
      <c r="AM51" s="63">
        <v>0</v>
      </c>
      <c r="AN51" s="63">
        <v>0</v>
      </c>
      <c r="AO51" s="63">
        <v>0</v>
      </c>
      <c r="AP51" s="63">
        <v>0</v>
      </c>
      <c r="AQ51" s="63">
        <v>0</v>
      </c>
      <c r="AR51" s="63">
        <v>0</v>
      </c>
      <c r="AS51" s="63">
        <v>0</v>
      </c>
      <c r="AT51" s="63">
        <v>0</v>
      </c>
      <c r="AU51" s="63">
        <v>0</v>
      </c>
      <c r="AV51" s="63">
        <v>0</v>
      </c>
      <c r="AW51" s="63">
        <f t="shared" si="11"/>
        <v>0</v>
      </c>
      <c r="AX51" s="63">
        <v>15000</v>
      </c>
      <c r="AY51" s="63">
        <f t="shared" si="12"/>
        <v>0</v>
      </c>
      <c r="AZ51" s="63">
        <f t="shared" si="13"/>
        <v>15000</v>
      </c>
      <c r="BA51" s="63">
        <v>15000</v>
      </c>
      <c r="BB51" s="63" t="s">
        <v>586</v>
      </c>
      <c r="BC51" s="63">
        <v>0</v>
      </c>
      <c r="BD51" s="63">
        <v>0</v>
      </c>
      <c r="BE51" s="63">
        <v>0</v>
      </c>
      <c r="BF51" s="63">
        <v>15000</v>
      </c>
      <c r="BG51" s="63">
        <v>-15000</v>
      </c>
      <c r="BH51" s="63"/>
      <c r="BI51" s="63">
        <f t="shared" si="14"/>
        <v>15000</v>
      </c>
      <c r="BJ51" s="63">
        <f t="shared" si="9"/>
        <v>15000</v>
      </c>
      <c r="BK51" s="63">
        <f t="shared" si="10"/>
        <v>15000</v>
      </c>
    </row>
    <row r="52" spans="1:63" s="61" customFormat="1" hidden="1" x14ac:dyDescent="0.25">
      <c r="A52" s="61" t="str">
        <f>VLOOKUP(B52,'Cubo 14-08-2023'!$A$1:$A$444,1,0)</f>
        <v>1.1-00-2317_23456037_2321610</v>
      </c>
      <c r="B52" s="61" t="str">
        <f t="shared" si="0"/>
        <v>1.1-00-2317_23456037_2321610</v>
      </c>
      <c r="C52" s="61" t="s">
        <v>137</v>
      </c>
      <c r="D52" s="61" t="s">
        <v>138</v>
      </c>
      <c r="E52" s="61" t="s">
        <v>682</v>
      </c>
      <c r="F52" s="61">
        <v>2</v>
      </c>
      <c r="G52" s="61" t="s">
        <v>672</v>
      </c>
      <c r="H52" s="61">
        <v>2.1</v>
      </c>
      <c r="I52" s="61" t="s">
        <v>673</v>
      </c>
      <c r="J52" s="61" t="s">
        <v>186</v>
      </c>
      <c r="K52" s="61" t="s">
        <v>187</v>
      </c>
      <c r="L52" s="61" t="s">
        <v>63</v>
      </c>
      <c r="M52" s="61" t="s">
        <v>64</v>
      </c>
      <c r="N52" s="61" t="s">
        <v>188</v>
      </c>
      <c r="O52" s="61" t="s">
        <v>189</v>
      </c>
      <c r="P52" s="61">
        <v>4</v>
      </c>
      <c r="Q52" s="61" t="s">
        <v>190</v>
      </c>
      <c r="R52" s="61">
        <v>56</v>
      </c>
      <c r="S52" s="61" t="s">
        <v>193</v>
      </c>
      <c r="T52" s="61" t="s">
        <v>191</v>
      </c>
      <c r="U52" s="61" t="s">
        <v>192</v>
      </c>
      <c r="V52" s="61">
        <v>2000</v>
      </c>
      <c r="W52" s="61" t="s">
        <v>662</v>
      </c>
      <c r="X52" s="61" t="s">
        <v>73</v>
      </c>
      <c r="Y52" s="61">
        <v>2100</v>
      </c>
      <c r="Z52" s="61" t="s">
        <v>1192</v>
      </c>
      <c r="AB52" s="61">
        <v>2161</v>
      </c>
      <c r="AC52" s="61" t="s">
        <v>162</v>
      </c>
      <c r="AD52" s="61">
        <v>0</v>
      </c>
      <c r="AE52" s="61" t="s">
        <v>40</v>
      </c>
      <c r="AF52" s="63">
        <v>20000</v>
      </c>
      <c r="AG52" s="63">
        <v>20000</v>
      </c>
      <c r="AH52" s="63">
        <v>20000</v>
      </c>
      <c r="AI52" s="63">
        <v>20000</v>
      </c>
      <c r="AJ52" s="63">
        <v>0</v>
      </c>
      <c r="AK52" s="63">
        <v>0</v>
      </c>
      <c r="AL52" s="63">
        <v>0</v>
      </c>
      <c r="AM52" s="63">
        <v>0</v>
      </c>
      <c r="AN52" s="63">
        <v>0</v>
      </c>
      <c r="AO52" s="63">
        <v>0</v>
      </c>
      <c r="AP52" s="63">
        <v>0</v>
      </c>
      <c r="AQ52" s="63">
        <v>0</v>
      </c>
      <c r="AR52" s="63">
        <v>0</v>
      </c>
      <c r="AS52" s="63">
        <v>0</v>
      </c>
      <c r="AT52" s="63">
        <v>0</v>
      </c>
      <c r="AU52" s="63">
        <v>0</v>
      </c>
      <c r="AV52" s="63">
        <v>0</v>
      </c>
      <c r="AW52" s="63">
        <f t="shared" si="11"/>
        <v>20000</v>
      </c>
      <c r="AX52" s="63">
        <v>20000</v>
      </c>
      <c r="AY52" s="63">
        <f t="shared" si="12"/>
        <v>0</v>
      </c>
      <c r="AZ52" s="63">
        <f t="shared" si="13"/>
        <v>0</v>
      </c>
      <c r="BA52" s="63">
        <v>20000</v>
      </c>
      <c r="BB52" s="63" t="s">
        <v>464</v>
      </c>
      <c r="BC52" s="63">
        <v>0</v>
      </c>
      <c r="BD52" s="63">
        <v>0</v>
      </c>
      <c r="BE52" s="63">
        <v>0</v>
      </c>
      <c r="BF52" s="63">
        <v>0</v>
      </c>
      <c r="BG52" s="63">
        <v>0</v>
      </c>
      <c r="BH52" s="63"/>
      <c r="BI52" s="63">
        <f t="shared" si="14"/>
        <v>0</v>
      </c>
      <c r="BJ52" s="63">
        <f t="shared" si="9"/>
        <v>20000</v>
      </c>
      <c r="BK52" s="63">
        <f t="shared" si="10"/>
        <v>20000</v>
      </c>
    </row>
    <row r="53" spans="1:63" s="61" customFormat="1" hidden="1" x14ac:dyDescent="0.25">
      <c r="A53" s="61" t="str">
        <f>VLOOKUP(B53,'Cubo 14-08-2023'!$A$1:$A$444,1,0)</f>
        <v>1.1-00-2307_23335021_2321610</v>
      </c>
      <c r="B53" s="61" t="str">
        <f t="shared" si="0"/>
        <v>1.1-00-2307_23335021_2321610</v>
      </c>
      <c r="C53" s="61" t="s">
        <v>137</v>
      </c>
      <c r="D53" s="61" t="s">
        <v>138</v>
      </c>
      <c r="E53" s="61" t="s">
        <v>682</v>
      </c>
      <c r="F53" s="61">
        <v>2</v>
      </c>
      <c r="G53" s="61" t="s">
        <v>672</v>
      </c>
      <c r="H53" s="61">
        <v>2.1</v>
      </c>
      <c r="I53" s="61" t="s">
        <v>673</v>
      </c>
      <c r="J53" s="61" t="s">
        <v>86</v>
      </c>
      <c r="K53" s="61" t="s">
        <v>87</v>
      </c>
      <c r="L53" s="61" t="s">
        <v>43</v>
      </c>
      <c r="M53" s="61" t="s">
        <v>44</v>
      </c>
      <c r="N53" s="61" t="s">
        <v>88</v>
      </c>
      <c r="O53" s="61" t="s">
        <v>89</v>
      </c>
      <c r="P53" s="61">
        <v>3</v>
      </c>
      <c r="Q53" s="61" t="s">
        <v>90</v>
      </c>
      <c r="R53" s="61">
        <v>35</v>
      </c>
      <c r="S53" s="61" t="s">
        <v>93</v>
      </c>
      <c r="T53" s="61" t="s">
        <v>91</v>
      </c>
      <c r="U53" s="61" t="s">
        <v>92</v>
      </c>
      <c r="V53" s="61">
        <v>2000</v>
      </c>
      <c r="W53" s="61" t="s">
        <v>662</v>
      </c>
      <c r="X53" s="61" t="s">
        <v>73</v>
      </c>
      <c r="Y53" s="61">
        <v>2100</v>
      </c>
      <c r="Z53" s="61" t="s">
        <v>1192</v>
      </c>
      <c r="AB53" s="61">
        <v>2161</v>
      </c>
      <c r="AC53" s="61" t="s">
        <v>162</v>
      </c>
      <c r="AD53" s="61">
        <v>0</v>
      </c>
      <c r="AE53" s="61" t="s">
        <v>40</v>
      </c>
      <c r="AF53" s="63">
        <v>175000</v>
      </c>
      <c r="AG53" s="63">
        <v>175000</v>
      </c>
      <c r="AH53" s="63">
        <v>175000</v>
      </c>
      <c r="AI53" s="63">
        <v>175000</v>
      </c>
      <c r="AJ53" s="63">
        <v>153894.88</v>
      </c>
      <c r="AK53" s="63">
        <v>153894.88</v>
      </c>
      <c r="AL53" s="63">
        <v>153894.88</v>
      </c>
      <c r="AM53" s="63">
        <v>153894.88</v>
      </c>
      <c r="AN53" s="63">
        <v>153894.88</v>
      </c>
      <c r="AO53" s="63">
        <v>153894.88</v>
      </c>
      <c r="AP53" s="63">
        <v>153894.88</v>
      </c>
      <c r="AQ53" s="63">
        <v>153894.88</v>
      </c>
      <c r="AR53" s="63">
        <v>153894.88</v>
      </c>
      <c r="AS53" s="63">
        <v>153894.88</v>
      </c>
      <c r="AT53" s="63">
        <v>153894.88</v>
      </c>
      <c r="AU53" s="63">
        <v>153894.88</v>
      </c>
      <c r="AV53" s="63">
        <v>153894.88</v>
      </c>
      <c r="AW53" s="63">
        <f t="shared" si="11"/>
        <v>21105.119999999995</v>
      </c>
      <c r="AX53" s="63">
        <v>175000</v>
      </c>
      <c r="AY53" s="63">
        <f t="shared" si="12"/>
        <v>0</v>
      </c>
      <c r="AZ53" s="63">
        <f t="shared" si="13"/>
        <v>0</v>
      </c>
      <c r="BA53" s="63">
        <v>175000</v>
      </c>
      <c r="BB53" s="63" t="s">
        <v>473</v>
      </c>
      <c r="BC53" s="63">
        <v>0</v>
      </c>
      <c r="BD53" s="63">
        <v>0</v>
      </c>
      <c r="BE53" s="63">
        <v>0</v>
      </c>
      <c r="BF53" s="63">
        <v>0</v>
      </c>
      <c r="BG53" s="63">
        <v>0</v>
      </c>
      <c r="BH53" s="63"/>
      <c r="BI53" s="63">
        <f t="shared" si="14"/>
        <v>0</v>
      </c>
      <c r="BJ53" s="63">
        <f t="shared" si="9"/>
        <v>175000</v>
      </c>
      <c r="BK53" s="63">
        <f t="shared" si="10"/>
        <v>21105.119999999995</v>
      </c>
    </row>
    <row r="54" spans="1:63" s="61" customFormat="1" hidden="1" x14ac:dyDescent="0.25">
      <c r="A54" s="61" t="str">
        <f>VLOOKUP(B54,'Cubo 14-08-2023'!$A$1:$A$444,1,0)</f>
        <v>1.1-00-2305_23621015_2321610</v>
      </c>
      <c r="B54" s="61" t="str">
        <f t="shared" si="0"/>
        <v>1.1-00-2305_23621015_2321610</v>
      </c>
      <c r="C54" s="61" t="s">
        <v>137</v>
      </c>
      <c r="D54" s="61" t="s">
        <v>138</v>
      </c>
      <c r="E54" s="61" t="s">
        <v>682</v>
      </c>
      <c r="F54" s="61">
        <v>1</v>
      </c>
      <c r="G54" s="61" t="s">
        <v>669</v>
      </c>
      <c r="H54" s="61">
        <v>1.3</v>
      </c>
      <c r="I54" s="61" t="s">
        <v>670</v>
      </c>
      <c r="J54" s="61" t="s">
        <v>28</v>
      </c>
      <c r="K54" s="61" t="s">
        <v>29</v>
      </c>
      <c r="L54" s="61" t="s">
        <v>43</v>
      </c>
      <c r="M54" s="61" t="s">
        <v>44</v>
      </c>
      <c r="N54" s="61" t="s">
        <v>45</v>
      </c>
      <c r="O54" s="61" t="s">
        <v>46</v>
      </c>
      <c r="P54" s="61">
        <v>6</v>
      </c>
      <c r="Q54" s="61" t="s">
        <v>34</v>
      </c>
      <c r="R54" s="61">
        <v>21</v>
      </c>
      <c r="S54" s="61" t="s">
        <v>107</v>
      </c>
      <c r="T54" s="61" t="s">
        <v>47</v>
      </c>
      <c r="U54" s="61" t="s">
        <v>48</v>
      </c>
      <c r="V54" s="61">
        <v>2000</v>
      </c>
      <c r="W54" s="61" t="s">
        <v>662</v>
      </c>
      <c r="X54" s="61" t="s">
        <v>73</v>
      </c>
      <c r="Y54" s="61">
        <v>2100</v>
      </c>
      <c r="Z54" s="61" t="s">
        <v>1192</v>
      </c>
      <c r="AB54" s="61">
        <v>2161</v>
      </c>
      <c r="AC54" s="61" t="s">
        <v>162</v>
      </c>
      <c r="AD54" s="61">
        <v>0</v>
      </c>
      <c r="AE54" s="61" t="s">
        <v>40</v>
      </c>
      <c r="AF54" s="63">
        <v>1450000</v>
      </c>
      <c r="AG54" s="63">
        <v>1709801.48</v>
      </c>
      <c r="AH54" s="63">
        <v>1709801.48</v>
      </c>
      <c r="AI54" s="63">
        <v>1450000</v>
      </c>
      <c r="AJ54" s="63">
        <v>1162467.24</v>
      </c>
      <c r="AK54" s="63">
        <v>1162260.25</v>
      </c>
      <c r="AL54" s="63">
        <v>1162467.24</v>
      </c>
      <c r="AM54" s="63">
        <v>1162467.24</v>
      </c>
      <c r="AN54" s="63">
        <v>1097862.05</v>
      </c>
      <c r="AO54" s="63">
        <v>1137069.04</v>
      </c>
      <c r="AP54" s="63">
        <v>1137069.04</v>
      </c>
      <c r="AQ54" s="63">
        <v>865862.05</v>
      </c>
      <c r="AR54" s="63">
        <v>1137069.04</v>
      </c>
      <c r="AS54" s="63">
        <v>1137069.04</v>
      </c>
      <c r="AT54" s="63">
        <v>865862.05</v>
      </c>
      <c r="AU54" s="63">
        <v>1137069.04</v>
      </c>
      <c r="AV54" s="63">
        <v>1137069.04</v>
      </c>
      <c r="AW54" s="63">
        <f t="shared" si="11"/>
        <v>547334.24</v>
      </c>
      <c r="AX54" s="63">
        <v>1450000</v>
      </c>
      <c r="AY54" s="63">
        <f t="shared" si="12"/>
        <v>0</v>
      </c>
      <c r="AZ54" s="63">
        <f t="shared" si="13"/>
        <v>-259801.47999999998</v>
      </c>
      <c r="BA54" s="63">
        <v>1450000</v>
      </c>
      <c r="BB54" s="63" t="s">
        <v>473</v>
      </c>
      <c r="BC54" s="63">
        <v>0</v>
      </c>
      <c r="BD54" s="63">
        <v>382801.48</v>
      </c>
      <c r="BE54" s="63">
        <v>0</v>
      </c>
      <c r="BF54" s="63">
        <v>123000</v>
      </c>
      <c r="BG54" s="63">
        <v>259801.48</v>
      </c>
      <c r="BH54" s="63">
        <f>BI54+AG54</f>
        <v>1709801.48</v>
      </c>
      <c r="BI54" s="63">
        <v>0</v>
      </c>
      <c r="BJ54" s="63">
        <f t="shared" si="9"/>
        <v>1709801.48</v>
      </c>
      <c r="BK54" s="63">
        <f t="shared" si="10"/>
        <v>547334.24</v>
      </c>
    </row>
    <row r="55" spans="1:63" s="61" customFormat="1" hidden="1" x14ac:dyDescent="0.25">
      <c r="A55" s="61" t="str">
        <f>VLOOKUP(B55,'Cubo 14-08-2023'!$A$1:$A$444,1,0)</f>
        <v>1.1-00-2310_23448030_2321710</v>
      </c>
      <c r="B55" s="61" t="str">
        <f t="shared" si="0"/>
        <v>1.1-00-2310_23448030_2321710</v>
      </c>
      <c r="C55" s="61" t="s">
        <v>137</v>
      </c>
      <c r="D55" s="61" t="s">
        <v>138</v>
      </c>
      <c r="E55" s="61" t="s">
        <v>682</v>
      </c>
      <c r="F55" s="61">
        <v>2</v>
      </c>
      <c r="G55" s="61" t="s">
        <v>672</v>
      </c>
      <c r="H55" s="61">
        <v>2.7</v>
      </c>
      <c r="I55" s="61" t="s">
        <v>226</v>
      </c>
      <c r="J55" s="61" t="s">
        <v>225</v>
      </c>
      <c r="K55" s="61" t="s">
        <v>226</v>
      </c>
      <c r="L55" s="61" t="s">
        <v>43</v>
      </c>
      <c r="M55" s="61" t="s">
        <v>44</v>
      </c>
      <c r="N55" s="61" t="s">
        <v>250</v>
      </c>
      <c r="O55" s="61" t="s">
        <v>251</v>
      </c>
      <c r="P55" s="61">
        <v>4</v>
      </c>
      <c r="Q55" s="61" t="s">
        <v>190</v>
      </c>
      <c r="R55" s="61">
        <v>48</v>
      </c>
      <c r="S55" s="61" t="s">
        <v>254</v>
      </c>
      <c r="T55" s="61" t="s">
        <v>252</v>
      </c>
      <c r="U55" s="61" t="s">
        <v>253</v>
      </c>
      <c r="V55" s="61">
        <v>2000</v>
      </c>
      <c r="W55" s="61" t="s">
        <v>662</v>
      </c>
      <c r="X55" s="61" t="s">
        <v>73</v>
      </c>
      <c r="Y55" s="61">
        <v>2100</v>
      </c>
      <c r="Z55" s="61" t="s">
        <v>1192</v>
      </c>
      <c r="AB55" s="61">
        <v>2171</v>
      </c>
      <c r="AC55" s="61" t="s">
        <v>255</v>
      </c>
      <c r="AD55" s="61">
        <v>0</v>
      </c>
      <c r="AE55" s="61" t="s">
        <v>40</v>
      </c>
      <c r="AF55" s="63">
        <v>30000</v>
      </c>
      <c r="AG55" s="63">
        <v>30000</v>
      </c>
      <c r="AH55" s="63">
        <v>30000</v>
      </c>
      <c r="AI55" s="63">
        <v>30000</v>
      </c>
      <c r="AJ55" s="63">
        <v>0</v>
      </c>
      <c r="AK55" s="63">
        <v>0</v>
      </c>
      <c r="AL55" s="63">
        <v>0</v>
      </c>
      <c r="AM55" s="63">
        <v>0</v>
      </c>
      <c r="AN55" s="63">
        <v>0</v>
      </c>
      <c r="AO55" s="63">
        <v>0</v>
      </c>
      <c r="AP55" s="63">
        <v>0</v>
      </c>
      <c r="AQ55" s="63">
        <v>0</v>
      </c>
      <c r="AR55" s="63">
        <v>0</v>
      </c>
      <c r="AS55" s="63">
        <v>0</v>
      </c>
      <c r="AT55" s="63">
        <v>0</v>
      </c>
      <c r="AU55" s="63">
        <v>0</v>
      </c>
      <c r="AV55" s="63">
        <v>0</v>
      </c>
      <c r="AW55" s="63">
        <f t="shared" si="11"/>
        <v>30000</v>
      </c>
      <c r="AX55" s="63">
        <v>30000</v>
      </c>
      <c r="AY55" s="63">
        <f t="shared" si="12"/>
        <v>0</v>
      </c>
      <c r="AZ55" s="63">
        <f t="shared" si="13"/>
        <v>0</v>
      </c>
      <c r="BA55" s="63">
        <v>30000</v>
      </c>
      <c r="BB55" s="63" t="s">
        <v>570</v>
      </c>
      <c r="BC55" s="63">
        <v>0</v>
      </c>
      <c r="BD55" s="63">
        <v>0</v>
      </c>
      <c r="BE55" s="63">
        <v>0</v>
      </c>
      <c r="BF55" s="63">
        <v>0</v>
      </c>
      <c r="BG55" s="63">
        <v>0</v>
      </c>
      <c r="BH55" s="63"/>
      <c r="BI55" s="63">
        <f>BA55-AG55</f>
        <v>0</v>
      </c>
      <c r="BJ55" s="63">
        <f t="shared" si="9"/>
        <v>30000</v>
      </c>
      <c r="BK55" s="63">
        <f t="shared" si="10"/>
        <v>30000</v>
      </c>
    </row>
    <row r="56" spans="1:63" s="61" customFormat="1" hidden="1" x14ac:dyDescent="0.25">
      <c r="A56" s="61" t="str">
        <f>VLOOKUP(B56,'Cubo 14-08-2023'!$A$1:$A$444,1,0)</f>
        <v>2.6-06-2305_23621015_23217154</v>
      </c>
      <c r="B56" s="61" t="str">
        <f t="shared" si="0"/>
        <v>2.6-06-2305_23621015_23217154</v>
      </c>
      <c r="C56" s="76" t="s">
        <v>625</v>
      </c>
      <c r="D56" s="61" t="s">
        <v>624</v>
      </c>
      <c r="E56" s="61" t="s">
        <v>679</v>
      </c>
      <c r="F56" s="61">
        <v>1</v>
      </c>
      <c r="G56" s="61" t="s">
        <v>669</v>
      </c>
      <c r="H56" s="61">
        <v>1.3</v>
      </c>
      <c r="I56" s="61" t="s">
        <v>670</v>
      </c>
      <c r="J56" s="61" t="s">
        <v>28</v>
      </c>
      <c r="K56" s="61" t="s">
        <v>29</v>
      </c>
      <c r="L56" s="61" t="s">
        <v>43</v>
      </c>
      <c r="M56" s="61" t="s">
        <v>44</v>
      </c>
      <c r="N56" s="61" t="s">
        <v>45</v>
      </c>
      <c r="O56" s="61" t="s">
        <v>46</v>
      </c>
      <c r="P56" s="61">
        <v>6</v>
      </c>
      <c r="Q56" s="61" t="s">
        <v>34</v>
      </c>
      <c r="R56" s="61">
        <v>21</v>
      </c>
      <c r="S56" s="61" t="s">
        <v>107</v>
      </c>
      <c r="T56" s="61" t="s">
        <v>47</v>
      </c>
      <c r="U56" s="61" t="s">
        <v>48</v>
      </c>
      <c r="V56" s="61">
        <v>2000</v>
      </c>
      <c r="W56" s="61" t="s">
        <v>662</v>
      </c>
      <c r="X56" s="61" t="s">
        <v>73</v>
      </c>
      <c r="Y56" s="61">
        <v>2100</v>
      </c>
      <c r="Z56" s="61" t="s">
        <v>1192</v>
      </c>
      <c r="AB56" s="74">
        <v>2171</v>
      </c>
      <c r="AC56" s="61" t="s">
        <v>255</v>
      </c>
      <c r="AD56" s="61">
        <v>54</v>
      </c>
      <c r="AE56" s="61" t="s">
        <v>623</v>
      </c>
      <c r="AF56" s="63">
        <v>0</v>
      </c>
      <c r="AG56" s="63">
        <v>0</v>
      </c>
      <c r="AH56" s="75">
        <v>0</v>
      </c>
      <c r="AI56" s="63">
        <v>0</v>
      </c>
      <c r="AJ56" s="63">
        <v>0</v>
      </c>
      <c r="AK56" s="63">
        <v>0</v>
      </c>
      <c r="AL56" s="63">
        <v>0</v>
      </c>
      <c r="AM56" s="63">
        <v>0</v>
      </c>
      <c r="AN56" s="63">
        <v>0</v>
      </c>
      <c r="AO56" s="63">
        <v>0</v>
      </c>
      <c r="AP56" s="63">
        <v>0</v>
      </c>
      <c r="AQ56" s="63">
        <v>0</v>
      </c>
      <c r="AR56" s="63">
        <v>0</v>
      </c>
      <c r="AS56" s="63">
        <v>0</v>
      </c>
      <c r="AT56" s="63">
        <v>0</v>
      </c>
      <c r="AU56" s="63">
        <v>0</v>
      </c>
      <c r="AV56" s="63">
        <v>0</v>
      </c>
      <c r="AW56" s="63">
        <v>0</v>
      </c>
      <c r="AX56" s="63">
        <v>0</v>
      </c>
      <c r="AY56" s="63">
        <v>0</v>
      </c>
      <c r="AZ56" s="63">
        <v>0</v>
      </c>
      <c r="BA56" s="63">
        <v>0</v>
      </c>
      <c r="BB56" s="63" t="s">
        <v>473</v>
      </c>
      <c r="BC56" s="63">
        <v>0</v>
      </c>
      <c r="BD56" s="63">
        <v>0</v>
      </c>
      <c r="BE56" s="63">
        <v>0</v>
      </c>
      <c r="BF56" s="63">
        <v>0</v>
      </c>
      <c r="BG56" s="63">
        <v>0</v>
      </c>
      <c r="BH56" s="63"/>
      <c r="BI56" s="75">
        <v>3000</v>
      </c>
      <c r="BJ56" s="75">
        <f t="shared" si="9"/>
        <v>3000</v>
      </c>
      <c r="BK56" s="63">
        <f t="shared" si="10"/>
        <v>3000</v>
      </c>
    </row>
    <row r="57" spans="1:63" s="61" customFormat="1" hidden="1" x14ac:dyDescent="0.25">
      <c r="A57" s="61" t="str">
        <f>VLOOKUP(B57,'Cubo 14-08-2023'!$A$1:$A$444,1,0)</f>
        <v>1.1-00-2305_23621015_2324710</v>
      </c>
      <c r="B57" s="61" t="str">
        <f t="shared" si="0"/>
        <v>1.1-00-2305_23621015_2324710</v>
      </c>
      <c r="C57" s="61" t="s">
        <v>137</v>
      </c>
      <c r="D57" s="61" t="s">
        <v>138</v>
      </c>
      <c r="E57" s="61" t="s">
        <v>682</v>
      </c>
      <c r="F57" s="61">
        <v>1</v>
      </c>
      <c r="G57" s="61" t="s">
        <v>669</v>
      </c>
      <c r="H57" s="61">
        <v>1.3</v>
      </c>
      <c r="I57" s="61" t="s">
        <v>670</v>
      </c>
      <c r="J57" s="61" t="s">
        <v>28</v>
      </c>
      <c r="K57" s="61" t="s">
        <v>29</v>
      </c>
      <c r="L57" s="61" t="s">
        <v>43</v>
      </c>
      <c r="M57" s="61" t="s">
        <v>44</v>
      </c>
      <c r="N57" s="61" t="s">
        <v>45</v>
      </c>
      <c r="O57" s="61" t="s">
        <v>46</v>
      </c>
      <c r="P57" s="61">
        <v>6</v>
      </c>
      <c r="Q57" s="61" t="s">
        <v>34</v>
      </c>
      <c r="R57" s="61">
        <v>21</v>
      </c>
      <c r="S57" s="61" t="s">
        <v>107</v>
      </c>
      <c r="T57" s="61" t="s">
        <v>47</v>
      </c>
      <c r="U57" s="61" t="s">
        <v>48</v>
      </c>
      <c r="V57" s="61">
        <v>2000</v>
      </c>
      <c r="W57" s="61" t="s">
        <v>662</v>
      </c>
      <c r="X57" s="61" t="s">
        <v>73</v>
      </c>
      <c r="Y57" s="61">
        <v>2400</v>
      </c>
      <c r="Z57" s="61" t="s">
        <v>1195</v>
      </c>
      <c r="AB57" s="61">
        <v>2471</v>
      </c>
      <c r="AC57" s="61" t="s">
        <v>174</v>
      </c>
      <c r="AD57" s="61">
        <v>0</v>
      </c>
      <c r="AE57" s="61" t="s">
        <v>40</v>
      </c>
      <c r="AF57" s="63">
        <v>63772</v>
      </c>
      <c r="AG57" s="63">
        <v>63772</v>
      </c>
      <c r="AH57" s="63">
        <v>63772</v>
      </c>
      <c r="AI57" s="63">
        <v>80000</v>
      </c>
      <c r="AJ57" s="63">
        <v>5597</v>
      </c>
      <c r="AK57" s="63">
        <v>5597</v>
      </c>
      <c r="AL57" s="63">
        <v>5597</v>
      </c>
      <c r="AM57" s="63">
        <v>6012.01</v>
      </c>
      <c r="AN57" s="63">
        <v>5597</v>
      </c>
      <c r="AO57" s="63">
        <v>5597</v>
      </c>
      <c r="AP57" s="63">
        <v>6012.01</v>
      </c>
      <c r="AQ57" s="63">
        <v>5597</v>
      </c>
      <c r="AR57" s="63">
        <v>5597</v>
      </c>
      <c r="AS57" s="63">
        <v>6012.01</v>
      </c>
      <c r="AT57" s="63">
        <v>5597</v>
      </c>
      <c r="AU57" s="63">
        <v>5597</v>
      </c>
      <c r="AV57" s="63">
        <v>6012.01</v>
      </c>
      <c r="AW57" s="63">
        <f>AG57-AJ57</f>
        <v>58175</v>
      </c>
      <c r="AX57" s="63">
        <v>80000.42</v>
      </c>
      <c r="AY57" s="63">
        <f t="shared" ref="AY57:AY88" si="15">AX57-AI57</f>
        <v>0.41999999999825377</v>
      </c>
      <c r="AZ57" s="63">
        <f t="shared" ref="AZ57:AZ88" si="16">AX57-AG57</f>
        <v>16228.419999999998</v>
      </c>
      <c r="BA57" s="63">
        <v>80000.42</v>
      </c>
      <c r="BB57" s="63" t="s">
        <v>473</v>
      </c>
      <c r="BC57" s="63">
        <v>0</v>
      </c>
      <c r="BD57" s="63">
        <v>0</v>
      </c>
      <c r="BE57" s="63">
        <v>0</v>
      </c>
      <c r="BF57" s="63">
        <v>16228</v>
      </c>
      <c r="BG57" s="63">
        <v>-16228</v>
      </c>
      <c r="BH57" s="63"/>
      <c r="BI57" s="63">
        <f>BA57-AG57</f>
        <v>16228.419999999998</v>
      </c>
      <c r="BJ57" s="63">
        <f t="shared" si="9"/>
        <v>80000.42</v>
      </c>
      <c r="BK57" s="63">
        <f t="shared" si="10"/>
        <v>73988.41</v>
      </c>
    </row>
    <row r="58" spans="1:63" s="61" customFormat="1" hidden="1" x14ac:dyDescent="0.25">
      <c r="A58" s="61" t="str">
        <f>VLOOKUP(B58,'Cubo 14-08-2023'!$A$1:$A$444,1,0)</f>
        <v>1.1-00-2311_23649031_2329110</v>
      </c>
      <c r="B58" s="61" t="str">
        <f t="shared" si="0"/>
        <v>1.1-00-2311_23649031_2329110</v>
      </c>
      <c r="C58" s="61" t="s">
        <v>137</v>
      </c>
      <c r="D58" s="61" t="s">
        <v>138</v>
      </c>
      <c r="E58" s="61" t="s">
        <v>682</v>
      </c>
      <c r="F58" s="61">
        <v>3</v>
      </c>
      <c r="G58" s="61" t="s">
        <v>685</v>
      </c>
      <c r="H58" s="61">
        <v>3.8</v>
      </c>
      <c r="I58" s="61" t="s">
        <v>687</v>
      </c>
      <c r="J58" s="61" t="s">
        <v>77</v>
      </c>
      <c r="K58" s="61" t="s">
        <v>78</v>
      </c>
      <c r="L58" s="61" t="s">
        <v>43</v>
      </c>
      <c r="M58" s="61" t="s">
        <v>44</v>
      </c>
      <c r="N58" s="61" t="s">
        <v>79</v>
      </c>
      <c r="O58" s="61" t="s">
        <v>80</v>
      </c>
      <c r="P58" s="61">
        <v>6</v>
      </c>
      <c r="Q58" s="61" t="s">
        <v>34</v>
      </c>
      <c r="R58" s="61">
        <v>49</v>
      </c>
      <c r="S58" s="61" t="s">
        <v>200</v>
      </c>
      <c r="T58" s="61" t="s">
        <v>81</v>
      </c>
      <c r="U58" s="61" t="s">
        <v>82</v>
      </c>
      <c r="V58" s="61">
        <v>2000</v>
      </c>
      <c r="W58" s="61" t="s">
        <v>662</v>
      </c>
      <c r="X58" s="61" t="s">
        <v>73</v>
      </c>
      <c r="Y58" s="61">
        <v>2900</v>
      </c>
      <c r="Z58" s="61" t="s">
        <v>1199</v>
      </c>
      <c r="AB58" s="61">
        <v>2911</v>
      </c>
      <c r="AC58" s="61" t="s">
        <v>167</v>
      </c>
      <c r="AD58" s="61">
        <v>0</v>
      </c>
      <c r="AE58" s="61" t="s">
        <v>40</v>
      </c>
      <c r="AF58" s="63">
        <v>20000</v>
      </c>
      <c r="AG58" s="63">
        <v>0</v>
      </c>
      <c r="AH58" s="63">
        <v>11020</v>
      </c>
      <c r="AI58" s="63">
        <v>20000</v>
      </c>
      <c r="AJ58" s="63">
        <v>0</v>
      </c>
      <c r="AK58" s="63">
        <v>0</v>
      </c>
      <c r="AL58" s="63">
        <v>0</v>
      </c>
      <c r="AM58" s="63">
        <v>0</v>
      </c>
      <c r="AN58" s="63">
        <v>0</v>
      </c>
      <c r="AO58" s="63">
        <v>0</v>
      </c>
      <c r="AP58" s="63">
        <v>0</v>
      </c>
      <c r="AQ58" s="63">
        <v>0</v>
      </c>
      <c r="AR58" s="63">
        <v>0</v>
      </c>
      <c r="AS58" s="63">
        <v>0</v>
      </c>
      <c r="AT58" s="63">
        <v>0</v>
      </c>
      <c r="AU58" s="63">
        <v>0</v>
      </c>
      <c r="AV58" s="63">
        <v>0</v>
      </c>
      <c r="AW58" s="63">
        <f>AG58-AJ58</f>
        <v>0</v>
      </c>
      <c r="AX58" s="63">
        <v>20000</v>
      </c>
      <c r="AY58" s="63">
        <f t="shared" si="15"/>
        <v>0</v>
      </c>
      <c r="AZ58" s="63">
        <f t="shared" si="16"/>
        <v>20000</v>
      </c>
      <c r="BA58" s="63">
        <v>20000</v>
      </c>
      <c r="BB58" s="63" t="s">
        <v>587</v>
      </c>
      <c r="BC58" s="63">
        <v>0</v>
      </c>
      <c r="BD58" s="63">
        <v>0</v>
      </c>
      <c r="BE58" s="63">
        <v>0</v>
      </c>
      <c r="BF58" s="63">
        <v>20000</v>
      </c>
      <c r="BG58" s="63">
        <v>-20000</v>
      </c>
      <c r="BH58" s="63"/>
      <c r="BI58" s="63">
        <f>BA58-AG58</f>
        <v>20000</v>
      </c>
      <c r="BJ58" s="63">
        <f t="shared" si="9"/>
        <v>20000</v>
      </c>
      <c r="BK58" s="63">
        <f t="shared" si="10"/>
        <v>20000</v>
      </c>
    </row>
    <row r="59" spans="1:63" s="61" customFormat="1" hidden="1" x14ac:dyDescent="0.25">
      <c r="A59" s="61" t="str">
        <f>VLOOKUP(B59,'Cubo 14-08-2023'!$A$1:$A$444,1,0)</f>
        <v>1.1-00-2302_23116010_2329810</v>
      </c>
      <c r="B59" s="61" t="str">
        <f t="shared" si="0"/>
        <v>1.1-00-2302_23116010_2329810</v>
      </c>
      <c r="C59" s="61" t="s">
        <v>137</v>
      </c>
      <c r="D59" s="61" t="s">
        <v>138</v>
      </c>
      <c r="E59" s="61" t="s">
        <v>682</v>
      </c>
      <c r="F59" s="61">
        <v>2</v>
      </c>
      <c r="G59" s="61" t="s">
        <v>672</v>
      </c>
      <c r="H59" s="61">
        <v>2.2000000000000002</v>
      </c>
      <c r="I59" s="61" t="s">
        <v>674</v>
      </c>
      <c r="J59" s="61" t="s">
        <v>147</v>
      </c>
      <c r="K59" s="61" t="s">
        <v>148</v>
      </c>
      <c r="L59" s="61" t="s">
        <v>149</v>
      </c>
      <c r="M59" s="61" t="s">
        <v>150</v>
      </c>
      <c r="N59" s="61" t="s">
        <v>97</v>
      </c>
      <c r="O59" s="61" t="s">
        <v>98</v>
      </c>
      <c r="P59" s="61">
        <v>1</v>
      </c>
      <c r="Q59" s="61" t="s">
        <v>127</v>
      </c>
      <c r="R59" s="61">
        <v>16</v>
      </c>
      <c r="S59" s="61" t="s">
        <v>160</v>
      </c>
      <c r="T59" s="61" t="s">
        <v>158</v>
      </c>
      <c r="U59" s="61" t="s">
        <v>159</v>
      </c>
      <c r="V59" s="61">
        <v>2000</v>
      </c>
      <c r="W59" s="61" t="s">
        <v>662</v>
      </c>
      <c r="X59" s="61" t="s">
        <v>73</v>
      </c>
      <c r="Y59" s="61">
        <v>2900</v>
      </c>
      <c r="Z59" s="61" t="s">
        <v>1199</v>
      </c>
      <c r="AA59" s="61" t="s">
        <v>609</v>
      </c>
      <c r="AB59" s="61">
        <v>2981</v>
      </c>
      <c r="AC59" s="61" t="s">
        <v>178</v>
      </c>
      <c r="AD59" s="61">
        <v>0</v>
      </c>
      <c r="AE59" s="61" t="s">
        <v>40</v>
      </c>
      <c r="AF59" s="63">
        <v>0</v>
      </c>
      <c r="AG59" s="63">
        <v>0</v>
      </c>
      <c r="AH59" s="63">
        <v>0</v>
      </c>
      <c r="AI59" s="63">
        <v>0</v>
      </c>
      <c r="AJ59" s="63">
        <v>0</v>
      </c>
      <c r="AK59" s="63">
        <v>0</v>
      </c>
      <c r="AL59" s="63">
        <v>0</v>
      </c>
      <c r="AM59" s="63">
        <v>0</v>
      </c>
      <c r="AN59" s="63">
        <v>0</v>
      </c>
      <c r="AO59" s="63">
        <v>0</v>
      </c>
      <c r="AP59" s="63">
        <v>0</v>
      </c>
      <c r="AQ59" s="63">
        <v>0</v>
      </c>
      <c r="AR59" s="63">
        <v>0</v>
      </c>
      <c r="AS59" s="63">
        <v>0</v>
      </c>
      <c r="AT59" s="63">
        <v>0</v>
      </c>
      <c r="AU59" s="63">
        <v>0</v>
      </c>
      <c r="AV59" s="63">
        <v>0</v>
      </c>
      <c r="AW59" s="63">
        <v>0</v>
      </c>
      <c r="AX59" s="63">
        <v>20000</v>
      </c>
      <c r="AY59" s="63">
        <f t="shared" si="15"/>
        <v>20000</v>
      </c>
      <c r="AZ59" s="63">
        <f t="shared" si="16"/>
        <v>20000</v>
      </c>
      <c r="BA59" s="63">
        <v>20000</v>
      </c>
      <c r="BB59" s="63" t="s">
        <v>473</v>
      </c>
      <c r="BC59" s="63">
        <v>0</v>
      </c>
      <c r="BD59" s="63">
        <v>0</v>
      </c>
      <c r="BE59" s="63">
        <v>0</v>
      </c>
      <c r="BF59" s="63">
        <v>0</v>
      </c>
      <c r="BG59" s="63">
        <v>0</v>
      </c>
      <c r="BH59" s="63"/>
      <c r="BI59" s="63">
        <f>BA59-AG59</f>
        <v>20000</v>
      </c>
      <c r="BJ59" s="63">
        <f t="shared" si="9"/>
        <v>20000</v>
      </c>
      <c r="BK59" s="63">
        <f t="shared" si="10"/>
        <v>20000</v>
      </c>
    </row>
    <row r="60" spans="1:63" s="61" customFormat="1" hidden="1" x14ac:dyDescent="0.25">
      <c r="A60" s="61" t="str">
        <f>VLOOKUP(B60,'Cubo 14-08-2023'!$A$1:$A$444,1,0)</f>
        <v>1.1-00-2306_23529017_2322110</v>
      </c>
      <c r="B60" s="61" t="str">
        <f t="shared" si="0"/>
        <v>1.1-00-2306_23529017_2322110</v>
      </c>
      <c r="C60" s="61" t="s">
        <v>137</v>
      </c>
      <c r="D60" s="61" t="s">
        <v>138</v>
      </c>
      <c r="E60" s="61" t="s">
        <v>682</v>
      </c>
      <c r="F60" s="61">
        <v>2</v>
      </c>
      <c r="G60" s="61" t="s">
        <v>672</v>
      </c>
      <c r="H60" s="61">
        <v>2.4</v>
      </c>
      <c r="I60" s="61" t="s">
        <v>689</v>
      </c>
      <c r="J60" s="61" t="s">
        <v>411</v>
      </c>
      <c r="K60" s="61" t="s">
        <v>412</v>
      </c>
      <c r="L60" s="61" t="s">
        <v>368</v>
      </c>
      <c r="M60" s="61" t="s">
        <v>369</v>
      </c>
      <c r="N60" s="61" t="s">
        <v>227</v>
      </c>
      <c r="O60" s="61" t="s">
        <v>228</v>
      </c>
      <c r="P60" s="61">
        <v>5</v>
      </c>
      <c r="Q60" s="61" t="s">
        <v>229</v>
      </c>
      <c r="R60" s="61">
        <v>29</v>
      </c>
      <c r="S60" s="61" t="s">
        <v>415</v>
      </c>
      <c r="T60" s="61" t="s">
        <v>413</v>
      </c>
      <c r="U60" s="61" t="s">
        <v>414</v>
      </c>
      <c r="V60" s="61">
        <v>2000</v>
      </c>
      <c r="W60" s="61" t="s">
        <v>662</v>
      </c>
      <c r="X60" s="61" t="s">
        <v>73</v>
      </c>
      <c r="Y60" s="61">
        <v>2200</v>
      </c>
      <c r="Z60" s="61" t="s">
        <v>1193</v>
      </c>
      <c r="AB60" s="61">
        <v>2211</v>
      </c>
      <c r="AC60" s="61" t="s">
        <v>141</v>
      </c>
      <c r="AD60" s="61">
        <v>0</v>
      </c>
      <c r="AE60" s="61" t="s">
        <v>40</v>
      </c>
      <c r="AF60" s="63">
        <v>0</v>
      </c>
      <c r="AG60" s="63">
        <v>0</v>
      </c>
      <c r="AH60" s="63">
        <v>0</v>
      </c>
      <c r="AI60" s="63">
        <v>0</v>
      </c>
      <c r="AJ60" s="63">
        <v>0</v>
      </c>
      <c r="AK60" s="63">
        <v>0</v>
      </c>
      <c r="AL60" s="63">
        <v>0</v>
      </c>
      <c r="AM60" s="63">
        <v>0</v>
      </c>
      <c r="AN60" s="63">
        <v>0</v>
      </c>
      <c r="AO60" s="63">
        <v>0</v>
      </c>
      <c r="AP60" s="63">
        <v>0</v>
      </c>
      <c r="AQ60" s="63">
        <v>0</v>
      </c>
      <c r="AR60" s="63">
        <v>0</v>
      </c>
      <c r="AS60" s="63">
        <v>0</v>
      </c>
      <c r="AT60" s="63">
        <v>0</v>
      </c>
      <c r="AU60" s="63">
        <v>0</v>
      </c>
      <c r="AV60" s="63">
        <v>0</v>
      </c>
      <c r="AW60" s="63">
        <v>0</v>
      </c>
      <c r="AX60" s="7">
        <v>25000</v>
      </c>
      <c r="AY60" s="63">
        <f t="shared" si="15"/>
        <v>25000</v>
      </c>
      <c r="AZ60" s="63">
        <f t="shared" si="16"/>
        <v>25000</v>
      </c>
      <c r="BA60" s="7">
        <v>25000</v>
      </c>
      <c r="BB60" s="63" t="s">
        <v>499</v>
      </c>
      <c r="BC60" s="63">
        <v>0</v>
      </c>
      <c r="BD60" s="63">
        <v>0</v>
      </c>
      <c r="BE60" s="63">
        <v>0</v>
      </c>
      <c r="BF60" s="63">
        <v>0</v>
      </c>
      <c r="BG60" s="63">
        <v>0</v>
      </c>
      <c r="BH60" s="63"/>
      <c r="BI60" s="63">
        <f>BA60-AG60</f>
        <v>25000</v>
      </c>
      <c r="BJ60" s="63">
        <f t="shared" si="9"/>
        <v>25000</v>
      </c>
      <c r="BK60" s="63">
        <f t="shared" si="10"/>
        <v>25000</v>
      </c>
    </row>
    <row r="61" spans="1:63" s="61" customFormat="1" hidden="1" x14ac:dyDescent="0.25">
      <c r="A61" s="61" t="str">
        <f>VLOOKUP(B61,'Cubo 14-08-2023'!$A$1:$A$444,1,0)</f>
        <v>1.1-00-2308_23741025_2322110</v>
      </c>
      <c r="B61" s="61" t="str">
        <f t="shared" si="0"/>
        <v>1.1-00-2308_23741025_2322110</v>
      </c>
      <c r="C61" s="61" t="s">
        <v>137</v>
      </c>
      <c r="D61" s="61" t="s">
        <v>138</v>
      </c>
      <c r="E61" s="61" t="s">
        <v>682</v>
      </c>
      <c r="F61" s="61">
        <v>1</v>
      </c>
      <c r="G61" s="61" t="s">
        <v>669</v>
      </c>
      <c r="H61" s="61">
        <v>1.7</v>
      </c>
      <c r="I61" s="61" t="s">
        <v>671</v>
      </c>
      <c r="J61" s="61" t="s">
        <v>61</v>
      </c>
      <c r="K61" s="61" t="s">
        <v>62</v>
      </c>
      <c r="L61" s="61" t="s">
        <v>63</v>
      </c>
      <c r="M61" s="61" t="s">
        <v>64</v>
      </c>
      <c r="N61" s="61" t="s">
        <v>65</v>
      </c>
      <c r="O61" s="61" t="s">
        <v>66</v>
      </c>
      <c r="P61" s="61">
        <v>7</v>
      </c>
      <c r="Q61" s="61" t="s">
        <v>67</v>
      </c>
      <c r="R61" s="61">
        <v>41</v>
      </c>
      <c r="S61" s="61" t="s">
        <v>72</v>
      </c>
      <c r="T61" s="61" t="s">
        <v>68</v>
      </c>
      <c r="U61" s="61" t="s">
        <v>69</v>
      </c>
      <c r="V61" s="61">
        <v>2000</v>
      </c>
      <c r="W61" s="61" t="s">
        <v>662</v>
      </c>
      <c r="X61" s="61" t="s">
        <v>73</v>
      </c>
      <c r="Y61" s="61">
        <v>2200</v>
      </c>
      <c r="Z61" s="61" t="s">
        <v>1193</v>
      </c>
      <c r="AB61" s="61">
        <v>2211</v>
      </c>
      <c r="AC61" s="61" t="s">
        <v>141</v>
      </c>
      <c r="AD61" s="61">
        <v>0</v>
      </c>
      <c r="AE61" s="61" t="s">
        <v>40</v>
      </c>
      <c r="AF61" s="63">
        <v>384482</v>
      </c>
      <c r="AG61" s="63">
        <v>384482</v>
      </c>
      <c r="AH61" s="63">
        <v>384482</v>
      </c>
      <c r="AI61" s="63">
        <v>369158</v>
      </c>
      <c r="AJ61" s="63">
        <v>384482</v>
      </c>
      <c r="AK61" s="63">
        <v>384482</v>
      </c>
      <c r="AL61" s="63">
        <v>384482</v>
      </c>
      <c r="AM61" s="63">
        <v>384482</v>
      </c>
      <c r="AN61" s="63">
        <v>106140</v>
      </c>
      <c r="AO61" s="63">
        <v>167562</v>
      </c>
      <c r="AP61" s="63">
        <v>182062</v>
      </c>
      <c r="AQ61" s="63">
        <v>84564</v>
      </c>
      <c r="AR61" s="63">
        <v>167562</v>
      </c>
      <c r="AS61" s="63">
        <v>182062</v>
      </c>
      <c r="AT61" s="63">
        <v>84564</v>
      </c>
      <c r="AU61" s="63">
        <v>167562</v>
      </c>
      <c r="AV61" s="63">
        <v>182062</v>
      </c>
      <c r="AW61" s="63">
        <f>AG61-AJ61</f>
        <v>0</v>
      </c>
      <c r="AX61" s="63">
        <v>369158</v>
      </c>
      <c r="AY61" s="63">
        <f t="shared" si="15"/>
        <v>0</v>
      </c>
      <c r="AZ61" s="63">
        <f t="shared" si="16"/>
        <v>-15324</v>
      </c>
      <c r="BA61" s="63">
        <v>369158</v>
      </c>
      <c r="BB61" s="63" t="s">
        <v>473</v>
      </c>
      <c r="BC61" s="63">
        <v>0</v>
      </c>
      <c r="BD61" s="63">
        <v>15324</v>
      </c>
      <c r="BE61" s="63">
        <v>0</v>
      </c>
      <c r="BF61" s="63">
        <v>0</v>
      </c>
      <c r="BG61" s="63">
        <v>15324</v>
      </c>
      <c r="BH61" s="63">
        <f>BI61+AG61</f>
        <v>384482</v>
      </c>
      <c r="BI61" s="63">
        <v>0</v>
      </c>
      <c r="BJ61" s="63">
        <f t="shared" si="9"/>
        <v>384482</v>
      </c>
      <c r="BK61" s="63">
        <f t="shared" si="10"/>
        <v>0</v>
      </c>
    </row>
    <row r="62" spans="1:63" s="61" customFormat="1" hidden="1" x14ac:dyDescent="0.25">
      <c r="A62" s="61" t="str">
        <f>VLOOKUP(B62,'Cubo 14-08-2023'!$A$1:$A$444,1,0)</f>
        <v>1.1-00-2307_23334020_2321610</v>
      </c>
      <c r="B62" s="61" t="str">
        <f t="shared" si="0"/>
        <v>1.1-00-2307_23334020_2321610</v>
      </c>
      <c r="C62" s="61" t="s">
        <v>137</v>
      </c>
      <c r="D62" s="61" t="s">
        <v>138</v>
      </c>
      <c r="E62" s="61" t="s">
        <v>682</v>
      </c>
      <c r="F62" s="61">
        <v>2</v>
      </c>
      <c r="G62" s="61" t="s">
        <v>672</v>
      </c>
      <c r="H62" s="61">
        <v>2.2000000000000002</v>
      </c>
      <c r="I62" s="61" t="s">
        <v>674</v>
      </c>
      <c r="J62" s="61" t="s">
        <v>117</v>
      </c>
      <c r="K62" s="61" t="s">
        <v>118</v>
      </c>
      <c r="L62" s="61" t="s">
        <v>43</v>
      </c>
      <c r="M62" s="61" t="s">
        <v>44</v>
      </c>
      <c r="N62" s="61" t="s">
        <v>88</v>
      </c>
      <c r="O62" s="61" t="s">
        <v>89</v>
      </c>
      <c r="P62" s="61">
        <v>3</v>
      </c>
      <c r="Q62" s="61" t="s">
        <v>90</v>
      </c>
      <c r="R62" s="61">
        <v>34</v>
      </c>
      <c r="S62" s="61" t="s">
        <v>121</v>
      </c>
      <c r="T62" s="61" t="s">
        <v>119</v>
      </c>
      <c r="U62" s="61" t="s">
        <v>120</v>
      </c>
      <c r="V62" s="61">
        <v>2000</v>
      </c>
      <c r="W62" s="61" t="s">
        <v>662</v>
      </c>
      <c r="X62" s="61" t="s">
        <v>73</v>
      </c>
      <c r="Y62" s="61">
        <v>2100</v>
      </c>
      <c r="Z62" s="61" t="s">
        <v>1192</v>
      </c>
      <c r="AA62" s="61" t="s">
        <v>609</v>
      </c>
      <c r="AB62" s="61">
        <v>2161</v>
      </c>
      <c r="AC62" s="61" t="s">
        <v>162</v>
      </c>
      <c r="AD62" s="61">
        <v>0</v>
      </c>
      <c r="AE62" s="61" t="s">
        <v>40</v>
      </c>
      <c r="AF62" s="63">
        <v>0</v>
      </c>
      <c r="AG62" s="63">
        <v>0</v>
      </c>
      <c r="AH62" s="63">
        <v>0</v>
      </c>
      <c r="AI62" s="63">
        <v>0</v>
      </c>
      <c r="AJ62" s="63">
        <v>0</v>
      </c>
      <c r="AK62" s="63">
        <v>0</v>
      </c>
      <c r="AL62" s="63">
        <v>0</v>
      </c>
      <c r="AM62" s="63">
        <v>0</v>
      </c>
      <c r="AN62" s="63">
        <v>0</v>
      </c>
      <c r="AO62" s="63">
        <v>0</v>
      </c>
      <c r="AP62" s="63">
        <v>0</v>
      </c>
      <c r="AQ62" s="63">
        <v>0</v>
      </c>
      <c r="AR62" s="63">
        <v>0</v>
      </c>
      <c r="AS62" s="63">
        <v>0</v>
      </c>
      <c r="AT62" s="63">
        <v>0</v>
      </c>
      <c r="AU62" s="63">
        <v>0</v>
      </c>
      <c r="AV62" s="63">
        <v>0</v>
      </c>
      <c r="AW62" s="63">
        <v>0</v>
      </c>
      <c r="AX62" s="7">
        <v>28000</v>
      </c>
      <c r="AY62" s="63">
        <f t="shared" si="15"/>
        <v>28000</v>
      </c>
      <c r="AZ62" s="63">
        <f t="shared" si="16"/>
        <v>28000</v>
      </c>
      <c r="BA62" s="7">
        <v>28000</v>
      </c>
      <c r="BB62" s="63" t="s">
        <v>510</v>
      </c>
      <c r="BC62" s="63">
        <v>0</v>
      </c>
      <c r="BD62" s="63">
        <v>0</v>
      </c>
      <c r="BE62" s="63">
        <v>0</v>
      </c>
      <c r="BF62" s="63">
        <v>0</v>
      </c>
      <c r="BG62" s="63">
        <v>0</v>
      </c>
      <c r="BH62" s="63"/>
      <c r="BI62" s="63">
        <f>BA62-AG62</f>
        <v>28000</v>
      </c>
      <c r="BJ62" s="63">
        <f t="shared" ref="BJ62:BJ93" si="17">AG62+BI62</f>
        <v>28000</v>
      </c>
      <c r="BK62" s="63">
        <f t="shared" ref="BK62:BK93" si="18">BJ62-AM62</f>
        <v>28000</v>
      </c>
    </row>
    <row r="63" spans="1:63" s="61" customFormat="1" hidden="1" x14ac:dyDescent="0.25">
      <c r="A63" s="61" t="str">
        <f>VLOOKUP(B63,'Cubo 14-08-2023'!$A$1:$A$444,1,0)</f>
        <v>1.1-00-2303_23117011_2322110</v>
      </c>
      <c r="B63" s="61" t="str">
        <f t="shared" si="0"/>
        <v>1.1-00-2303_23117011_2322110</v>
      </c>
      <c r="C63" s="61" t="s">
        <v>137</v>
      </c>
      <c r="D63" s="61" t="s">
        <v>138</v>
      </c>
      <c r="E63" s="61" t="s">
        <v>682</v>
      </c>
      <c r="F63" s="61">
        <v>1</v>
      </c>
      <c r="G63" s="61" t="s">
        <v>669</v>
      </c>
      <c r="H63" s="61">
        <v>1.3</v>
      </c>
      <c r="I63" s="61" t="s">
        <v>670</v>
      </c>
      <c r="J63" s="61" t="s">
        <v>265</v>
      </c>
      <c r="K63" s="61" t="s">
        <v>266</v>
      </c>
      <c r="L63" s="61" t="s">
        <v>125</v>
      </c>
      <c r="M63" s="61" t="s">
        <v>126</v>
      </c>
      <c r="N63" s="61" t="s">
        <v>267</v>
      </c>
      <c r="O63" s="61" t="s">
        <v>268</v>
      </c>
      <c r="P63" s="61">
        <v>1</v>
      </c>
      <c r="Q63" s="61" t="s">
        <v>127</v>
      </c>
      <c r="R63" s="61">
        <v>17</v>
      </c>
      <c r="S63" s="61" t="s">
        <v>271</v>
      </c>
      <c r="T63" s="61" t="s">
        <v>269</v>
      </c>
      <c r="U63" s="61" t="s">
        <v>270</v>
      </c>
      <c r="V63" s="61">
        <v>2000</v>
      </c>
      <c r="W63" s="61" t="s">
        <v>662</v>
      </c>
      <c r="X63" s="61" t="s">
        <v>73</v>
      </c>
      <c r="Y63" s="61">
        <v>2200</v>
      </c>
      <c r="Z63" s="61" t="s">
        <v>1193</v>
      </c>
      <c r="AB63" s="61">
        <v>2211</v>
      </c>
      <c r="AC63" s="61" t="s">
        <v>141</v>
      </c>
      <c r="AD63" s="61">
        <v>0</v>
      </c>
      <c r="AE63" s="61" t="s">
        <v>40</v>
      </c>
      <c r="AF63" s="63">
        <v>85000</v>
      </c>
      <c r="AG63" s="63">
        <v>85000</v>
      </c>
      <c r="AH63" s="63">
        <v>85000</v>
      </c>
      <c r="AI63" s="63">
        <v>85000</v>
      </c>
      <c r="AJ63" s="63">
        <v>26175.4</v>
      </c>
      <c r="AK63" s="63">
        <v>26175.4</v>
      </c>
      <c r="AL63" s="63">
        <v>26175.4</v>
      </c>
      <c r="AM63" s="63">
        <v>39051.4</v>
      </c>
      <c r="AN63" s="63">
        <v>26175.4</v>
      </c>
      <c r="AO63" s="63">
        <v>26175.4</v>
      </c>
      <c r="AP63" s="63">
        <v>39051.4</v>
      </c>
      <c r="AQ63" s="63">
        <v>26175.4</v>
      </c>
      <c r="AR63" s="63">
        <v>26175.4</v>
      </c>
      <c r="AS63" s="63">
        <v>39051.4</v>
      </c>
      <c r="AT63" s="63">
        <v>26175.4</v>
      </c>
      <c r="AU63" s="63">
        <v>26175.4</v>
      </c>
      <c r="AV63" s="63">
        <v>39051.4</v>
      </c>
      <c r="AW63" s="63">
        <f t="shared" ref="AW63:AW68" si="19">AG63-AJ63</f>
        <v>58824.6</v>
      </c>
      <c r="AX63" s="63">
        <v>85000</v>
      </c>
      <c r="AY63" s="63">
        <f t="shared" si="15"/>
        <v>0</v>
      </c>
      <c r="AZ63" s="63">
        <f t="shared" si="16"/>
        <v>0</v>
      </c>
      <c r="BA63" s="63">
        <v>85000</v>
      </c>
      <c r="BB63" s="63" t="s">
        <v>489</v>
      </c>
      <c r="BC63" s="63">
        <v>0</v>
      </c>
      <c r="BD63" s="63">
        <v>0</v>
      </c>
      <c r="BE63" s="63">
        <v>0</v>
      </c>
      <c r="BF63" s="63">
        <v>0</v>
      </c>
      <c r="BG63" s="63">
        <v>0</v>
      </c>
      <c r="BH63" s="63"/>
      <c r="BI63" s="63">
        <f>BA63-AG63</f>
        <v>0</v>
      </c>
      <c r="BJ63" s="63">
        <f t="shared" si="17"/>
        <v>85000</v>
      </c>
      <c r="BK63" s="63">
        <f t="shared" si="18"/>
        <v>45948.6</v>
      </c>
    </row>
    <row r="64" spans="1:63" s="61" customFormat="1" hidden="1" x14ac:dyDescent="0.25">
      <c r="A64" s="61" t="str">
        <f>VLOOKUP(B64,'Cubo 14-08-2023'!$A$1:$A$444,1,0)</f>
        <v>1.1-00-2304_23618012_2322110</v>
      </c>
      <c r="B64" s="61" t="str">
        <f t="shared" si="0"/>
        <v>1.1-00-2304_23618012_2322110</v>
      </c>
      <c r="C64" s="61" t="s">
        <v>137</v>
      </c>
      <c r="D64" s="61" t="s">
        <v>138</v>
      </c>
      <c r="E64" s="61" t="s">
        <v>682</v>
      </c>
      <c r="F64" s="61">
        <v>1</v>
      </c>
      <c r="G64" s="61" t="s">
        <v>669</v>
      </c>
      <c r="H64" s="61">
        <v>1.3</v>
      </c>
      <c r="I64" s="61" t="s">
        <v>670</v>
      </c>
      <c r="J64" s="61" t="s">
        <v>28</v>
      </c>
      <c r="K64" s="61" t="s">
        <v>29</v>
      </c>
      <c r="L64" s="61" t="s">
        <v>30</v>
      </c>
      <c r="M64" s="61" t="s">
        <v>31</v>
      </c>
      <c r="N64" s="61" t="s">
        <v>32</v>
      </c>
      <c r="O64" s="61" t="s">
        <v>33</v>
      </c>
      <c r="P64" s="61">
        <v>6</v>
      </c>
      <c r="Q64" s="61" t="s">
        <v>34</v>
      </c>
      <c r="R64" s="61">
        <v>18</v>
      </c>
      <c r="S64" s="61" t="s">
        <v>275</v>
      </c>
      <c r="T64" s="61" t="s">
        <v>273</v>
      </c>
      <c r="U64" s="61" t="s">
        <v>274</v>
      </c>
      <c r="V64" s="61">
        <v>2000</v>
      </c>
      <c r="W64" s="61" t="s">
        <v>662</v>
      </c>
      <c r="X64" s="61" t="s">
        <v>73</v>
      </c>
      <c r="Y64" s="61">
        <v>2200</v>
      </c>
      <c r="Z64" s="61" t="s">
        <v>1193</v>
      </c>
      <c r="AB64" s="61">
        <v>2211</v>
      </c>
      <c r="AC64" s="61" t="s">
        <v>141</v>
      </c>
      <c r="AD64" s="61">
        <v>0</v>
      </c>
      <c r="AE64" s="61" t="s">
        <v>40</v>
      </c>
      <c r="AF64" s="63">
        <v>1500</v>
      </c>
      <c r="AG64" s="63">
        <v>1500</v>
      </c>
      <c r="AH64" s="63">
        <v>1500</v>
      </c>
      <c r="AI64" s="63">
        <v>0</v>
      </c>
      <c r="AJ64" s="63">
        <v>1116.01</v>
      </c>
      <c r="AK64" s="63">
        <v>1116.01</v>
      </c>
      <c r="AL64" s="63">
        <v>1116.01</v>
      </c>
      <c r="AM64" s="63">
        <v>1116.01</v>
      </c>
      <c r="AN64" s="63">
        <v>1116.01</v>
      </c>
      <c r="AO64" s="63">
        <v>1116.01</v>
      </c>
      <c r="AP64" s="63">
        <v>1116.01</v>
      </c>
      <c r="AQ64" s="63">
        <v>1116.01</v>
      </c>
      <c r="AR64" s="63">
        <v>1116.01</v>
      </c>
      <c r="AS64" s="63">
        <v>1116.01</v>
      </c>
      <c r="AT64" s="63">
        <v>1116.01</v>
      </c>
      <c r="AU64" s="63">
        <v>1116.01</v>
      </c>
      <c r="AV64" s="63">
        <v>1116.01</v>
      </c>
      <c r="AW64" s="63">
        <f t="shared" si="19"/>
        <v>383.99</v>
      </c>
      <c r="AX64" s="63">
        <v>0</v>
      </c>
      <c r="AY64" s="63">
        <f t="shared" si="15"/>
        <v>0</v>
      </c>
      <c r="AZ64" s="63">
        <f t="shared" si="16"/>
        <v>-1500</v>
      </c>
      <c r="BA64" s="63">
        <v>0</v>
      </c>
      <c r="BB64" s="63" t="s">
        <v>473</v>
      </c>
      <c r="BC64" s="63">
        <v>0</v>
      </c>
      <c r="BD64" s="63">
        <v>1500</v>
      </c>
      <c r="BE64" s="63">
        <v>0</v>
      </c>
      <c r="BF64" s="63">
        <v>0</v>
      </c>
      <c r="BG64" s="63">
        <v>1500</v>
      </c>
      <c r="BH64" s="63"/>
      <c r="BI64" s="63">
        <v>0</v>
      </c>
      <c r="BJ64" s="63">
        <f t="shared" si="17"/>
        <v>1500</v>
      </c>
      <c r="BK64" s="63">
        <f t="shared" si="18"/>
        <v>383.99</v>
      </c>
    </row>
    <row r="65" spans="1:63" s="61" customFormat="1" hidden="1" x14ac:dyDescent="0.25">
      <c r="A65" s="61" t="str">
        <f>VLOOKUP(B65,'Cubo 14-08-2023'!$A$1:$A$444,1,0)</f>
        <v>1.1-00-2317_23456037_2322210</v>
      </c>
      <c r="B65" s="61" t="str">
        <f t="shared" si="0"/>
        <v>1.1-00-2317_23456037_2322210</v>
      </c>
      <c r="C65" s="61" t="s">
        <v>137</v>
      </c>
      <c r="D65" s="61" t="s">
        <v>138</v>
      </c>
      <c r="E65" s="61" t="s">
        <v>682</v>
      </c>
      <c r="F65" s="61">
        <v>2</v>
      </c>
      <c r="G65" s="61" t="s">
        <v>672</v>
      </c>
      <c r="H65" s="61">
        <v>2.1</v>
      </c>
      <c r="I65" s="61" t="s">
        <v>673</v>
      </c>
      <c r="J65" s="61" t="s">
        <v>186</v>
      </c>
      <c r="K65" s="61" t="s">
        <v>187</v>
      </c>
      <c r="L65" s="61" t="s">
        <v>63</v>
      </c>
      <c r="M65" s="61" t="s">
        <v>64</v>
      </c>
      <c r="N65" s="61" t="s">
        <v>188</v>
      </c>
      <c r="O65" s="61" t="s">
        <v>189</v>
      </c>
      <c r="P65" s="61">
        <v>4</v>
      </c>
      <c r="Q65" s="61" t="s">
        <v>190</v>
      </c>
      <c r="R65" s="61">
        <v>56</v>
      </c>
      <c r="S65" s="61" t="s">
        <v>193</v>
      </c>
      <c r="T65" s="61" t="s">
        <v>191</v>
      </c>
      <c r="U65" s="61" t="s">
        <v>192</v>
      </c>
      <c r="V65" s="61">
        <v>2000</v>
      </c>
      <c r="W65" s="61" t="s">
        <v>662</v>
      </c>
      <c r="X65" s="61" t="s">
        <v>73</v>
      </c>
      <c r="Y65" s="61">
        <v>2200</v>
      </c>
      <c r="Z65" s="61" t="s">
        <v>1193</v>
      </c>
      <c r="AB65" s="61">
        <v>2221</v>
      </c>
      <c r="AC65" s="61" t="s">
        <v>194</v>
      </c>
      <c r="AD65" s="61">
        <v>0</v>
      </c>
      <c r="AE65" s="61" t="s">
        <v>40</v>
      </c>
      <c r="AF65" s="63">
        <v>420000</v>
      </c>
      <c r="AG65" s="63">
        <v>420000</v>
      </c>
      <c r="AH65" s="63">
        <v>420000</v>
      </c>
      <c r="AI65" s="63">
        <v>420000</v>
      </c>
      <c r="AJ65" s="63">
        <v>393180</v>
      </c>
      <c r="AK65" s="63">
        <v>393180</v>
      </c>
      <c r="AL65" s="63">
        <v>393180</v>
      </c>
      <c r="AM65" s="63">
        <v>393180</v>
      </c>
      <c r="AN65" s="63">
        <v>393180</v>
      </c>
      <c r="AO65" s="63">
        <v>393180</v>
      </c>
      <c r="AP65" s="63">
        <v>393180</v>
      </c>
      <c r="AQ65" s="63">
        <v>0</v>
      </c>
      <c r="AR65" s="63">
        <v>192560</v>
      </c>
      <c r="AS65" s="63">
        <v>393180</v>
      </c>
      <c r="AT65" s="63">
        <v>0</v>
      </c>
      <c r="AU65" s="63">
        <v>192560</v>
      </c>
      <c r="AV65" s="63">
        <v>393180</v>
      </c>
      <c r="AW65" s="63">
        <f t="shared" si="19"/>
        <v>26820</v>
      </c>
      <c r="AX65" s="63">
        <v>420000</v>
      </c>
      <c r="AY65" s="63">
        <f t="shared" si="15"/>
        <v>0</v>
      </c>
      <c r="AZ65" s="63">
        <f t="shared" si="16"/>
        <v>0</v>
      </c>
      <c r="BA65" s="63">
        <v>420000</v>
      </c>
      <c r="BB65" s="63" t="s">
        <v>465</v>
      </c>
      <c r="BC65" s="63">
        <v>0</v>
      </c>
      <c r="BD65" s="63">
        <v>0</v>
      </c>
      <c r="BE65" s="63">
        <v>0</v>
      </c>
      <c r="BF65" s="63">
        <v>0</v>
      </c>
      <c r="BG65" s="63">
        <v>0</v>
      </c>
      <c r="BH65" s="63"/>
      <c r="BI65" s="63">
        <f>BA65-AG65</f>
        <v>0</v>
      </c>
      <c r="BJ65" s="63">
        <f t="shared" si="17"/>
        <v>420000</v>
      </c>
      <c r="BK65" s="63">
        <f t="shared" si="18"/>
        <v>26820</v>
      </c>
    </row>
    <row r="66" spans="1:63" s="61" customFormat="1" hidden="1" x14ac:dyDescent="0.25">
      <c r="A66" s="61" t="str">
        <f>VLOOKUP(B66,'Cubo 14-08-2023'!$A$1:$A$444,1,0)</f>
        <v>1.1-00-2310_23448030_2322210</v>
      </c>
      <c r="B66" s="61" t="str">
        <f t="shared" ref="B66:B129" si="20">CONCATENATE(C66,N66,P66,R66,T66,AB66,AD66)</f>
        <v>1.1-00-2310_23448030_2322210</v>
      </c>
      <c r="C66" s="61" t="s">
        <v>137</v>
      </c>
      <c r="D66" s="61" t="s">
        <v>138</v>
      </c>
      <c r="E66" s="61" t="s">
        <v>682</v>
      </c>
      <c r="F66" s="61">
        <v>2</v>
      </c>
      <c r="G66" s="61" t="s">
        <v>672</v>
      </c>
      <c r="H66" s="61">
        <v>2.7</v>
      </c>
      <c r="I66" s="61" t="s">
        <v>226</v>
      </c>
      <c r="J66" s="61" t="s">
        <v>225</v>
      </c>
      <c r="K66" s="61" t="s">
        <v>226</v>
      </c>
      <c r="L66" s="61" t="s">
        <v>43</v>
      </c>
      <c r="M66" s="61" t="s">
        <v>44</v>
      </c>
      <c r="N66" s="61" t="s">
        <v>250</v>
      </c>
      <c r="O66" s="61" t="s">
        <v>251</v>
      </c>
      <c r="P66" s="61">
        <v>4</v>
      </c>
      <c r="Q66" s="61" t="s">
        <v>190</v>
      </c>
      <c r="R66" s="61">
        <v>48</v>
      </c>
      <c r="S66" s="61" t="s">
        <v>254</v>
      </c>
      <c r="T66" s="61" t="s">
        <v>252</v>
      </c>
      <c r="U66" s="61" t="s">
        <v>253</v>
      </c>
      <c r="V66" s="61">
        <v>2000</v>
      </c>
      <c r="W66" s="61" t="s">
        <v>662</v>
      </c>
      <c r="X66" s="61" t="s">
        <v>73</v>
      </c>
      <c r="Y66" s="61">
        <v>2200</v>
      </c>
      <c r="Z66" s="61" t="s">
        <v>1193</v>
      </c>
      <c r="AB66" s="61">
        <v>2221</v>
      </c>
      <c r="AC66" s="61" t="s">
        <v>194</v>
      </c>
      <c r="AD66" s="61">
        <v>0</v>
      </c>
      <c r="AE66" s="61" t="s">
        <v>40</v>
      </c>
      <c r="AF66" s="63">
        <v>40000</v>
      </c>
      <c r="AG66" s="63">
        <v>40000</v>
      </c>
      <c r="AH66" s="63">
        <v>40000</v>
      </c>
      <c r="AI66" s="63">
        <v>40000</v>
      </c>
      <c r="AJ66" s="63">
        <v>20000</v>
      </c>
      <c r="AK66" s="63">
        <v>20000</v>
      </c>
      <c r="AL66" s="63">
        <v>20000</v>
      </c>
      <c r="AM66" s="63">
        <v>20000</v>
      </c>
      <c r="AN66" s="63">
        <v>0</v>
      </c>
      <c r="AO66" s="63">
        <v>0</v>
      </c>
      <c r="AP66" s="63">
        <v>0</v>
      </c>
      <c r="AQ66" s="63">
        <v>0</v>
      </c>
      <c r="AR66" s="63">
        <v>0</v>
      </c>
      <c r="AS66" s="63">
        <v>0</v>
      </c>
      <c r="AT66" s="63">
        <v>0</v>
      </c>
      <c r="AU66" s="63">
        <v>0</v>
      </c>
      <c r="AV66" s="63">
        <v>0</v>
      </c>
      <c r="AW66" s="63">
        <f t="shared" si="19"/>
        <v>20000</v>
      </c>
      <c r="AX66" s="63">
        <v>40000</v>
      </c>
      <c r="AY66" s="63">
        <f t="shared" si="15"/>
        <v>0</v>
      </c>
      <c r="AZ66" s="63">
        <f t="shared" si="16"/>
        <v>0</v>
      </c>
      <c r="BA66" s="63">
        <v>40000</v>
      </c>
      <c r="BB66" s="63" t="s">
        <v>571</v>
      </c>
      <c r="BC66" s="63">
        <v>0</v>
      </c>
      <c r="BD66" s="63">
        <v>0</v>
      </c>
      <c r="BE66" s="63">
        <v>0</v>
      </c>
      <c r="BF66" s="63">
        <v>0</v>
      </c>
      <c r="BG66" s="63">
        <v>0</v>
      </c>
      <c r="BH66" s="63"/>
      <c r="BI66" s="63">
        <f>BA66-AG66</f>
        <v>0</v>
      </c>
      <c r="BJ66" s="63">
        <f t="shared" si="17"/>
        <v>40000</v>
      </c>
      <c r="BK66" s="63">
        <f t="shared" si="18"/>
        <v>20000</v>
      </c>
    </row>
    <row r="67" spans="1:63" s="61" customFormat="1" hidden="1" x14ac:dyDescent="0.25">
      <c r="A67" s="61" t="str">
        <f>VLOOKUP(B67,'Cubo 14-08-2023'!$A$1:$A$444,1,0)</f>
        <v>1.1-00-2309_23343027_2322210</v>
      </c>
      <c r="B67" s="61" t="str">
        <f t="shared" si="20"/>
        <v>1.1-00-2309_23343027_2322210</v>
      </c>
      <c r="C67" s="61" t="s">
        <v>137</v>
      </c>
      <c r="D67" s="61" t="s">
        <v>138</v>
      </c>
      <c r="E67" s="61" t="s">
        <v>682</v>
      </c>
      <c r="F67" s="61">
        <v>1</v>
      </c>
      <c r="G67" s="61" t="s">
        <v>669</v>
      </c>
      <c r="H67" s="61">
        <v>1.3</v>
      </c>
      <c r="I67" s="61" t="s">
        <v>670</v>
      </c>
      <c r="J67" s="61" t="s">
        <v>28</v>
      </c>
      <c r="K67" s="61" t="s">
        <v>29</v>
      </c>
      <c r="L67" s="61" t="s">
        <v>43</v>
      </c>
      <c r="M67" s="61" t="s">
        <v>44</v>
      </c>
      <c r="N67" s="61" t="s">
        <v>363</v>
      </c>
      <c r="O67" s="61" t="s">
        <v>364</v>
      </c>
      <c r="P67" s="61">
        <v>3</v>
      </c>
      <c r="Q67" s="61" t="s">
        <v>90</v>
      </c>
      <c r="R67" s="61">
        <v>43</v>
      </c>
      <c r="S67" s="61" t="s">
        <v>367</v>
      </c>
      <c r="T67" s="61" t="s">
        <v>365</v>
      </c>
      <c r="U67" s="61" t="s">
        <v>366</v>
      </c>
      <c r="V67" s="61">
        <v>2000</v>
      </c>
      <c r="W67" s="61" t="s">
        <v>662</v>
      </c>
      <c r="X67" s="61" t="s">
        <v>73</v>
      </c>
      <c r="Y67" s="61">
        <v>2200</v>
      </c>
      <c r="Z67" s="61" t="s">
        <v>1193</v>
      </c>
      <c r="AB67" s="61">
        <v>2221</v>
      </c>
      <c r="AC67" s="61" t="s">
        <v>194</v>
      </c>
      <c r="AD67" s="61">
        <v>0</v>
      </c>
      <c r="AE67" s="61" t="s">
        <v>40</v>
      </c>
      <c r="AF67" s="63">
        <v>75000</v>
      </c>
      <c r="AG67" s="63">
        <v>75000</v>
      </c>
      <c r="AH67" s="63">
        <v>75000</v>
      </c>
      <c r="AI67" s="63">
        <v>25000</v>
      </c>
      <c r="AJ67" s="63">
        <v>59000</v>
      </c>
      <c r="AK67" s="63">
        <v>59000</v>
      </c>
      <c r="AL67" s="63">
        <v>59000</v>
      </c>
      <c r="AM67" s="63">
        <v>59000</v>
      </c>
      <c r="AN67" s="63">
        <v>59000</v>
      </c>
      <c r="AO67" s="63">
        <v>59000</v>
      </c>
      <c r="AP67" s="63">
        <v>59000</v>
      </c>
      <c r="AQ67" s="63">
        <v>59000</v>
      </c>
      <c r="AR67" s="63">
        <v>59000</v>
      </c>
      <c r="AS67" s="63">
        <v>59000</v>
      </c>
      <c r="AT67" s="63">
        <v>59000</v>
      </c>
      <c r="AU67" s="63">
        <v>59000</v>
      </c>
      <c r="AV67" s="63">
        <v>59000</v>
      </c>
      <c r="AW67" s="63">
        <f t="shared" si="19"/>
        <v>16000</v>
      </c>
      <c r="AX67" s="63">
        <v>25000</v>
      </c>
      <c r="AY67" s="63">
        <f t="shared" si="15"/>
        <v>0</v>
      </c>
      <c r="AZ67" s="63">
        <f t="shared" si="16"/>
        <v>-50000</v>
      </c>
      <c r="BA67" s="63">
        <v>25000</v>
      </c>
      <c r="BB67" s="63" t="s">
        <v>565</v>
      </c>
      <c r="BC67" s="63">
        <v>0</v>
      </c>
      <c r="BD67" s="63">
        <v>50000</v>
      </c>
      <c r="BE67" s="63">
        <v>0</v>
      </c>
      <c r="BF67" s="63">
        <v>0</v>
      </c>
      <c r="BG67" s="63">
        <v>50000</v>
      </c>
      <c r="BH67" s="63">
        <f>BI67+AG67</f>
        <v>75000</v>
      </c>
      <c r="BI67" s="63">
        <v>0</v>
      </c>
      <c r="BJ67" s="63">
        <f t="shared" si="17"/>
        <v>75000</v>
      </c>
      <c r="BK67" s="63">
        <f t="shared" si="18"/>
        <v>16000</v>
      </c>
    </row>
    <row r="68" spans="1:63" s="61" customFormat="1" hidden="1" x14ac:dyDescent="0.25">
      <c r="A68" s="61" t="str">
        <f>VLOOKUP(B68,'Cubo 14-08-2023'!$A$1:$A$444,1,0)</f>
        <v>1.1-00-2309_23842026_2322210</v>
      </c>
      <c r="B68" s="61" t="str">
        <f t="shared" si="20"/>
        <v>1.1-00-2309_23842026_2322210</v>
      </c>
      <c r="C68" s="61" t="s">
        <v>137</v>
      </c>
      <c r="D68" s="61" t="s">
        <v>138</v>
      </c>
      <c r="E68" s="61" t="s">
        <v>682</v>
      </c>
      <c r="F68" s="61">
        <v>3</v>
      </c>
      <c r="G68" s="61" t="s">
        <v>685</v>
      </c>
      <c r="H68" s="61">
        <v>3.1</v>
      </c>
      <c r="I68" s="61" t="s">
        <v>686</v>
      </c>
      <c r="J68" s="61" t="s">
        <v>382</v>
      </c>
      <c r="K68" s="61" t="s">
        <v>383</v>
      </c>
      <c r="L68" s="61" t="s">
        <v>43</v>
      </c>
      <c r="M68" s="61" t="s">
        <v>44</v>
      </c>
      <c r="N68" s="61" t="s">
        <v>363</v>
      </c>
      <c r="O68" s="61" t="s">
        <v>364</v>
      </c>
      <c r="P68" s="61">
        <v>8</v>
      </c>
      <c r="Q68" s="61" t="s">
        <v>384</v>
      </c>
      <c r="R68" s="61">
        <v>42</v>
      </c>
      <c r="S68" s="61" t="s">
        <v>391</v>
      </c>
      <c r="T68" s="61" t="s">
        <v>389</v>
      </c>
      <c r="U68" s="61" t="s">
        <v>390</v>
      </c>
      <c r="V68" s="61">
        <v>2000</v>
      </c>
      <c r="W68" s="61" t="s">
        <v>662</v>
      </c>
      <c r="X68" s="61" t="s">
        <v>73</v>
      </c>
      <c r="Y68" s="61">
        <v>2200</v>
      </c>
      <c r="Z68" s="61" t="s">
        <v>1193</v>
      </c>
      <c r="AB68" s="61">
        <v>2221</v>
      </c>
      <c r="AC68" s="61" t="s">
        <v>194</v>
      </c>
      <c r="AD68" s="61">
        <v>0</v>
      </c>
      <c r="AE68" s="61" t="s">
        <v>40</v>
      </c>
      <c r="AF68" s="63">
        <v>100000</v>
      </c>
      <c r="AG68" s="63">
        <v>100000</v>
      </c>
      <c r="AH68" s="63">
        <v>100000</v>
      </c>
      <c r="AI68" s="63">
        <v>100000</v>
      </c>
      <c r="AJ68" s="63">
        <v>99000</v>
      </c>
      <c r="AK68" s="63">
        <v>0</v>
      </c>
      <c r="AL68" s="63">
        <v>0</v>
      </c>
      <c r="AM68" s="63">
        <v>0</v>
      </c>
      <c r="AN68" s="63">
        <v>0</v>
      </c>
      <c r="AO68" s="63">
        <v>0</v>
      </c>
      <c r="AP68" s="63">
        <v>0</v>
      </c>
      <c r="AQ68" s="63">
        <v>0</v>
      </c>
      <c r="AR68" s="63">
        <v>0</v>
      </c>
      <c r="AS68" s="63">
        <v>0</v>
      </c>
      <c r="AT68" s="63">
        <v>0</v>
      </c>
      <c r="AU68" s="63">
        <v>0</v>
      </c>
      <c r="AV68" s="63">
        <v>0</v>
      </c>
      <c r="AW68" s="63">
        <f t="shared" si="19"/>
        <v>1000</v>
      </c>
      <c r="AX68" s="63">
        <v>100000</v>
      </c>
      <c r="AY68" s="63">
        <f t="shared" si="15"/>
        <v>0</v>
      </c>
      <c r="AZ68" s="63">
        <f t="shared" si="16"/>
        <v>0</v>
      </c>
      <c r="BA68" s="63">
        <v>100000</v>
      </c>
      <c r="BB68" s="63" t="s">
        <v>550</v>
      </c>
      <c r="BC68" s="63">
        <v>0</v>
      </c>
      <c r="BD68" s="63">
        <v>0</v>
      </c>
      <c r="BE68" s="63">
        <v>0</v>
      </c>
      <c r="BF68" s="63">
        <v>0</v>
      </c>
      <c r="BG68" s="63">
        <v>0</v>
      </c>
      <c r="BH68" s="63"/>
      <c r="BI68" s="63">
        <f>BA68-AG68</f>
        <v>0</v>
      </c>
      <c r="BJ68" s="63">
        <f t="shared" si="17"/>
        <v>100000</v>
      </c>
      <c r="BK68" s="63">
        <f t="shared" si="18"/>
        <v>100000</v>
      </c>
    </row>
    <row r="69" spans="1:63" s="61" customFormat="1" hidden="1" x14ac:dyDescent="0.25">
      <c r="A69" s="61" t="e">
        <f>VLOOKUP(B69,'Cubo 14-08-2023'!$A$1:$A$444,1,0)</f>
        <v>#N/A</v>
      </c>
      <c r="B69" s="61" t="str">
        <f t="shared" si="20"/>
        <v>1.1-00-2301_2352002_2322310</v>
      </c>
      <c r="C69" s="61" t="s">
        <v>137</v>
      </c>
      <c r="D69" s="61" t="s">
        <v>138</v>
      </c>
      <c r="E69" s="61" t="s">
        <v>682</v>
      </c>
      <c r="F69" s="61">
        <v>1</v>
      </c>
      <c r="G69" s="61" t="s">
        <v>669</v>
      </c>
      <c r="H69" s="61">
        <v>1.3</v>
      </c>
      <c r="I69" s="61" t="s">
        <v>670</v>
      </c>
      <c r="J69" s="61" t="s">
        <v>28</v>
      </c>
      <c r="K69" s="61" t="s">
        <v>29</v>
      </c>
      <c r="L69" s="61" t="s">
        <v>43</v>
      </c>
      <c r="M69" s="61" t="s">
        <v>44</v>
      </c>
      <c r="N69" s="61" t="s">
        <v>306</v>
      </c>
      <c r="O69" s="61" t="s">
        <v>307</v>
      </c>
      <c r="P69" s="61">
        <v>5</v>
      </c>
      <c r="Q69" s="61" t="s">
        <v>229</v>
      </c>
      <c r="R69" s="61">
        <v>2</v>
      </c>
      <c r="S69" s="61" t="s">
        <v>319</v>
      </c>
      <c r="T69" s="61" t="s">
        <v>317</v>
      </c>
      <c r="U69" s="61" t="s">
        <v>318</v>
      </c>
      <c r="V69" s="61">
        <v>2000</v>
      </c>
      <c r="W69" s="61" t="s">
        <v>662</v>
      </c>
      <c r="X69" s="61" t="s">
        <v>73</v>
      </c>
      <c r="Y69" s="61">
        <v>2200</v>
      </c>
      <c r="Z69" s="61" t="s">
        <v>1193</v>
      </c>
      <c r="AB69" s="61">
        <v>2231</v>
      </c>
      <c r="AC69" s="61" t="s">
        <v>261</v>
      </c>
      <c r="AD69" s="61">
        <v>0</v>
      </c>
      <c r="AE69" s="61" t="s">
        <v>40</v>
      </c>
      <c r="AF69" s="63">
        <v>0</v>
      </c>
      <c r="AG69" s="63">
        <v>0</v>
      </c>
      <c r="AH69" s="63">
        <v>0</v>
      </c>
      <c r="AI69" s="63">
        <v>0</v>
      </c>
      <c r="AJ69" s="63">
        <v>0</v>
      </c>
      <c r="AK69" s="63">
        <v>0</v>
      </c>
      <c r="AL69" s="63">
        <v>0</v>
      </c>
      <c r="AM69" s="63">
        <v>0</v>
      </c>
      <c r="AN69" s="63">
        <v>0</v>
      </c>
      <c r="AO69" s="63">
        <v>0</v>
      </c>
      <c r="AP69" s="63">
        <v>0</v>
      </c>
      <c r="AQ69" s="63">
        <v>0</v>
      </c>
      <c r="AR69" s="63">
        <v>0</v>
      </c>
      <c r="AS69" s="63">
        <v>0</v>
      </c>
      <c r="AT69" s="63">
        <v>0</v>
      </c>
      <c r="AU69" s="63">
        <v>0</v>
      </c>
      <c r="AV69" s="63">
        <v>0</v>
      </c>
      <c r="AW69" s="63">
        <v>0</v>
      </c>
      <c r="AX69" s="7">
        <v>8000</v>
      </c>
      <c r="AY69" s="63">
        <f t="shared" si="15"/>
        <v>8000</v>
      </c>
      <c r="AZ69" s="63">
        <f t="shared" si="16"/>
        <v>8000</v>
      </c>
      <c r="BA69" s="7">
        <v>8000</v>
      </c>
      <c r="BB69" s="63" t="s">
        <v>478</v>
      </c>
      <c r="BC69" s="63">
        <v>0</v>
      </c>
      <c r="BD69" s="63">
        <v>0</v>
      </c>
      <c r="BE69" s="63">
        <v>0</v>
      </c>
      <c r="BF69" s="63">
        <v>0</v>
      </c>
      <c r="BG69" s="63">
        <v>0</v>
      </c>
      <c r="BH69" s="63"/>
      <c r="BI69" s="63">
        <v>0</v>
      </c>
      <c r="BJ69" s="63">
        <f t="shared" si="17"/>
        <v>0</v>
      </c>
      <c r="BK69" s="63">
        <f t="shared" si="18"/>
        <v>0</v>
      </c>
    </row>
    <row r="70" spans="1:63" s="61" customFormat="1" hidden="1" x14ac:dyDescent="0.25">
      <c r="A70" s="61" t="str">
        <f>VLOOKUP(B70,'Cubo 14-08-2023'!$A$1:$A$444,1,0)</f>
        <v>1.1-00-2302_23311009_2322310</v>
      </c>
      <c r="B70" s="61" t="str">
        <f t="shared" si="20"/>
        <v>1.1-00-2302_23311009_2322310</v>
      </c>
      <c r="C70" s="61" t="s">
        <v>137</v>
      </c>
      <c r="D70" s="61" t="s">
        <v>138</v>
      </c>
      <c r="E70" s="61" t="s">
        <v>682</v>
      </c>
      <c r="F70" s="61">
        <v>1</v>
      </c>
      <c r="G70" s="61" t="s">
        <v>669</v>
      </c>
      <c r="H70" s="61">
        <v>1.7</v>
      </c>
      <c r="I70" s="61" t="s">
        <v>671</v>
      </c>
      <c r="J70" s="61" t="s">
        <v>95</v>
      </c>
      <c r="K70" s="61" t="s">
        <v>96</v>
      </c>
      <c r="L70" s="61" t="s">
        <v>43</v>
      </c>
      <c r="M70" s="61" t="s">
        <v>44</v>
      </c>
      <c r="N70" s="61" t="s">
        <v>97</v>
      </c>
      <c r="O70" s="61" t="s">
        <v>98</v>
      </c>
      <c r="P70" s="61">
        <v>3</v>
      </c>
      <c r="Q70" s="61" t="s">
        <v>90</v>
      </c>
      <c r="R70" s="61">
        <v>11</v>
      </c>
      <c r="S70" s="61" t="s">
        <v>260</v>
      </c>
      <c r="T70" s="61" t="s">
        <v>99</v>
      </c>
      <c r="U70" s="61" t="s">
        <v>100</v>
      </c>
      <c r="V70" s="61">
        <v>2000</v>
      </c>
      <c r="W70" s="61" t="s">
        <v>662</v>
      </c>
      <c r="X70" s="61" t="s">
        <v>73</v>
      </c>
      <c r="Y70" s="61">
        <v>2200</v>
      </c>
      <c r="Z70" s="61" t="s">
        <v>1193</v>
      </c>
      <c r="AB70" s="61">
        <v>2231</v>
      </c>
      <c r="AC70" s="61" t="s">
        <v>261</v>
      </c>
      <c r="AD70" s="61">
        <v>0</v>
      </c>
      <c r="AE70" s="61" t="s">
        <v>40</v>
      </c>
      <c r="AF70" s="63">
        <v>5000</v>
      </c>
      <c r="AG70" s="63">
        <v>5000</v>
      </c>
      <c r="AH70" s="63">
        <v>5000</v>
      </c>
      <c r="AI70" s="63">
        <v>0</v>
      </c>
      <c r="AJ70" s="63">
        <v>4955.41</v>
      </c>
      <c r="AK70" s="63">
        <v>0</v>
      </c>
      <c r="AL70" s="63">
        <v>4955.41</v>
      </c>
      <c r="AM70" s="63">
        <v>4955.41</v>
      </c>
      <c r="AN70" s="63">
        <v>0</v>
      </c>
      <c r="AO70" s="63">
        <v>4955.41</v>
      </c>
      <c r="AP70" s="63">
        <v>4955.41</v>
      </c>
      <c r="AQ70" s="63">
        <v>0</v>
      </c>
      <c r="AR70" s="63">
        <v>4955.41</v>
      </c>
      <c r="AS70" s="63">
        <v>4955.41</v>
      </c>
      <c r="AT70" s="63">
        <v>0</v>
      </c>
      <c r="AU70" s="63">
        <v>4955.41</v>
      </c>
      <c r="AV70" s="63">
        <v>4955.41</v>
      </c>
      <c r="AW70" s="63">
        <f>AG70-AJ70</f>
        <v>44.590000000000146</v>
      </c>
      <c r="AX70" s="63">
        <v>0</v>
      </c>
      <c r="AY70" s="63">
        <f t="shared" si="15"/>
        <v>0</v>
      </c>
      <c r="AZ70" s="63">
        <f t="shared" si="16"/>
        <v>-5000</v>
      </c>
      <c r="BA70" s="63">
        <v>0</v>
      </c>
      <c r="BB70" s="63" t="s">
        <v>473</v>
      </c>
      <c r="BC70" s="63">
        <v>0</v>
      </c>
      <c r="BD70" s="63">
        <v>5000</v>
      </c>
      <c r="BE70" s="63">
        <v>0</v>
      </c>
      <c r="BF70" s="63">
        <v>0</v>
      </c>
      <c r="BG70" s="63">
        <v>5000</v>
      </c>
      <c r="BH70" s="63"/>
      <c r="BI70" s="63">
        <v>0</v>
      </c>
      <c r="BJ70" s="63">
        <f t="shared" si="17"/>
        <v>5000</v>
      </c>
      <c r="BK70" s="63">
        <f t="shared" si="18"/>
        <v>44.590000000000146</v>
      </c>
    </row>
    <row r="71" spans="1:63" s="61" customFormat="1" hidden="1" x14ac:dyDescent="0.25">
      <c r="A71" s="61" t="str">
        <f>VLOOKUP(B71,'Cubo 14-08-2023'!$A$1:$A$444,1,0)</f>
        <v>1.1-00-2304_23618012_2322310</v>
      </c>
      <c r="B71" s="61" t="str">
        <f t="shared" si="20"/>
        <v>1.1-00-2304_23618012_2322310</v>
      </c>
      <c r="C71" s="61" t="s">
        <v>137</v>
      </c>
      <c r="D71" s="61" t="s">
        <v>138</v>
      </c>
      <c r="E71" s="61" t="s">
        <v>682</v>
      </c>
      <c r="F71" s="61">
        <v>1</v>
      </c>
      <c r="G71" s="61" t="s">
        <v>669</v>
      </c>
      <c r="H71" s="61">
        <v>1.3</v>
      </c>
      <c r="I71" s="61" t="s">
        <v>670</v>
      </c>
      <c r="J71" s="61" t="s">
        <v>28</v>
      </c>
      <c r="K71" s="61" t="s">
        <v>29</v>
      </c>
      <c r="L71" s="61" t="s">
        <v>30</v>
      </c>
      <c r="M71" s="61" t="s">
        <v>31</v>
      </c>
      <c r="N71" s="61" t="s">
        <v>32</v>
      </c>
      <c r="O71" s="61" t="s">
        <v>33</v>
      </c>
      <c r="P71" s="61">
        <v>6</v>
      </c>
      <c r="Q71" s="61" t="s">
        <v>34</v>
      </c>
      <c r="R71" s="61">
        <v>18</v>
      </c>
      <c r="S71" s="61" t="s">
        <v>275</v>
      </c>
      <c r="T71" s="61" t="s">
        <v>273</v>
      </c>
      <c r="U71" s="61" t="s">
        <v>274</v>
      </c>
      <c r="V71" s="61">
        <v>2000</v>
      </c>
      <c r="W71" s="61" t="s">
        <v>662</v>
      </c>
      <c r="X71" s="61" t="s">
        <v>73</v>
      </c>
      <c r="Y71" s="61">
        <v>2200</v>
      </c>
      <c r="Z71" s="61" t="s">
        <v>1193</v>
      </c>
      <c r="AB71" s="61">
        <v>2231</v>
      </c>
      <c r="AC71" s="61" t="s">
        <v>261</v>
      </c>
      <c r="AD71" s="61">
        <v>0</v>
      </c>
      <c r="AE71" s="61" t="s">
        <v>40</v>
      </c>
      <c r="AF71" s="63">
        <v>0</v>
      </c>
      <c r="AG71" s="63">
        <v>0</v>
      </c>
      <c r="AH71" s="63">
        <v>0</v>
      </c>
      <c r="AI71" s="63">
        <v>0</v>
      </c>
      <c r="AJ71" s="63">
        <v>0</v>
      </c>
      <c r="AK71" s="63">
        <v>0</v>
      </c>
      <c r="AL71" s="63">
        <v>0</v>
      </c>
      <c r="AM71" s="63">
        <v>0</v>
      </c>
      <c r="AN71" s="63">
        <v>0</v>
      </c>
      <c r="AO71" s="63">
        <v>0</v>
      </c>
      <c r="AP71" s="63">
        <v>0</v>
      </c>
      <c r="AQ71" s="63">
        <v>0</v>
      </c>
      <c r="AR71" s="63">
        <v>0</v>
      </c>
      <c r="AS71" s="63">
        <v>0</v>
      </c>
      <c r="AT71" s="63">
        <v>0</v>
      </c>
      <c r="AU71" s="63">
        <v>0</v>
      </c>
      <c r="AV71" s="63">
        <v>0</v>
      </c>
      <c r="AW71" s="63">
        <f>AG71-AJ71</f>
        <v>0</v>
      </c>
      <c r="AX71" s="63">
        <v>0</v>
      </c>
      <c r="AY71" s="63">
        <f t="shared" si="15"/>
        <v>0</v>
      </c>
      <c r="AZ71" s="63">
        <f t="shared" si="16"/>
        <v>0</v>
      </c>
      <c r="BA71" s="63">
        <v>0</v>
      </c>
      <c r="BB71" s="63" t="s">
        <v>473</v>
      </c>
      <c r="BC71" s="63">
        <v>0</v>
      </c>
      <c r="BD71" s="63">
        <v>0</v>
      </c>
      <c r="BE71" s="63">
        <v>0</v>
      </c>
      <c r="BF71" s="63">
        <v>0</v>
      </c>
      <c r="BG71" s="63">
        <v>0</v>
      </c>
      <c r="BH71" s="63"/>
      <c r="BI71" s="63">
        <f>BA71-AG71</f>
        <v>0</v>
      </c>
      <c r="BJ71" s="63">
        <f t="shared" si="17"/>
        <v>0</v>
      </c>
      <c r="BK71" s="63">
        <f t="shared" si="18"/>
        <v>0</v>
      </c>
    </row>
    <row r="72" spans="1:63" s="61" customFormat="1" hidden="1" x14ac:dyDescent="0.25">
      <c r="A72" s="61" t="str">
        <f>VLOOKUP(B72,'Cubo 14-08-2023'!$A$1:$A$444,1,0)</f>
        <v>1.1-00-2308_23741025_2321410</v>
      </c>
      <c r="B72" s="61" t="str">
        <f t="shared" si="20"/>
        <v>1.1-00-2308_23741025_2321410</v>
      </c>
      <c r="C72" s="61" t="s">
        <v>137</v>
      </c>
      <c r="D72" s="61" t="s">
        <v>138</v>
      </c>
      <c r="E72" s="61" t="s">
        <v>682</v>
      </c>
      <c r="F72" s="61">
        <v>1</v>
      </c>
      <c r="G72" s="61" t="s">
        <v>669</v>
      </c>
      <c r="H72" s="61">
        <v>1.7</v>
      </c>
      <c r="I72" s="61" t="s">
        <v>671</v>
      </c>
      <c r="J72" s="61" t="s">
        <v>61</v>
      </c>
      <c r="K72" s="61" t="s">
        <v>62</v>
      </c>
      <c r="L72" s="61" t="s">
        <v>63</v>
      </c>
      <c r="M72" s="61" t="s">
        <v>64</v>
      </c>
      <c r="N72" s="61" t="s">
        <v>65</v>
      </c>
      <c r="O72" s="61" t="s">
        <v>66</v>
      </c>
      <c r="P72" s="61">
        <v>7</v>
      </c>
      <c r="Q72" s="61" t="s">
        <v>67</v>
      </c>
      <c r="R72" s="61">
        <v>41</v>
      </c>
      <c r="S72" s="61" t="s">
        <v>72</v>
      </c>
      <c r="T72" s="61" t="s">
        <v>68</v>
      </c>
      <c r="U72" s="61" t="s">
        <v>69</v>
      </c>
      <c r="V72" s="61">
        <v>2000</v>
      </c>
      <c r="W72" s="61" t="s">
        <v>662</v>
      </c>
      <c r="X72" s="61" t="s">
        <v>73</v>
      </c>
      <c r="Y72" s="61">
        <v>2100</v>
      </c>
      <c r="Z72" s="61" t="s">
        <v>1192</v>
      </c>
      <c r="AA72" s="61" t="s">
        <v>609</v>
      </c>
      <c r="AB72" s="61">
        <v>2141</v>
      </c>
      <c r="AC72" s="61" t="s">
        <v>201</v>
      </c>
      <c r="AD72" s="61">
        <v>0</v>
      </c>
      <c r="AE72" s="61" t="s">
        <v>40</v>
      </c>
      <c r="AF72" s="63">
        <v>0</v>
      </c>
      <c r="AG72" s="63">
        <v>0</v>
      </c>
      <c r="AH72" s="63">
        <v>0</v>
      </c>
      <c r="AI72" s="63">
        <v>0</v>
      </c>
      <c r="AJ72" s="63">
        <v>0</v>
      </c>
      <c r="AK72" s="63">
        <v>0</v>
      </c>
      <c r="AL72" s="63">
        <v>0</v>
      </c>
      <c r="AM72" s="63">
        <v>0</v>
      </c>
      <c r="AN72" s="63">
        <v>0</v>
      </c>
      <c r="AO72" s="63">
        <v>0</v>
      </c>
      <c r="AP72" s="63">
        <v>0</v>
      </c>
      <c r="AQ72" s="63">
        <v>0</v>
      </c>
      <c r="AR72" s="63">
        <v>0</v>
      </c>
      <c r="AS72" s="63">
        <v>0</v>
      </c>
      <c r="AT72" s="63">
        <v>0</v>
      </c>
      <c r="AU72" s="63">
        <v>0</v>
      </c>
      <c r="AV72" s="63">
        <v>0</v>
      </c>
      <c r="AW72" s="63">
        <v>0</v>
      </c>
      <c r="AX72" s="7">
        <v>30000</v>
      </c>
      <c r="AY72" s="63">
        <f t="shared" si="15"/>
        <v>30000</v>
      </c>
      <c r="AZ72" s="63">
        <f t="shared" si="16"/>
        <v>30000</v>
      </c>
      <c r="BA72" s="7">
        <v>30000</v>
      </c>
      <c r="BB72" s="63" t="s">
        <v>473</v>
      </c>
      <c r="BC72" s="63">
        <v>0</v>
      </c>
      <c r="BD72" s="63">
        <v>0</v>
      </c>
      <c r="BE72" s="63">
        <v>0</v>
      </c>
      <c r="BF72" s="63">
        <v>0</v>
      </c>
      <c r="BG72" s="63">
        <v>0</v>
      </c>
      <c r="BH72" s="63"/>
      <c r="BI72" s="63">
        <f>BA72-AG72</f>
        <v>30000</v>
      </c>
      <c r="BJ72" s="63">
        <f t="shared" si="17"/>
        <v>30000</v>
      </c>
      <c r="BK72" s="63">
        <f t="shared" si="18"/>
        <v>30000</v>
      </c>
    </row>
    <row r="73" spans="1:63" s="61" customFormat="1" hidden="1" x14ac:dyDescent="0.25">
      <c r="A73" s="61" t="str">
        <f>VLOOKUP(B73,'Cubo 14-08-2023'!$A$1:$A$444,1,0)</f>
        <v>1.1-00-2309_23842026_2323910</v>
      </c>
      <c r="B73" s="61" t="str">
        <f t="shared" si="20"/>
        <v>1.1-00-2309_23842026_2323910</v>
      </c>
      <c r="C73" s="61" t="s">
        <v>137</v>
      </c>
      <c r="D73" s="61" t="s">
        <v>138</v>
      </c>
      <c r="E73" s="61" t="s">
        <v>682</v>
      </c>
      <c r="F73" s="61">
        <v>3</v>
      </c>
      <c r="G73" s="61" t="s">
        <v>685</v>
      </c>
      <c r="H73" s="61">
        <v>3.1</v>
      </c>
      <c r="I73" s="61" t="s">
        <v>686</v>
      </c>
      <c r="J73" s="61" t="s">
        <v>382</v>
      </c>
      <c r="K73" s="61" t="s">
        <v>383</v>
      </c>
      <c r="L73" s="61" t="s">
        <v>43</v>
      </c>
      <c r="M73" s="61" t="s">
        <v>44</v>
      </c>
      <c r="N73" s="61" t="s">
        <v>363</v>
      </c>
      <c r="O73" s="61" t="s">
        <v>364</v>
      </c>
      <c r="P73" s="61">
        <v>8</v>
      </c>
      <c r="Q73" s="61" t="s">
        <v>384</v>
      </c>
      <c r="R73" s="61">
        <v>42</v>
      </c>
      <c r="S73" s="61" t="s">
        <v>391</v>
      </c>
      <c r="T73" s="61" t="s">
        <v>389</v>
      </c>
      <c r="U73" s="61" t="s">
        <v>390</v>
      </c>
      <c r="V73" s="61">
        <v>2000</v>
      </c>
      <c r="W73" s="61" t="s">
        <v>662</v>
      </c>
      <c r="X73" s="61" t="s">
        <v>73</v>
      </c>
      <c r="Y73" s="61">
        <v>2300</v>
      </c>
      <c r="Z73" s="61" t="s">
        <v>1194</v>
      </c>
      <c r="AB73" s="61">
        <v>2391</v>
      </c>
      <c r="AC73" s="61" t="s">
        <v>393</v>
      </c>
      <c r="AD73" s="61">
        <v>0</v>
      </c>
      <c r="AE73" s="61" t="s">
        <v>40</v>
      </c>
      <c r="AF73" s="63">
        <v>500000</v>
      </c>
      <c r="AG73" s="63">
        <v>540000</v>
      </c>
      <c r="AH73" s="63">
        <v>540000</v>
      </c>
      <c r="AI73" s="63">
        <v>500000</v>
      </c>
      <c r="AJ73" s="63">
        <v>450000</v>
      </c>
      <c r="AK73" s="63">
        <v>450000</v>
      </c>
      <c r="AL73" s="63">
        <v>450000</v>
      </c>
      <c r="AM73" s="63">
        <v>450000</v>
      </c>
      <c r="AN73" s="63">
        <v>450000</v>
      </c>
      <c r="AO73" s="63">
        <v>450000</v>
      </c>
      <c r="AP73" s="63">
        <v>450000</v>
      </c>
      <c r="AQ73" s="63">
        <v>450000</v>
      </c>
      <c r="AR73" s="63">
        <v>450000</v>
      </c>
      <c r="AS73" s="63">
        <v>450000</v>
      </c>
      <c r="AT73" s="63">
        <v>450000</v>
      </c>
      <c r="AU73" s="63">
        <v>450000</v>
      </c>
      <c r="AV73" s="63">
        <v>450000</v>
      </c>
      <c r="AW73" s="63">
        <f>AG73-AJ73</f>
        <v>90000</v>
      </c>
      <c r="AX73" s="63">
        <v>500000</v>
      </c>
      <c r="AY73" s="63">
        <f t="shared" si="15"/>
        <v>0</v>
      </c>
      <c r="AZ73" s="63">
        <f t="shared" si="16"/>
        <v>-40000</v>
      </c>
      <c r="BA73" s="63">
        <v>500000</v>
      </c>
      <c r="BB73" s="63" t="s">
        <v>552</v>
      </c>
      <c r="BC73" s="63">
        <v>0</v>
      </c>
      <c r="BD73" s="63">
        <v>40000</v>
      </c>
      <c r="BE73" s="63">
        <v>0</v>
      </c>
      <c r="BF73" s="63">
        <v>0</v>
      </c>
      <c r="BG73" s="63">
        <v>40000</v>
      </c>
      <c r="BH73" s="63">
        <f>BI73+AG73</f>
        <v>540000</v>
      </c>
      <c r="BI73" s="63">
        <v>0</v>
      </c>
      <c r="BJ73" s="63">
        <f t="shared" si="17"/>
        <v>540000</v>
      </c>
      <c r="BK73" s="63">
        <f t="shared" si="18"/>
        <v>90000</v>
      </c>
    </row>
    <row r="74" spans="1:63" s="61" customFormat="1" hidden="1" x14ac:dyDescent="0.25">
      <c r="A74" s="61" t="str">
        <f>VLOOKUP(B74,'Cubo 14-08-2023'!$A$1:$A$444,1,0)</f>
        <v>1.1-00-2302_23116010_2327210</v>
      </c>
      <c r="B74" s="61" t="str">
        <f t="shared" si="20"/>
        <v>1.1-00-2302_23116010_2327210</v>
      </c>
      <c r="C74" s="61" t="s">
        <v>137</v>
      </c>
      <c r="D74" s="61" t="s">
        <v>138</v>
      </c>
      <c r="E74" s="61" t="s">
        <v>682</v>
      </c>
      <c r="F74" s="61">
        <v>2</v>
      </c>
      <c r="G74" s="61" t="s">
        <v>672</v>
      </c>
      <c r="H74" s="61">
        <v>2.2000000000000002</v>
      </c>
      <c r="I74" s="61" t="s">
        <v>674</v>
      </c>
      <c r="J74" s="61" t="s">
        <v>147</v>
      </c>
      <c r="K74" s="61" t="s">
        <v>148</v>
      </c>
      <c r="L74" s="61" t="s">
        <v>149</v>
      </c>
      <c r="M74" s="61" t="s">
        <v>150</v>
      </c>
      <c r="N74" s="61" t="s">
        <v>97</v>
      </c>
      <c r="O74" s="61" t="s">
        <v>98</v>
      </c>
      <c r="P74" s="61">
        <v>1</v>
      </c>
      <c r="Q74" s="61" t="s">
        <v>127</v>
      </c>
      <c r="R74" s="61">
        <v>16</v>
      </c>
      <c r="S74" s="61" t="s">
        <v>160</v>
      </c>
      <c r="T74" s="61" t="s">
        <v>158</v>
      </c>
      <c r="U74" s="61" t="s">
        <v>159</v>
      </c>
      <c r="V74" s="61">
        <v>2000</v>
      </c>
      <c r="W74" s="61" t="s">
        <v>662</v>
      </c>
      <c r="X74" s="61" t="s">
        <v>73</v>
      </c>
      <c r="Y74" s="61">
        <v>2700</v>
      </c>
      <c r="Z74" s="61" t="s">
        <v>1197</v>
      </c>
      <c r="AB74" s="61">
        <v>2721</v>
      </c>
      <c r="AC74" s="61" t="s">
        <v>166</v>
      </c>
      <c r="AD74" s="61">
        <v>0</v>
      </c>
      <c r="AE74" s="61" t="s">
        <v>40</v>
      </c>
      <c r="AF74" s="63">
        <v>20000</v>
      </c>
      <c r="AG74" s="63">
        <v>20000</v>
      </c>
      <c r="AH74" s="63">
        <v>20000</v>
      </c>
      <c r="AI74" s="63">
        <v>0</v>
      </c>
      <c r="AJ74" s="63">
        <v>19952</v>
      </c>
      <c r="AK74" s="63">
        <v>0</v>
      </c>
      <c r="AL74" s="63">
        <v>0</v>
      </c>
      <c r="AM74" s="63">
        <v>0</v>
      </c>
      <c r="AN74" s="63">
        <v>0</v>
      </c>
      <c r="AO74" s="63">
        <v>0</v>
      </c>
      <c r="AP74" s="63">
        <v>0</v>
      </c>
      <c r="AQ74" s="63">
        <v>0</v>
      </c>
      <c r="AR74" s="63">
        <v>0</v>
      </c>
      <c r="AS74" s="63">
        <v>0</v>
      </c>
      <c r="AT74" s="63">
        <v>0</v>
      </c>
      <c r="AU74" s="63">
        <v>0</v>
      </c>
      <c r="AV74" s="63">
        <v>0</v>
      </c>
      <c r="AW74" s="63">
        <f>AG74-AJ74</f>
        <v>48</v>
      </c>
      <c r="AX74" s="63">
        <v>50000</v>
      </c>
      <c r="AY74" s="63">
        <f t="shared" si="15"/>
        <v>50000</v>
      </c>
      <c r="AZ74" s="63">
        <f t="shared" si="16"/>
        <v>30000</v>
      </c>
      <c r="BA74" s="63">
        <v>50000</v>
      </c>
      <c r="BB74" s="63" t="s">
        <v>473</v>
      </c>
      <c r="BC74" s="63">
        <v>0</v>
      </c>
      <c r="BD74" s="63">
        <v>20000</v>
      </c>
      <c r="BE74" s="63">
        <v>0</v>
      </c>
      <c r="BF74" s="63">
        <v>0</v>
      </c>
      <c r="BG74" s="63">
        <v>20000</v>
      </c>
      <c r="BH74" s="63"/>
      <c r="BI74" s="63">
        <f>BA74-AG74</f>
        <v>30000</v>
      </c>
      <c r="BJ74" s="63">
        <f t="shared" si="17"/>
        <v>50000</v>
      </c>
      <c r="BK74" s="63">
        <f t="shared" si="18"/>
        <v>50000</v>
      </c>
    </row>
    <row r="75" spans="1:63" s="61" customFormat="1" hidden="1" x14ac:dyDescent="0.25">
      <c r="A75" s="61" t="str">
        <f>VLOOKUP(B75,'Cubo 14-08-2023'!$A$1:$A$444,1,0)</f>
        <v>1.1-00-2302_23116010_2324210</v>
      </c>
      <c r="B75" s="61" t="str">
        <f t="shared" si="20"/>
        <v>1.1-00-2302_23116010_2324210</v>
      </c>
      <c r="C75" s="61" t="s">
        <v>137</v>
      </c>
      <c r="D75" s="61" t="s">
        <v>138</v>
      </c>
      <c r="E75" s="61" t="s">
        <v>682</v>
      </c>
      <c r="F75" s="61">
        <v>2</v>
      </c>
      <c r="G75" s="61" t="s">
        <v>672</v>
      </c>
      <c r="H75" s="61">
        <v>2.2000000000000002</v>
      </c>
      <c r="I75" s="61" t="s">
        <v>674</v>
      </c>
      <c r="J75" s="61" t="s">
        <v>147</v>
      </c>
      <c r="K75" s="61" t="s">
        <v>148</v>
      </c>
      <c r="L75" s="61" t="s">
        <v>149</v>
      </c>
      <c r="M75" s="61" t="s">
        <v>150</v>
      </c>
      <c r="N75" s="61" t="s">
        <v>97</v>
      </c>
      <c r="O75" s="61" t="s">
        <v>98</v>
      </c>
      <c r="P75" s="61">
        <v>1</v>
      </c>
      <c r="Q75" s="61" t="s">
        <v>127</v>
      </c>
      <c r="R75" s="61">
        <v>16</v>
      </c>
      <c r="S75" s="61" t="s">
        <v>160</v>
      </c>
      <c r="T75" s="61" t="s">
        <v>158</v>
      </c>
      <c r="U75" s="61" t="s">
        <v>159</v>
      </c>
      <c r="V75" s="61">
        <v>2000</v>
      </c>
      <c r="W75" s="61" t="s">
        <v>662</v>
      </c>
      <c r="X75" s="61" t="s">
        <v>73</v>
      </c>
      <c r="Y75" s="61">
        <v>2400</v>
      </c>
      <c r="Z75" s="61" t="s">
        <v>1195</v>
      </c>
      <c r="AB75" s="61">
        <v>2421</v>
      </c>
      <c r="AC75" s="61" t="s">
        <v>163</v>
      </c>
      <c r="AD75" s="61">
        <v>0</v>
      </c>
      <c r="AE75" s="61" t="s">
        <v>40</v>
      </c>
      <c r="AF75" s="63">
        <v>10150</v>
      </c>
      <c r="AG75" s="63">
        <v>10150</v>
      </c>
      <c r="AH75" s="63">
        <v>10150</v>
      </c>
      <c r="AI75" s="63">
        <v>0</v>
      </c>
      <c r="AJ75" s="63">
        <v>8687.18</v>
      </c>
      <c r="AK75" s="63">
        <v>8687.18</v>
      </c>
      <c r="AL75" s="63">
        <v>8687.18</v>
      </c>
      <c r="AM75" s="63">
        <v>8687.18</v>
      </c>
      <c r="AN75" s="63">
        <v>8687.18</v>
      </c>
      <c r="AO75" s="63">
        <v>8687.18</v>
      </c>
      <c r="AP75" s="63">
        <v>8687.18</v>
      </c>
      <c r="AQ75" s="63">
        <v>0</v>
      </c>
      <c r="AR75" s="63">
        <v>8687.18</v>
      </c>
      <c r="AS75" s="63">
        <v>8687.18</v>
      </c>
      <c r="AT75" s="63">
        <v>0</v>
      </c>
      <c r="AU75" s="63">
        <v>0</v>
      </c>
      <c r="AV75" s="63">
        <v>8687.18</v>
      </c>
      <c r="AW75" s="63">
        <f>AG75-AJ75</f>
        <v>1462.8199999999997</v>
      </c>
      <c r="AX75" s="63">
        <v>42000</v>
      </c>
      <c r="AY75" s="63">
        <f t="shared" si="15"/>
        <v>42000</v>
      </c>
      <c r="AZ75" s="63">
        <f t="shared" si="16"/>
        <v>31850</v>
      </c>
      <c r="BA75" s="63">
        <v>42000</v>
      </c>
      <c r="BB75" s="63" t="s">
        <v>473</v>
      </c>
      <c r="BC75" s="63">
        <v>0</v>
      </c>
      <c r="BD75" s="63">
        <v>10150</v>
      </c>
      <c r="BE75" s="63">
        <v>0</v>
      </c>
      <c r="BF75" s="63">
        <v>0</v>
      </c>
      <c r="BG75" s="63">
        <v>10150</v>
      </c>
      <c r="BH75" s="63"/>
      <c r="BI75" s="63">
        <f>BA75-AG75</f>
        <v>31850</v>
      </c>
      <c r="BJ75" s="63">
        <f t="shared" si="17"/>
        <v>42000</v>
      </c>
      <c r="BK75" s="63">
        <f t="shared" si="18"/>
        <v>33312.82</v>
      </c>
    </row>
    <row r="76" spans="1:63" s="61" customFormat="1" hidden="1" x14ac:dyDescent="0.25">
      <c r="A76" s="61" t="str">
        <f>VLOOKUP(B76,'Cubo 14-08-2023'!$A$1:$A$444,1,0)</f>
        <v>1.1-00-2302_23116010_2321610</v>
      </c>
      <c r="B76" s="61" t="str">
        <f t="shared" si="20"/>
        <v>1.1-00-2302_23116010_2321610</v>
      </c>
      <c r="C76" s="61" t="s">
        <v>137</v>
      </c>
      <c r="D76" s="61" t="s">
        <v>138</v>
      </c>
      <c r="E76" s="61" t="s">
        <v>682</v>
      </c>
      <c r="F76" s="61">
        <v>2</v>
      </c>
      <c r="G76" s="61" t="s">
        <v>672</v>
      </c>
      <c r="H76" s="61">
        <v>2.2000000000000002</v>
      </c>
      <c r="I76" s="61" t="s">
        <v>674</v>
      </c>
      <c r="J76" s="61" t="s">
        <v>147</v>
      </c>
      <c r="K76" s="61" t="s">
        <v>148</v>
      </c>
      <c r="L76" s="61" t="s">
        <v>149</v>
      </c>
      <c r="M76" s="61" t="s">
        <v>150</v>
      </c>
      <c r="N76" s="61" t="s">
        <v>97</v>
      </c>
      <c r="O76" s="61" t="s">
        <v>98</v>
      </c>
      <c r="P76" s="61">
        <v>1</v>
      </c>
      <c r="Q76" s="61" t="s">
        <v>127</v>
      </c>
      <c r="R76" s="61">
        <v>16</v>
      </c>
      <c r="S76" s="61" t="s">
        <v>160</v>
      </c>
      <c r="T76" s="61" t="s">
        <v>158</v>
      </c>
      <c r="U76" s="61" t="s">
        <v>159</v>
      </c>
      <c r="V76" s="61">
        <v>2000</v>
      </c>
      <c r="W76" s="61" t="s">
        <v>662</v>
      </c>
      <c r="X76" s="61" t="s">
        <v>73</v>
      </c>
      <c r="Y76" s="61">
        <v>2100</v>
      </c>
      <c r="Z76" s="61" t="s">
        <v>1192</v>
      </c>
      <c r="AB76" s="61">
        <v>2161</v>
      </c>
      <c r="AC76" s="61" t="s">
        <v>162</v>
      </c>
      <c r="AD76" s="61">
        <v>0</v>
      </c>
      <c r="AE76" s="61" t="s">
        <v>40</v>
      </c>
      <c r="AF76" s="63">
        <v>174806.63</v>
      </c>
      <c r="AG76" s="63">
        <v>174806.63</v>
      </c>
      <c r="AH76" s="63">
        <v>174806.63</v>
      </c>
      <c r="AI76" s="63">
        <v>0</v>
      </c>
      <c r="AJ76" s="63">
        <v>161691.43</v>
      </c>
      <c r="AK76" s="63">
        <v>161691.43</v>
      </c>
      <c r="AL76" s="63">
        <v>161691.43</v>
      </c>
      <c r="AM76" s="63">
        <v>161691.43</v>
      </c>
      <c r="AN76" s="63">
        <v>161691.43</v>
      </c>
      <c r="AO76" s="63">
        <v>161691.43</v>
      </c>
      <c r="AP76" s="63">
        <v>161691.43</v>
      </c>
      <c r="AQ76" s="63">
        <v>2876.8</v>
      </c>
      <c r="AR76" s="63">
        <v>161691.43</v>
      </c>
      <c r="AS76" s="63">
        <v>161691.43</v>
      </c>
      <c r="AT76" s="63">
        <v>2876.8</v>
      </c>
      <c r="AU76" s="63">
        <v>2876.8</v>
      </c>
      <c r="AV76" s="63">
        <v>161691.43</v>
      </c>
      <c r="AW76" s="63">
        <f>AG76-AJ76</f>
        <v>13115.200000000012</v>
      </c>
      <c r="AX76" s="63">
        <v>210000</v>
      </c>
      <c r="AY76" s="63">
        <f t="shared" si="15"/>
        <v>210000</v>
      </c>
      <c r="AZ76" s="63">
        <f t="shared" si="16"/>
        <v>35193.369999999995</v>
      </c>
      <c r="BA76" s="63">
        <v>210000</v>
      </c>
      <c r="BB76" s="63" t="s">
        <v>473</v>
      </c>
      <c r="BC76" s="63">
        <v>0</v>
      </c>
      <c r="BD76" s="63">
        <v>174806.63</v>
      </c>
      <c r="BE76" s="63">
        <v>0</v>
      </c>
      <c r="BF76" s="63">
        <v>0</v>
      </c>
      <c r="BG76" s="63">
        <v>174806.63</v>
      </c>
      <c r="BH76" s="63"/>
      <c r="BI76" s="63">
        <f>BA76-AG76</f>
        <v>35193.369999999995</v>
      </c>
      <c r="BJ76" s="63">
        <f t="shared" si="17"/>
        <v>210000</v>
      </c>
      <c r="BK76" s="63">
        <f t="shared" si="18"/>
        <v>48308.570000000007</v>
      </c>
    </row>
    <row r="77" spans="1:63" s="61" customFormat="1" hidden="1" x14ac:dyDescent="0.25">
      <c r="A77" s="61" t="e">
        <f>VLOOKUP(B77,'Cubo 14-08-2023'!$A$1:$A$444,1,0)</f>
        <v>#N/A</v>
      </c>
      <c r="B77" s="61" t="str">
        <f t="shared" si="20"/>
        <v>1.1-00-2302_23116010_2324110</v>
      </c>
      <c r="C77" s="61" t="s">
        <v>137</v>
      </c>
      <c r="D77" s="61" t="s">
        <v>138</v>
      </c>
      <c r="E77" s="61" t="s">
        <v>682</v>
      </c>
      <c r="F77" s="61">
        <v>2</v>
      </c>
      <c r="G77" s="61" t="s">
        <v>672</v>
      </c>
      <c r="H77" s="61">
        <v>2.2000000000000002</v>
      </c>
      <c r="I77" s="61" t="s">
        <v>674</v>
      </c>
      <c r="J77" s="61" t="s">
        <v>147</v>
      </c>
      <c r="K77" s="61" t="s">
        <v>148</v>
      </c>
      <c r="L77" s="61" t="s">
        <v>149</v>
      </c>
      <c r="M77" s="61" t="s">
        <v>150</v>
      </c>
      <c r="N77" s="61" t="s">
        <v>97</v>
      </c>
      <c r="O77" s="61" t="s">
        <v>98</v>
      </c>
      <c r="P77" s="61">
        <v>1</v>
      </c>
      <c r="Q77" s="61" t="s">
        <v>127</v>
      </c>
      <c r="R77" s="61">
        <v>16</v>
      </c>
      <c r="S77" s="61" t="s">
        <v>160</v>
      </c>
      <c r="T77" s="61" t="s">
        <v>158</v>
      </c>
      <c r="U77" s="61" t="s">
        <v>159</v>
      </c>
      <c r="V77" s="61">
        <v>2000</v>
      </c>
      <c r="W77" s="61" t="s">
        <v>662</v>
      </c>
      <c r="X77" s="61" t="s">
        <v>73</v>
      </c>
      <c r="Y77" s="61">
        <v>2400</v>
      </c>
      <c r="Z77" s="61" t="s">
        <v>1195</v>
      </c>
      <c r="AB77" s="61">
        <v>2411</v>
      </c>
      <c r="AC77" s="61" t="s">
        <v>173</v>
      </c>
      <c r="AD77" s="61">
        <v>0</v>
      </c>
      <c r="AE77" s="61" t="s">
        <v>40</v>
      </c>
      <c r="AF77" s="63">
        <v>0</v>
      </c>
      <c r="AG77" s="63">
        <v>0</v>
      </c>
      <c r="AH77" s="63">
        <v>0</v>
      </c>
      <c r="AI77" s="63">
        <v>0</v>
      </c>
      <c r="AJ77" s="63">
        <v>0</v>
      </c>
      <c r="AK77" s="63">
        <v>0</v>
      </c>
      <c r="AL77" s="63">
        <v>0</v>
      </c>
      <c r="AM77" s="63">
        <v>0</v>
      </c>
      <c r="AN77" s="63">
        <v>0</v>
      </c>
      <c r="AO77" s="63">
        <v>0</v>
      </c>
      <c r="AP77" s="63">
        <v>0</v>
      </c>
      <c r="AQ77" s="63">
        <v>0</v>
      </c>
      <c r="AR77" s="63">
        <v>0</v>
      </c>
      <c r="AS77" s="63">
        <v>0</v>
      </c>
      <c r="AT77" s="63">
        <v>0</v>
      </c>
      <c r="AU77" s="63">
        <v>0</v>
      </c>
      <c r="AV77" s="63">
        <v>0</v>
      </c>
      <c r="AW77" s="63">
        <v>0</v>
      </c>
      <c r="AX77" s="7">
        <v>20000</v>
      </c>
      <c r="AY77" s="63">
        <f t="shared" si="15"/>
        <v>20000</v>
      </c>
      <c r="AZ77" s="63">
        <f t="shared" si="16"/>
        <v>20000</v>
      </c>
      <c r="BA77" s="7">
        <v>20000</v>
      </c>
      <c r="BB77" s="63" t="s">
        <v>473</v>
      </c>
      <c r="BC77" s="63">
        <v>0</v>
      </c>
      <c r="BD77" s="63">
        <v>0</v>
      </c>
      <c r="BE77" s="63">
        <v>0</v>
      </c>
      <c r="BF77" s="63">
        <v>0</v>
      </c>
      <c r="BG77" s="63">
        <v>0</v>
      </c>
      <c r="BH77" s="63"/>
      <c r="BI77" s="63">
        <v>0</v>
      </c>
      <c r="BJ77" s="63">
        <f t="shared" si="17"/>
        <v>0</v>
      </c>
      <c r="BK77" s="63">
        <f t="shared" si="18"/>
        <v>0</v>
      </c>
    </row>
    <row r="78" spans="1:63" s="61" customFormat="1" hidden="1" x14ac:dyDescent="0.25">
      <c r="A78" s="61" t="str">
        <f>VLOOKUP(B78,'Cubo 14-08-2023'!$A$1:$A$444,1,0)</f>
        <v>1.1-00-2309_23842026_2323510</v>
      </c>
      <c r="B78" s="61" t="str">
        <f t="shared" si="20"/>
        <v>1.1-00-2309_23842026_2323510</v>
      </c>
      <c r="C78" s="61" t="s">
        <v>137</v>
      </c>
      <c r="D78" s="61" t="s">
        <v>138</v>
      </c>
      <c r="E78" s="61" t="s">
        <v>682</v>
      </c>
      <c r="F78" s="61">
        <v>3</v>
      </c>
      <c r="G78" s="61" t="s">
        <v>685</v>
      </c>
      <c r="H78" s="61">
        <v>3.1</v>
      </c>
      <c r="I78" s="61" t="s">
        <v>686</v>
      </c>
      <c r="J78" s="61" t="s">
        <v>382</v>
      </c>
      <c r="K78" s="61" t="s">
        <v>383</v>
      </c>
      <c r="L78" s="61" t="s">
        <v>43</v>
      </c>
      <c r="M78" s="61" t="s">
        <v>44</v>
      </c>
      <c r="N78" s="61" t="s">
        <v>363</v>
      </c>
      <c r="O78" s="61" t="s">
        <v>364</v>
      </c>
      <c r="P78" s="61">
        <v>8</v>
      </c>
      <c r="Q78" s="61" t="s">
        <v>384</v>
      </c>
      <c r="R78" s="61">
        <v>42</v>
      </c>
      <c r="S78" s="61" t="s">
        <v>391</v>
      </c>
      <c r="T78" s="61" t="s">
        <v>389</v>
      </c>
      <c r="U78" s="61" t="s">
        <v>390</v>
      </c>
      <c r="V78" s="61">
        <v>2000</v>
      </c>
      <c r="W78" s="61" t="s">
        <v>662</v>
      </c>
      <c r="X78" s="61" t="s">
        <v>73</v>
      </c>
      <c r="Y78" s="61">
        <v>2300</v>
      </c>
      <c r="Z78" s="61" t="s">
        <v>1194</v>
      </c>
      <c r="AB78" s="61">
        <v>2351</v>
      </c>
      <c r="AC78" s="61" t="s">
        <v>392</v>
      </c>
      <c r="AD78" s="61">
        <v>0</v>
      </c>
      <c r="AE78" s="61" t="s">
        <v>40</v>
      </c>
      <c r="AF78" s="63">
        <v>650000</v>
      </c>
      <c r="AG78" s="63">
        <v>650000</v>
      </c>
      <c r="AH78" s="63">
        <v>650000</v>
      </c>
      <c r="AI78" s="63">
        <v>700000</v>
      </c>
      <c r="AJ78" s="63">
        <v>810091.15</v>
      </c>
      <c r="AK78" s="63">
        <v>308560.01</v>
      </c>
      <c r="AL78" s="63">
        <v>507990.04</v>
      </c>
      <c r="AM78" s="63">
        <v>575850.04</v>
      </c>
      <c r="AN78" s="63">
        <v>307864.01</v>
      </c>
      <c r="AO78" s="63">
        <v>507294.04</v>
      </c>
      <c r="AP78" s="63">
        <v>507294.04</v>
      </c>
      <c r="AQ78" s="63">
        <v>307864.01</v>
      </c>
      <c r="AR78" s="63">
        <v>307864.01</v>
      </c>
      <c r="AS78" s="63">
        <v>507294.04</v>
      </c>
      <c r="AT78" s="63">
        <v>307864.01</v>
      </c>
      <c r="AU78" s="63">
        <v>307864.01</v>
      </c>
      <c r="AV78" s="63">
        <v>507294.04</v>
      </c>
      <c r="AW78" s="63">
        <f t="shared" ref="AW78:AW91" si="21">AG78-AJ78</f>
        <v>-160091.15000000002</v>
      </c>
      <c r="AX78" s="63">
        <v>700000</v>
      </c>
      <c r="AY78" s="63">
        <f t="shared" si="15"/>
        <v>0</v>
      </c>
      <c r="AZ78" s="63">
        <f t="shared" si="16"/>
        <v>50000</v>
      </c>
      <c r="BA78" s="63">
        <v>700000</v>
      </c>
      <c r="BB78" s="63" t="s">
        <v>551</v>
      </c>
      <c r="BC78" s="63">
        <v>0</v>
      </c>
      <c r="BD78" s="63">
        <v>0</v>
      </c>
      <c r="BE78" s="63">
        <v>0</v>
      </c>
      <c r="BF78" s="63">
        <v>50000</v>
      </c>
      <c r="BG78" s="63">
        <v>-50000</v>
      </c>
      <c r="BH78" s="63"/>
      <c r="BI78" s="63">
        <f>BA78-AG78</f>
        <v>50000</v>
      </c>
      <c r="BJ78" s="63">
        <f t="shared" si="17"/>
        <v>700000</v>
      </c>
      <c r="BK78" s="63">
        <f t="shared" si="18"/>
        <v>124149.95999999996</v>
      </c>
    </row>
    <row r="79" spans="1:63" s="61" customFormat="1" hidden="1" x14ac:dyDescent="0.25">
      <c r="A79" s="61" t="str">
        <f>VLOOKUP(B79,'Cubo 14-08-2023'!$A$1:$A$444,1,0)</f>
        <v>1.1-00-2309_23842026_2325610</v>
      </c>
      <c r="B79" s="61" t="str">
        <f t="shared" si="20"/>
        <v>1.1-00-2309_23842026_2325610</v>
      </c>
      <c r="C79" s="61" t="s">
        <v>137</v>
      </c>
      <c r="D79" s="61" t="s">
        <v>138</v>
      </c>
      <c r="E79" s="61" t="s">
        <v>682</v>
      </c>
      <c r="F79" s="61">
        <v>3</v>
      </c>
      <c r="G79" s="61" t="s">
        <v>685</v>
      </c>
      <c r="H79" s="61">
        <v>3.1</v>
      </c>
      <c r="I79" s="61" t="s">
        <v>686</v>
      </c>
      <c r="J79" s="61" t="s">
        <v>382</v>
      </c>
      <c r="K79" s="61" t="s">
        <v>383</v>
      </c>
      <c r="L79" s="61" t="s">
        <v>43</v>
      </c>
      <c r="M79" s="61" t="s">
        <v>44</v>
      </c>
      <c r="N79" s="61" t="s">
        <v>363</v>
      </c>
      <c r="O79" s="61" t="s">
        <v>364</v>
      </c>
      <c r="P79" s="61">
        <v>8</v>
      </c>
      <c r="Q79" s="61" t="s">
        <v>384</v>
      </c>
      <c r="R79" s="61">
        <v>42</v>
      </c>
      <c r="S79" s="61" t="s">
        <v>391</v>
      </c>
      <c r="T79" s="61" t="s">
        <v>389</v>
      </c>
      <c r="U79" s="61" t="s">
        <v>390</v>
      </c>
      <c r="V79" s="61">
        <v>2000</v>
      </c>
      <c r="W79" s="61" t="s">
        <v>662</v>
      </c>
      <c r="X79" s="61" t="s">
        <v>73</v>
      </c>
      <c r="Y79" s="61">
        <v>2500</v>
      </c>
      <c r="Z79" s="61" t="s">
        <v>1196</v>
      </c>
      <c r="AB79" s="61">
        <v>2561</v>
      </c>
      <c r="AC79" s="61" t="s">
        <v>177</v>
      </c>
      <c r="AD79" s="61">
        <v>0</v>
      </c>
      <c r="AE79" s="61" t="s">
        <v>40</v>
      </c>
      <c r="AF79" s="63">
        <v>450000</v>
      </c>
      <c r="AG79" s="63">
        <v>450000</v>
      </c>
      <c r="AH79" s="63">
        <v>450000</v>
      </c>
      <c r="AI79" s="63">
        <v>500000</v>
      </c>
      <c r="AJ79" s="63">
        <v>0</v>
      </c>
      <c r="AK79" s="63">
        <v>0</v>
      </c>
      <c r="AL79" s="63">
        <v>0</v>
      </c>
      <c r="AM79" s="63">
        <v>0</v>
      </c>
      <c r="AN79" s="63">
        <v>0</v>
      </c>
      <c r="AO79" s="63">
        <v>0</v>
      </c>
      <c r="AP79" s="63">
        <v>0</v>
      </c>
      <c r="AQ79" s="63">
        <v>0</v>
      </c>
      <c r="AR79" s="63">
        <v>0</v>
      </c>
      <c r="AS79" s="63">
        <v>0</v>
      </c>
      <c r="AT79" s="63">
        <v>0</v>
      </c>
      <c r="AU79" s="63">
        <v>0</v>
      </c>
      <c r="AV79" s="63">
        <v>0</v>
      </c>
      <c r="AW79" s="63">
        <f t="shared" si="21"/>
        <v>450000</v>
      </c>
      <c r="AX79" s="63">
        <v>500000</v>
      </c>
      <c r="AY79" s="63">
        <f t="shared" si="15"/>
        <v>0</v>
      </c>
      <c r="AZ79" s="63">
        <f t="shared" si="16"/>
        <v>50000</v>
      </c>
      <c r="BA79" s="63">
        <v>500000</v>
      </c>
      <c r="BB79" s="63" t="s">
        <v>555</v>
      </c>
      <c r="BC79" s="63">
        <v>0</v>
      </c>
      <c r="BD79" s="63">
        <v>0</v>
      </c>
      <c r="BE79" s="63">
        <v>0</v>
      </c>
      <c r="BF79" s="63">
        <v>50000</v>
      </c>
      <c r="BG79" s="63">
        <v>-50000</v>
      </c>
      <c r="BH79" s="63"/>
      <c r="BI79" s="63">
        <f>BA79-AG79</f>
        <v>50000</v>
      </c>
      <c r="BJ79" s="63">
        <f t="shared" si="17"/>
        <v>500000</v>
      </c>
      <c r="BK79" s="63">
        <f t="shared" si="18"/>
        <v>500000</v>
      </c>
    </row>
    <row r="80" spans="1:63" s="61" customFormat="1" hidden="1" x14ac:dyDescent="0.25">
      <c r="A80" s="61" t="str">
        <f>VLOOKUP(B80,'Cubo 14-08-2023'!$A$1:$A$444,1,0)</f>
        <v>1.1-00-2307_23236022_2324210</v>
      </c>
      <c r="B80" s="61" t="str">
        <f t="shared" si="20"/>
        <v>1.1-00-2307_23236022_2324210</v>
      </c>
      <c r="C80" s="61" t="s">
        <v>137</v>
      </c>
      <c r="D80" s="61" t="s">
        <v>138</v>
      </c>
      <c r="E80" s="61" t="s">
        <v>682</v>
      </c>
      <c r="F80" s="61">
        <v>2</v>
      </c>
      <c r="G80" s="61" t="s">
        <v>672</v>
      </c>
      <c r="H80" s="61">
        <v>2.2000000000000002</v>
      </c>
      <c r="I80" s="61" t="s">
        <v>674</v>
      </c>
      <c r="J80" s="61" t="s">
        <v>147</v>
      </c>
      <c r="K80" s="61" t="s">
        <v>148</v>
      </c>
      <c r="L80" s="61" t="s">
        <v>43</v>
      </c>
      <c r="M80" s="61" t="s">
        <v>44</v>
      </c>
      <c r="N80" s="61" t="s">
        <v>88</v>
      </c>
      <c r="O80" s="61" t="s">
        <v>89</v>
      </c>
      <c r="P80" s="61">
        <v>2</v>
      </c>
      <c r="Q80" s="61" t="s">
        <v>169</v>
      </c>
      <c r="R80" s="61">
        <v>36</v>
      </c>
      <c r="S80" s="61" t="s">
        <v>172</v>
      </c>
      <c r="T80" s="61" t="s">
        <v>170</v>
      </c>
      <c r="U80" s="61" t="s">
        <v>171</v>
      </c>
      <c r="V80" s="61">
        <v>2000</v>
      </c>
      <c r="W80" s="61" t="s">
        <v>662</v>
      </c>
      <c r="X80" s="61" t="s">
        <v>73</v>
      </c>
      <c r="Y80" s="61">
        <v>2400</v>
      </c>
      <c r="Z80" s="61" t="s">
        <v>1195</v>
      </c>
      <c r="AB80" s="61">
        <v>2421</v>
      </c>
      <c r="AC80" s="61" t="s">
        <v>163</v>
      </c>
      <c r="AD80" s="61">
        <v>0</v>
      </c>
      <c r="AE80" s="61" t="s">
        <v>40</v>
      </c>
      <c r="AF80" s="63">
        <v>700000</v>
      </c>
      <c r="AG80" s="63">
        <v>700000</v>
      </c>
      <c r="AH80" s="63">
        <v>700000</v>
      </c>
      <c r="AI80" s="63">
        <v>700000</v>
      </c>
      <c r="AJ80" s="63">
        <v>527080.80000000005</v>
      </c>
      <c r="AK80" s="63">
        <v>451216.8</v>
      </c>
      <c r="AL80" s="63">
        <v>527080.80000000005</v>
      </c>
      <c r="AM80" s="63">
        <v>527080.80000000005</v>
      </c>
      <c r="AN80" s="63">
        <v>451216.8</v>
      </c>
      <c r="AO80" s="63">
        <v>451216.8</v>
      </c>
      <c r="AP80" s="63">
        <v>527080.80000000005</v>
      </c>
      <c r="AQ80" s="63">
        <v>451216.8</v>
      </c>
      <c r="AR80" s="63">
        <v>451216.8</v>
      </c>
      <c r="AS80" s="63">
        <v>451216.8</v>
      </c>
      <c r="AT80" s="63">
        <v>451216.8</v>
      </c>
      <c r="AU80" s="63">
        <v>451216.8</v>
      </c>
      <c r="AV80" s="63">
        <v>451216.8</v>
      </c>
      <c r="AW80" s="63">
        <f t="shared" si="21"/>
        <v>172919.19999999995</v>
      </c>
      <c r="AX80" s="63">
        <v>700000</v>
      </c>
      <c r="AY80" s="63">
        <f t="shared" si="15"/>
        <v>0</v>
      </c>
      <c r="AZ80" s="63">
        <f t="shared" si="16"/>
        <v>0</v>
      </c>
      <c r="BA80" s="63">
        <v>700000</v>
      </c>
      <c r="BB80" s="63" t="s">
        <v>473</v>
      </c>
      <c r="BC80" s="63">
        <v>0</v>
      </c>
      <c r="BD80" s="63">
        <v>0</v>
      </c>
      <c r="BE80" s="63">
        <v>0</v>
      </c>
      <c r="BF80" s="63">
        <v>0</v>
      </c>
      <c r="BG80" s="63">
        <v>0</v>
      </c>
      <c r="BH80" s="63"/>
      <c r="BI80" s="63">
        <f>BA80-AG80</f>
        <v>0</v>
      </c>
      <c r="BJ80" s="63">
        <f t="shared" si="17"/>
        <v>700000</v>
      </c>
      <c r="BK80" s="63">
        <f t="shared" si="18"/>
        <v>172919.19999999995</v>
      </c>
    </row>
    <row r="81" spans="1:63" s="61" customFormat="1" hidden="1" x14ac:dyDescent="0.25">
      <c r="A81" s="61" t="str">
        <f>VLOOKUP(B81,'Cubo 14-08-2023'!$A$1:$A$444,1,0)</f>
        <v>1.1-00-2307_23339024_2324210</v>
      </c>
      <c r="B81" s="61" t="str">
        <f t="shared" si="20"/>
        <v>1.1-00-2307_23339024_2324210</v>
      </c>
      <c r="C81" s="61" t="s">
        <v>137</v>
      </c>
      <c r="D81" s="61" t="s">
        <v>138</v>
      </c>
      <c r="E81" s="61" t="s">
        <v>682</v>
      </c>
      <c r="F81" s="61">
        <v>2</v>
      </c>
      <c r="G81" s="61" t="s">
        <v>672</v>
      </c>
      <c r="H81" s="61">
        <v>2.2999999999999998</v>
      </c>
      <c r="I81" s="61" t="s">
        <v>688</v>
      </c>
      <c r="J81" s="61" t="s">
        <v>214</v>
      </c>
      <c r="K81" s="61" t="s">
        <v>215</v>
      </c>
      <c r="L81" s="61" t="s">
        <v>43</v>
      </c>
      <c r="M81" s="61" t="s">
        <v>44</v>
      </c>
      <c r="N81" s="61" t="s">
        <v>88</v>
      </c>
      <c r="O81" s="61" t="s">
        <v>89</v>
      </c>
      <c r="P81" s="61">
        <v>3</v>
      </c>
      <c r="Q81" s="61" t="s">
        <v>90</v>
      </c>
      <c r="R81" s="61">
        <v>39</v>
      </c>
      <c r="S81" s="61" t="s">
        <v>218</v>
      </c>
      <c r="T81" s="61" t="s">
        <v>216</v>
      </c>
      <c r="U81" s="61" t="s">
        <v>217</v>
      </c>
      <c r="V81" s="61">
        <v>2000</v>
      </c>
      <c r="W81" s="61" t="s">
        <v>662</v>
      </c>
      <c r="X81" s="61" t="s">
        <v>73</v>
      </c>
      <c r="Y81" s="61">
        <v>2400</v>
      </c>
      <c r="Z81" s="61" t="s">
        <v>1195</v>
      </c>
      <c r="AB81" s="61">
        <v>2421</v>
      </c>
      <c r="AC81" s="61" t="s">
        <v>163</v>
      </c>
      <c r="AD81" s="61">
        <v>0</v>
      </c>
      <c r="AE81" s="61" t="s">
        <v>40</v>
      </c>
      <c r="AF81" s="63">
        <v>10000</v>
      </c>
      <c r="AG81" s="63">
        <v>10000</v>
      </c>
      <c r="AH81" s="63">
        <v>10000</v>
      </c>
      <c r="AI81" s="63">
        <v>10000</v>
      </c>
      <c r="AJ81" s="63">
        <v>0</v>
      </c>
      <c r="AK81" s="63">
        <v>0</v>
      </c>
      <c r="AL81" s="63">
        <v>0</v>
      </c>
      <c r="AM81" s="63">
        <v>0</v>
      </c>
      <c r="AN81" s="63">
        <v>0</v>
      </c>
      <c r="AO81" s="63">
        <v>0</v>
      </c>
      <c r="AP81" s="63">
        <v>0</v>
      </c>
      <c r="AQ81" s="63">
        <v>0</v>
      </c>
      <c r="AR81" s="63">
        <v>0</v>
      </c>
      <c r="AS81" s="63">
        <v>0</v>
      </c>
      <c r="AT81" s="63">
        <v>0</v>
      </c>
      <c r="AU81" s="63">
        <v>0</v>
      </c>
      <c r="AV81" s="63">
        <v>0</v>
      </c>
      <c r="AW81" s="63">
        <f t="shared" si="21"/>
        <v>10000</v>
      </c>
      <c r="AX81" s="63">
        <v>10000</v>
      </c>
      <c r="AY81" s="63">
        <f t="shared" si="15"/>
        <v>0</v>
      </c>
      <c r="AZ81" s="63">
        <f t="shared" si="16"/>
        <v>0</v>
      </c>
      <c r="BA81" s="63">
        <v>10000</v>
      </c>
      <c r="BB81" s="63" t="s">
        <v>518</v>
      </c>
      <c r="BC81" s="63">
        <v>0</v>
      </c>
      <c r="BD81" s="63">
        <v>0</v>
      </c>
      <c r="BE81" s="63">
        <v>0</v>
      </c>
      <c r="BF81" s="63">
        <v>0</v>
      </c>
      <c r="BG81" s="63">
        <v>0</v>
      </c>
      <c r="BH81" s="63"/>
      <c r="BI81" s="63">
        <f>BA81-AG81</f>
        <v>0</v>
      </c>
      <c r="BJ81" s="63">
        <f t="shared" si="17"/>
        <v>10000</v>
      </c>
      <c r="BK81" s="63">
        <f t="shared" si="18"/>
        <v>10000</v>
      </c>
    </row>
    <row r="82" spans="1:63" s="61" customFormat="1" hidden="1" x14ac:dyDescent="0.25">
      <c r="A82" s="61" t="str">
        <f>VLOOKUP(B82,'Cubo 14-08-2023'!$A$1:$A$444,1,0)</f>
        <v>1.1-00-2305_23621015_2324210</v>
      </c>
      <c r="B82" s="61" t="str">
        <f t="shared" si="20"/>
        <v>1.1-00-2305_23621015_2324210</v>
      </c>
      <c r="C82" s="61" t="s">
        <v>137</v>
      </c>
      <c r="D82" s="61" t="s">
        <v>138</v>
      </c>
      <c r="E82" s="61" t="s">
        <v>682</v>
      </c>
      <c r="F82" s="61">
        <v>1</v>
      </c>
      <c r="G82" s="61" t="s">
        <v>669</v>
      </c>
      <c r="H82" s="61">
        <v>1.3</v>
      </c>
      <c r="I82" s="61" t="s">
        <v>670</v>
      </c>
      <c r="J82" s="61" t="s">
        <v>28</v>
      </c>
      <c r="K82" s="61" t="s">
        <v>29</v>
      </c>
      <c r="L82" s="61" t="s">
        <v>43</v>
      </c>
      <c r="M82" s="61" t="s">
        <v>44</v>
      </c>
      <c r="N82" s="61" t="s">
        <v>45</v>
      </c>
      <c r="O82" s="61" t="s">
        <v>46</v>
      </c>
      <c r="P82" s="61">
        <v>6</v>
      </c>
      <c r="Q82" s="61" t="s">
        <v>34</v>
      </c>
      <c r="R82" s="61">
        <v>21</v>
      </c>
      <c r="S82" s="61" t="s">
        <v>107</v>
      </c>
      <c r="T82" s="61" t="s">
        <v>47</v>
      </c>
      <c r="U82" s="61" t="s">
        <v>48</v>
      </c>
      <c r="V82" s="61">
        <v>2000</v>
      </c>
      <c r="W82" s="61" t="s">
        <v>662</v>
      </c>
      <c r="X82" s="61" t="s">
        <v>73</v>
      </c>
      <c r="Y82" s="61">
        <v>2400</v>
      </c>
      <c r="Z82" s="61" t="s">
        <v>1195</v>
      </c>
      <c r="AB82" s="61">
        <v>2421</v>
      </c>
      <c r="AC82" s="61" t="s">
        <v>163</v>
      </c>
      <c r="AD82" s="61">
        <v>0</v>
      </c>
      <c r="AE82" s="61" t="s">
        <v>40</v>
      </c>
      <c r="AF82" s="63">
        <v>60500</v>
      </c>
      <c r="AG82" s="63">
        <v>60500</v>
      </c>
      <c r="AH82" s="63">
        <v>60500</v>
      </c>
      <c r="AI82" s="63">
        <v>20000</v>
      </c>
      <c r="AJ82" s="63">
        <v>54450.01</v>
      </c>
      <c r="AK82" s="63">
        <v>46330.01</v>
      </c>
      <c r="AL82" s="63">
        <v>54450.01</v>
      </c>
      <c r="AM82" s="63">
        <v>54450.01</v>
      </c>
      <c r="AN82" s="63">
        <v>46330.01</v>
      </c>
      <c r="AO82" s="63">
        <v>54450.01</v>
      </c>
      <c r="AP82" s="63">
        <v>54450.01</v>
      </c>
      <c r="AQ82" s="63">
        <v>46330.01</v>
      </c>
      <c r="AR82" s="63">
        <v>46330.01</v>
      </c>
      <c r="AS82" s="63">
        <v>46330.01</v>
      </c>
      <c r="AT82" s="63">
        <v>46330.01</v>
      </c>
      <c r="AU82" s="63">
        <v>46330.01</v>
      </c>
      <c r="AV82" s="63">
        <v>46330.01</v>
      </c>
      <c r="AW82" s="63">
        <f t="shared" si="21"/>
        <v>6049.989999999998</v>
      </c>
      <c r="AX82" s="63">
        <v>20000</v>
      </c>
      <c r="AY82" s="63">
        <f t="shared" si="15"/>
        <v>0</v>
      </c>
      <c r="AZ82" s="63">
        <f t="shared" si="16"/>
        <v>-40500</v>
      </c>
      <c r="BA82" s="63">
        <v>20000</v>
      </c>
      <c r="BB82" s="63" t="s">
        <v>473</v>
      </c>
      <c r="BC82" s="63">
        <v>0</v>
      </c>
      <c r="BD82" s="63">
        <v>40500</v>
      </c>
      <c r="BE82" s="63">
        <v>0</v>
      </c>
      <c r="BF82" s="63">
        <v>0</v>
      </c>
      <c r="BG82" s="63">
        <v>40500</v>
      </c>
      <c r="BH82" s="63">
        <f>BI82+AG82</f>
        <v>60500</v>
      </c>
      <c r="BI82" s="63">
        <v>0</v>
      </c>
      <c r="BJ82" s="63">
        <f t="shared" si="17"/>
        <v>60500</v>
      </c>
      <c r="BK82" s="63">
        <f t="shared" si="18"/>
        <v>6049.989999999998</v>
      </c>
    </row>
    <row r="83" spans="1:63" s="61" customFormat="1" hidden="1" x14ac:dyDescent="0.25">
      <c r="A83" s="61" t="str">
        <f>VLOOKUP(B83,'Cubo 14-08-2023'!$A$1:$A$444,1,0)</f>
        <v>1.1-00-2309_23842026_2324310</v>
      </c>
      <c r="B83" s="61" t="str">
        <f t="shared" si="20"/>
        <v>1.1-00-2309_23842026_2324310</v>
      </c>
      <c r="C83" s="61" t="s">
        <v>137</v>
      </c>
      <c r="D83" s="61" t="s">
        <v>138</v>
      </c>
      <c r="E83" s="61" t="s">
        <v>682</v>
      </c>
      <c r="F83" s="61">
        <v>3</v>
      </c>
      <c r="G83" s="61" t="s">
        <v>685</v>
      </c>
      <c r="H83" s="61">
        <v>3.1</v>
      </c>
      <c r="I83" s="61" t="s">
        <v>686</v>
      </c>
      <c r="J83" s="61" t="s">
        <v>382</v>
      </c>
      <c r="K83" s="61" t="s">
        <v>383</v>
      </c>
      <c r="L83" s="61" t="s">
        <v>43</v>
      </c>
      <c r="M83" s="61" t="s">
        <v>44</v>
      </c>
      <c r="N83" s="61" t="s">
        <v>363</v>
      </c>
      <c r="O83" s="61" t="s">
        <v>364</v>
      </c>
      <c r="P83" s="61">
        <v>8</v>
      </c>
      <c r="Q83" s="61" t="s">
        <v>384</v>
      </c>
      <c r="R83" s="61">
        <v>42</v>
      </c>
      <c r="S83" s="61" t="s">
        <v>391</v>
      </c>
      <c r="T83" s="61" t="s">
        <v>389</v>
      </c>
      <c r="U83" s="61" t="s">
        <v>390</v>
      </c>
      <c r="V83" s="61">
        <v>2000</v>
      </c>
      <c r="W83" s="61" t="s">
        <v>662</v>
      </c>
      <c r="X83" s="61" t="s">
        <v>73</v>
      </c>
      <c r="Y83" s="61">
        <v>2400</v>
      </c>
      <c r="Z83" s="61" t="s">
        <v>1195</v>
      </c>
      <c r="AB83" s="61">
        <v>2431</v>
      </c>
      <c r="AC83" s="61" t="s">
        <v>394</v>
      </c>
      <c r="AD83" s="61">
        <v>0</v>
      </c>
      <c r="AE83" s="61" t="s">
        <v>40</v>
      </c>
      <c r="AF83" s="63">
        <v>100000</v>
      </c>
      <c r="AG83" s="63">
        <v>100000</v>
      </c>
      <c r="AH83" s="63">
        <v>100000</v>
      </c>
      <c r="AI83" s="63">
        <v>100000</v>
      </c>
      <c r="AJ83" s="63">
        <v>9164</v>
      </c>
      <c r="AK83" s="63">
        <v>9164</v>
      </c>
      <c r="AL83" s="63">
        <v>9164</v>
      </c>
      <c r="AM83" s="63">
        <v>9164</v>
      </c>
      <c r="AN83" s="63">
        <v>0</v>
      </c>
      <c r="AO83" s="63">
        <v>0</v>
      </c>
      <c r="AP83" s="63">
        <v>0</v>
      </c>
      <c r="AQ83" s="63">
        <v>0</v>
      </c>
      <c r="AR83" s="63">
        <v>0</v>
      </c>
      <c r="AS83" s="63">
        <v>0</v>
      </c>
      <c r="AT83" s="63">
        <v>0</v>
      </c>
      <c r="AU83" s="63">
        <v>0</v>
      </c>
      <c r="AV83" s="63">
        <v>0</v>
      </c>
      <c r="AW83" s="63">
        <f t="shared" si="21"/>
        <v>90836</v>
      </c>
      <c r="AX83" s="63">
        <v>100000</v>
      </c>
      <c r="AY83" s="63">
        <f t="shared" si="15"/>
        <v>0</v>
      </c>
      <c r="AZ83" s="63">
        <f t="shared" si="16"/>
        <v>0</v>
      </c>
      <c r="BA83" s="63">
        <v>100000</v>
      </c>
      <c r="BB83" s="63" t="s">
        <v>553</v>
      </c>
      <c r="BC83" s="63">
        <v>0</v>
      </c>
      <c r="BD83" s="63">
        <v>0</v>
      </c>
      <c r="BE83" s="63">
        <v>0</v>
      </c>
      <c r="BF83" s="63">
        <v>0</v>
      </c>
      <c r="BG83" s="63">
        <v>0</v>
      </c>
      <c r="BH83" s="63"/>
      <c r="BI83" s="63">
        <f>BA83-AG83</f>
        <v>0</v>
      </c>
      <c r="BJ83" s="63">
        <f t="shared" si="17"/>
        <v>100000</v>
      </c>
      <c r="BK83" s="63">
        <f t="shared" si="18"/>
        <v>90836</v>
      </c>
    </row>
    <row r="84" spans="1:63" s="61" customFormat="1" hidden="1" x14ac:dyDescent="0.25">
      <c r="A84" s="61" t="str">
        <f>VLOOKUP(B84,'Cubo 14-08-2023'!$A$1:$A$444,1,0)</f>
        <v>1.1-00-2311_23649031_2324610</v>
      </c>
      <c r="B84" s="61" t="str">
        <f t="shared" si="20"/>
        <v>1.1-00-2311_23649031_2324610</v>
      </c>
      <c r="C84" s="61" t="s">
        <v>137</v>
      </c>
      <c r="D84" s="61" t="s">
        <v>138</v>
      </c>
      <c r="E84" s="61" t="s">
        <v>682</v>
      </c>
      <c r="F84" s="61">
        <v>3</v>
      </c>
      <c r="G84" s="61" t="s">
        <v>685</v>
      </c>
      <c r="H84" s="61">
        <v>3.8</v>
      </c>
      <c r="I84" s="61" t="s">
        <v>687</v>
      </c>
      <c r="J84" s="61" t="s">
        <v>77</v>
      </c>
      <c r="K84" s="61" t="s">
        <v>78</v>
      </c>
      <c r="L84" s="61" t="s">
        <v>43</v>
      </c>
      <c r="M84" s="61" t="s">
        <v>44</v>
      </c>
      <c r="N84" s="61" t="s">
        <v>79</v>
      </c>
      <c r="O84" s="61" t="s">
        <v>80</v>
      </c>
      <c r="P84" s="61">
        <v>6</v>
      </c>
      <c r="Q84" s="61" t="s">
        <v>34</v>
      </c>
      <c r="R84" s="61">
        <v>49</v>
      </c>
      <c r="S84" s="61" t="s">
        <v>200</v>
      </c>
      <c r="T84" s="61" t="s">
        <v>81</v>
      </c>
      <c r="U84" s="61" t="s">
        <v>82</v>
      </c>
      <c r="V84" s="61">
        <v>2000</v>
      </c>
      <c r="W84" s="61" t="s">
        <v>662</v>
      </c>
      <c r="X84" s="61" t="s">
        <v>73</v>
      </c>
      <c r="Y84" s="61">
        <v>2400</v>
      </c>
      <c r="Z84" s="61" t="s">
        <v>1195</v>
      </c>
      <c r="AB84" s="61">
        <v>2461</v>
      </c>
      <c r="AC84" s="61" t="s">
        <v>164</v>
      </c>
      <c r="AD84" s="61">
        <v>0</v>
      </c>
      <c r="AE84" s="61" t="s">
        <v>40</v>
      </c>
      <c r="AF84" s="63">
        <v>30000</v>
      </c>
      <c r="AG84" s="63">
        <v>93000</v>
      </c>
      <c r="AH84" s="63">
        <v>103600</v>
      </c>
      <c r="AI84" s="63">
        <v>150000</v>
      </c>
      <c r="AJ84" s="63">
        <v>92412.56</v>
      </c>
      <c r="AK84" s="63">
        <v>15156.56</v>
      </c>
      <c r="AL84" s="63">
        <v>15156.56</v>
      </c>
      <c r="AM84" s="63">
        <v>51001.72</v>
      </c>
      <c r="AN84" s="63">
        <v>15156.56</v>
      </c>
      <c r="AO84" s="63">
        <v>15156.56</v>
      </c>
      <c r="AP84" s="63">
        <v>49724.56</v>
      </c>
      <c r="AQ84" s="63">
        <v>14094</v>
      </c>
      <c r="AR84" s="63">
        <v>15156.56</v>
      </c>
      <c r="AS84" s="63">
        <v>15156.56</v>
      </c>
      <c r="AT84" s="63">
        <v>14094</v>
      </c>
      <c r="AU84" s="63">
        <v>15156.56</v>
      </c>
      <c r="AV84" s="63">
        <v>15156.56</v>
      </c>
      <c r="AW84" s="63">
        <f t="shared" si="21"/>
        <v>587.44000000000233</v>
      </c>
      <c r="AX84" s="63">
        <v>150000</v>
      </c>
      <c r="AY84" s="63">
        <f t="shared" si="15"/>
        <v>0</v>
      </c>
      <c r="AZ84" s="63">
        <f t="shared" si="16"/>
        <v>57000</v>
      </c>
      <c r="BA84" s="63">
        <v>150000</v>
      </c>
      <c r="BB84" s="63" t="s">
        <v>585</v>
      </c>
      <c r="BC84" s="63">
        <v>0</v>
      </c>
      <c r="BD84" s="63">
        <v>63000</v>
      </c>
      <c r="BE84" s="63">
        <v>0</v>
      </c>
      <c r="BF84" s="63">
        <v>120000</v>
      </c>
      <c r="BG84" s="63">
        <v>-57000</v>
      </c>
      <c r="BH84" s="63"/>
      <c r="BI84" s="63">
        <f>BA84-AG84</f>
        <v>57000</v>
      </c>
      <c r="BJ84" s="63">
        <f t="shared" si="17"/>
        <v>150000</v>
      </c>
      <c r="BK84" s="63">
        <f t="shared" si="18"/>
        <v>98998.28</v>
      </c>
    </row>
    <row r="85" spans="1:63" s="61" customFormat="1" hidden="1" x14ac:dyDescent="0.25">
      <c r="A85" s="61" t="str">
        <f>VLOOKUP(B85,'Cubo 14-08-2023'!$A$1:$A$444,1,0)</f>
        <v>1.1-00-2305_23621015_2324510</v>
      </c>
      <c r="B85" s="61" t="str">
        <f t="shared" si="20"/>
        <v>1.1-00-2305_23621015_2324510</v>
      </c>
      <c r="C85" s="61" t="s">
        <v>137</v>
      </c>
      <c r="D85" s="61" t="s">
        <v>138</v>
      </c>
      <c r="E85" s="61" t="s">
        <v>682</v>
      </c>
      <c r="F85" s="61">
        <v>1</v>
      </c>
      <c r="G85" s="61" t="s">
        <v>669</v>
      </c>
      <c r="H85" s="61">
        <v>1.3</v>
      </c>
      <c r="I85" s="61" t="s">
        <v>670</v>
      </c>
      <c r="J85" s="61" t="s">
        <v>28</v>
      </c>
      <c r="K85" s="61" t="s">
        <v>29</v>
      </c>
      <c r="L85" s="61" t="s">
        <v>43</v>
      </c>
      <c r="M85" s="61" t="s">
        <v>44</v>
      </c>
      <c r="N85" s="61" t="s">
        <v>45</v>
      </c>
      <c r="O85" s="61" t="s">
        <v>46</v>
      </c>
      <c r="P85" s="61">
        <v>6</v>
      </c>
      <c r="Q85" s="61" t="s">
        <v>34</v>
      </c>
      <c r="R85" s="61">
        <v>21</v>
      </c>
      <c r="S85" s="61" t="s">
        <v>107</v>
      </c>
      <c r="T85" s="61" t="s">
        <v>47</v>
      </c>
      <c r="U85" s="61" t="s">
        <v>48</v>
      </c>
      <c r="V85" s="61">
        <v>2000</v>
      </c>
      <c r="W85" s="61" t="s">
        <v>662</v>
      </c>
      <c r="X85" s="61" t="s">
        <v>73</v>
      </c>
      <c r="Y85" s="61">
        <v>2400</v>
      </c>
      <c r="Z85" s="61" t="s">
        <v>1195</v>
      </c>
      <c r="AB85" s="61">
        <v>2451</v>
      </c>
      <c r="AC85" s="61" t="s">
        <v>334</v>
      </c>
      <c r="AD85" s="61">
        <v>0</v>
      </c>
      <c r="AE85" s="61" t="s">
        <v>40</v>
      </c>
      <c r="AF85" s="63">
        <v>50000</v>
      </c>
      <c r="AG85" s="63">
        <v>50000</v>
      </c>
      <c r="AH85" s="63">
        <v>50000</v>
      </c>
      <c r="AI85" s="63">
        <v>50000</v>
      </c>
      <c r="AJ85" s="63">
        <v>32926.6</v>
      </c>
      <c r="AK85" s="63">
        <v>0</v>
      </c>
      <c r="AL85" s="63">
        <v>32926.6</v>
      </c>
      <c r="AM85" s="63">
        <v>32926.6</v>
      </c>
      <c r="AN85" s="63">
        <v>0</v>
      </c>
      <c r="AO85" s="63">
        <v>0</v>
      </c>
      <c r="AP85" s="63">
        <v>32926.6</v>
      </c>
      <c r="AQ85" s="63">
        <v>0</v>
      </c>
      <c r="AR85" s="63">
        <v>0</v>
      </c>
      <c r="AS85" s="63">
        <v>32926.6</v>
      </c>
      <c r="AT85" s="63">
        <v>0</v>
      </c>
      <c r="AU85" s="63">
        <v>0</v>
      </c>
      <c r="AV85" s="63">
        <v>32926.6</v>
      </c>
      <c r="AW85" s="63">
        <f t="shared" si="21"/>
        <v>17073.400000000001</v>
      </c>
      <c r="AX85" s="63">
        <v>50000</v>
      </c>
      <c r="AY85" s="63">
        <f t="shared" si="15"/>
        <v>0</v>
      </c>
      <c r="AZ85" s="63">
        <f t="shared" si="16"/>
        <v>0</v>
      </c>
      <c r="BA85" s="63">
        <v>50000</v>
      </c>
      <c r="BB85" s="63" t="s">
        <v>473</v>
      </c>
      <c r="BC85" s="63">
        <v>0</v>
      </c>
      <c r="BD85" s="63">
        <v>0</v>
      </c>
      <c r="BE85" s="63">
        <v>0</v>
      </c>
      <c r="BF85" s="63">
        <v>0</v>
      </c>
      <c r="BG85" s="63">
        <v>0</v>
      </c>
      <c r="BH85" s="63"/>
      <c r="BI85" s="63">
        <f>BA85-AG85</f>
        <v>0</v>
      </c>
      <c r="BJ85" s="63">
        <f t="shared" si="17"/>
        <v>50000</v>
      </c>
      <c r="BK85" s="63">
        <f t="shared" si="18"/>
        <v>17073.400000000001</v>
      </c>
    </row>
    <row r="86" spans="1:63" s="61" customFormat="1" hidden="1" x14ac:dyDescent="0.25">
      <c r="A86" s="61" t="str">
        <f>VLOOKUP(B86,'Cubo 14-08-2023'!$A$1:$A$444,1,0)</f>
        <v>1.1-00-2306_23529017_2324910</v>
      </c>
      <c r="B86" s="61" t="str">
        <f t="shared" si="20"/>
        <v>1.1-00-2306_23529017_2324910</v>
      </c>
      <c r="C86" s="61" t="s">
        <v>137</v>
      </c>
      <c r="D86" s="61" t="s">
        <v>138</v>
      </c>
      <c r="E86" s="61" t="s">
        <v>682</v>
      </c>
      <c r="F86" s="61">
        <v>2</v>
      </c>
      <c r="G86" s="61" t="s">
        <v>672</v>
      </c>
      <c r="H86" s="61">
        <v>2.4</v>
      </c>
      <c r="I86" s="61" t="s">
        <v>689</v>
      </c>
      <c r="J86" s="61" t="s">
        <v>411</v>
      </c>
      <c r="K86" s="61" t="s">
        <v>412</v>
      </c>
      <c r="L86" s="61" t="s">
        <v>368</v>
      </c>
      <c r="M86" s="61" t="s">
        <v>369</v>
      </c>
      <c r="N86" s="61" t="s">
        <v>227</v>
      </c>
      <c r="O86" s="61" t="s">
        <v>228</v>
      </c>
      <c r="P86" s="61">
        <v>5</v>
      </c>
      <c r="Q86" s="61" t="s">
        <v>229</v>
      </c>
      <c r="R86" s="61">
        <v>29</v>
      </c>
      <c r="S86" s="61" t="s">
        <v>415</v>
      </c>
      <c r="T86" s="61" t="s">
        <v>413</v>
      </c>
      <c r="U86" s="61" t="s">
        <v>414</v>
      </c>
      <c r="V86" s="61">
        <v>2000</v>
      </c>
      <c r="W86" s="61" t="s">
        <v>662</v>
      </c>
      <c r="X86" s="61" t="s">
        <v>73</v>
      </c>
      <c r="Y86" s="61">
        <v>2400</v>
      </c>
      <c r="Z86" s="61" t="s">
        <v>1195</v>
      </c>
      <c r="AB86" s="61">
        <v>2491</v>
      </c>
      <c r="AC86" s="61" t="s">
        <v>165</v>
      </c>
      <c r="AD86" s="61">
        <v>0</v>
      </c>
      <c r="AE86" s="61" t="s">
        <v>40</v>
      </c>
      <c r="AF86" s="63">
        <v>150000</v>
      </c>
      <c r="AG86" s="63">
        <v>90000</v>
      </c>
      <c r="AH86" s="63">
        <v>90000</v>
      </c>
      <c r="AI86" s="63">
        <v>150000</v>
      </c>
      <c r="AJ86" s="63">
        <v>0</v>
      </c>
      <c r="AK86" s="63">
        <v>0</v>
      </c>
      <c r="AL86" s="63">
        <v>0</v>
      </c>
      <c r="AM86" s="63">
        <v>0</v>
      </c>
      <c r="AN86" s="63">
        <v>0</v>
      </c>
      <c r="AO86" s="63">
        <v>0</v>
      </c>
      <c r="AP86" s="63">
        <v>0</v>
      </c>
      <c r="AQ86" s="63">
        <v>0</v>
      </c>
      <c r="AR86" s="63">
        <v>0</v>
      </c>
      <c r="AS86" s="63">
        <v>0</v>
      </c>
      <c r="AT86" s="63">
        <v>0</v>
      </c>
      <c r="AU86" s="63">
        <v>0</v>
      </c>
      <c r="AV86" s="63">
        <v>0</v>
      </c>
      <c r="AW86" s="63">
        <f t="shared" si="21"/>
        <v>90000</v>
      </c>
      <c r="AX86" s="63">
        <v>150000</v>
      </c>
      <c r="AY86" s="63">
        <f t="shared" si="15"/>
        <v>0</v>
      </c>
      <c r="AZ86" s="63">
        <f t="shared" si="16"/>
        <v>60000</v>
      </c>
      <c r="BA86" s="63">
        <v>150000</v>
      </c>
      <c r="BB86" s="63" t="s">
        <v>500</v>
      </c>
      <c r="BC86" s="63">
        <v>0</v>
      </c>
      <c r="BD86" s="63">
        <v>0</v>
      </c>
      <c r="BE86" s="63">
        <v>0</v>
      </c>
      <c r="BF86" s="63">
        <v>60000</v>
      </c>
      <c r="BG86" s="63">
        <v>-60000</v>
      </c>
      <c r="BH86" s="63"/>
      <c r="BI86" s="63">
        <f>BA86-AG86</f>
        <v>60000</v>
      </c>
      <c r="BJ86" s="63">
        <f t="shared" si="17"/>
        <v>150000</v>
      </c>
      <c r="BK86" s="63">
        <f t="shared" si="18"/>
        <v>150000</v>
      </c>
    </row>
    <row r="87" spans="1:63" s="61" customFormat="1" hidden="1" x14ac:dyDescent="0.25">
      <c r="A87" s="61" t="str">
        <f>VLOOKUP(B87,'Cubo 14-08-2023'!$A$1:$A$444,1,0)</f>
        <v>1.1-00-2302_23116010_2324610</v>
      </c>
      <c r="B87" s="61" t="str">
        <f t="shared" si="20"/>
        <v>1.1-00-2302_23116010_2324610</v>
      </c>
      <c r="C87" s="61" t="s">
        <v>137</v>
      </c>
      <c r="D87" s="61" t="s">
        <v>138</v>
      </c>
      <c r="E87" s="61" t="s">
        <v>682</v>
      </c>
      <c r="F87" s="61">
        <v>2</v>
      </c>
      <c r="G87" s="61" t="s">
        <v>672</v>
      </c>
      <c r="H87" s="61">
        <v>2.2000000000000002</v>
      </c>
      <c r="I87" s="61" t="s">
        <v>674</v>
      </c>
      <c r="J87" s="61" t="s">
        <v>147</v>
      </c>
      <c r="K87" s="61" t="s">
        <v>148</v>
      </c>
      <c r="L87" s="61" t="s">
        <v>149</v>
      </c>
      <c r="M87" s="61" t="s">
        <v>150</v>
      </c>
      <c r="N87" s="61" t="s">
        <v>97</v>
      </c>
      <c r="O87" s="61" t="s">
        <v>98</v>
      </c>
      <c r="P87" s="61">
        <v>1</v>
      </c>
      <c r="Q87" s="61" t="s">
        <v>127</v>
      </c>
      <c r="R87" s="61">
        <v>16</v>
      </c>
      <c r="S87" s="61" t="s">
        <v>160</v>
      </c>
      <c r="T87" s="61" t="s">
        <v>158</v>
      </c>
      <c r="U87" s="61" t="s">
        <v>159</v>
      </c>
      <c r="V87" s="61">
        <v>2000</v>
      </c>
      <c r="W87" s="61" t="s">
        <v>662</v>
      </c>
      <c r="X87" s="61" t="s">
        <v>73</v>
      </c>
      <c r="Y87" s="61">
        <v>2400</v>
      </c>
      <c r="Z87" s="61" t="s">
        <v>1195</v>
      </c>
      <c r="AB87" s="61">
        <v>2461</v>
      </c>
      <c r="AC87" s="61" t="s">
        <v>164</v>
      </c>
      <c r="AD87" s="61">
        <v>0</v>
      </c>
      <c r="AE87" s="61" t="s">
        <v>40</v>
      </c>
      <c r="AF87" s="63">
        <v>10650</v>
      </c>
      <c r="AG87" s="63">
        <v>10650</v>
      </c>
      <c r="AH87" s="63">
        <v>10650</v>
      </c>
      <c r="AI87" s="63">
        <v>0</v>
      </c>
      <c r="AJ87" s="63">
        <v>10592.98</v>
      </c>
      <c r="AK87" s="63">
        <v>10592.98</v>
      </c>
      <c r="AL87" s="63">
        <v>10592.98</v>
      </c>
      <c r="AM87" s="63">
        <v>10592.98</v>
      </c>
      <c r="AN87" s="63">
        <v>0</v>
      </c>
      <c r="AO87" s="63">
        <v>0</v>
      </c>
      <c r="AP87" s="63">
        <v>0</v>
      </c>
      <c r="AQ87" s="63">
        <v>0</v>
      </c>
      <c r="AR87" s="63">
        <v>0</v>
      </c>
      <c r="AS87" s="63">
        <v>0</v>
      </c>
      <c r="AT87" s="63">
        <v>0</v>
      </c>
      <c r="AU87" s="63">
        <v>0</v>
      </c>
      <c r="AV87" s="63">
        <v>0</v>
      </c>
      <c r="AW87" s="63">
        <f t="shared" si="21"/>
        <v>57.020000000000437</v>
      </c>
      <c r="AX87" s="63">
        <v>0</v>
      </c>
      <c r="AY87" s="63">
        <f t="shared" si="15"/>
        <v>0</v>
      </c>
      <c r="AZ87" s="63">
        <f t="shared" si="16"/>
        <v>-10650</v>
      </c>
      <c r="BA87" s="63">
        <v>0</v>
      </c>
      <c r="BB87" s="63" t="s">
        <v>473</v>
      </c>
      <c r="BC87" s="63">
        <v>0</v>
      </c>
      <c r="BD87" s="63">
        <v>19850</v>
      </c>
      <c r="BE87" s="63">
        <v>0</v>
      </c>
      <c r="BF87" s="63">
        <v>9200</v>
      </c>
      <c r="BG87" s="63">
        <v>10650</v>
      </c>
      <c r="BH87" s="63"/>
      <c r="BI87" s="63">
        <v>0</v>
      </c>
      <c r="BJ87" s="63">
        <f t="shared" si="17"/>
        <v>10650</v>
      </c>
      <c r="BK87" s="63">
        <f t="shared" si="18"/>
        <v>57.020000000000437</v>
      </c>
    </row>
    <row r="88" spans="1:63" s="61" customFormat="1" hidden="1" x14ac:dyDescent="0.25">
      <c r="A88" s="61" t="str">
        <f>VLOOKUP(B88,'Cubo 14-08-2023'!$A$1:$A$444,1,0)</f>
        <v>1.1-00-2307_23236022_2324610</v>
      </c>
      <c r="B88" s="61" t="str">
        <f t="shared" si="20"/>
        <v>1.1-00-2307_23236022_2324610</v>
      </c>
      <c r="C88" s="61" t="s">
        <v>137</v>
      </c>
      <c r="D88" s="61" t="s">
        <v>138</v>
      </c>
      <c r="E88" s="61" t="s">
        <v>682</v>
      </c>
      <c r="F88" s="61">
        <v>2</v>
      </c>
      <c r="G88" s="61" t="s">
        <v>672</v>
      </c>
      <c r="H88" s="61">
        <v>2.2000000000000002</v>
      </c>
      <c r="I88" s="61" t="s">
        <v>674</v>
      </c>
      <c r="J88" s="61" t="s">
        <v>147</v>
      </c>
      <c r="K88" s="61" t="s">
        <v>148</v>
      </c>
      <c r="L88" s="61" t="s">
        <v>43</v>
      </c>
      <c r="M88" s="61" t="s">
        <v>44</v>
      </c>
      <c r="N88" s="61" t="s">
        <v>88</v>
      </c>
      <c r="O88" s="61" t="s">
        <v>89</v>
      </c>
      <c r="P88" s="61">
        <v>2</v>
      </c>
      <c r="Q88" s="61" t="s">
        <v>169</v>
      </c>
      <c r="R88" s="61">
        <v>36</v>
      </c>
      <c r="S88" s="61" t="s">
        <v>172</v>
      </c>
      <c r="T88" s="61" t="s">
        <v>170</v>
      </c>
      <c r="U88" s="61" t="s">
        <v>171</v>
      </c>
      <c r="V88" s="61">
        <v>2000</v>
      </c>
      <c r="W88" s="61" t="s">
        <v>662</v>
      </c>
      <c r="X88" s="61" t="s">
        <v>73</v>
      </c>
      <c r="Y88" s="61">
        <v>2400</v>
      </c>
      <c r="Z88" s="61" t="s">
        <v>1195</v>
      </c>
      <c r="AB88" s="61">
        <v>2461</v>
      </c>
      <c r="AC88" s="61" t="s">
        <v>164</v>
      </c>
      <c r="AD88" s="61">
        <v>0</v>
      </c>
      <c r="AE88" s="61" t="s">
        <v>40</v>
      </c>
      <c r="AF88" s="63">
        <v>207000</v>
      </c>
      <c r="AG88" s="63">
        <v>642000</v>
      </c>
      <c r="AH88" s="63">
        <v>642000</v>
      </c>
      <c r="AI88" s="63">
        <v>150000</v>
      </c>
      <c r="AJ88" s="63">
        <v>635066.13</v>
      </c>
      <c r="AK88" s="63">
        <v>120043.53</v>
      </c>
      <c r="AL88" s="63">
        <v>152564.13</v>
      </c>
      <c r="AM88" s="63">
        <v>152564.13</v>
      </c>
      <c r="AN88" s="63">
        <v>110009.53</v>
      </c>
      <c r="AO88" s="63">
        <v>142530.13</v>
      </c>
      <c r="AP88" s="63">
        <v>142530.13</v>
      </c>
      <c r="AQ88" s="63">
        <v>110009.53</v>
      </c>
      <c r="AR88" s="63">
        <v>142530.13</v>
      </c>
      <c r="AS88" s="63">
        <v>142530.13</v>
      </c>
      <c r="AT88" s="63">
        <v>110009.53</v>
      </c>
      <c r="AU88" s="63">
        <v>112056.93</v>
      </c>
      <c r="AV88" s="63">
        <v>142530.13</v>
      </c>
      <c r="AW88" s="63">
        <f t="shared" si="21"/>
        <v>6933.8699999999953</v>
      </c>
      <c r="AX88" s="63">
        <v>150000</v>
      </c>
      <c r="AY88" s="63">
        <f t="shared" si="15"/>
        <v>0</v>
      </c>
      <c r="AZ88" s="63">
        <f t="shared" si="16"/>
        <v>-492000</v>
      </c>
      <c r="BA88" s="63">
        <v>150000</v>
      </c>
      <c r="BB88" s="63" t="s">
        <v>473</v>
      </c>
      <c r="BC88" s="63">
        <v>0</v>
      </c>
      <c r="BD88" s="63">
        <v>492000</v>
      </c>
      <c r="BE88" s="63">
        <v>0</v>
      </c>
      <c r="BF88" s="63">
        <v>0</v>
      </c>
      <c r="BG88" s="63">
        <v>492000</v>
      </c>
      <c r="BH88" s="63">
        <f>BI88+AG88</f>
        <v>642000</v>
      </c>
      <c r="BI88" s="63">
        <v>0</v>
      </c>
      <c r="BJ88" s="63">
        <f t="shared" si="17"/>
        <v>642000</v>
      </c>
      <c r="BK88" s="63">
        <f t="shared" si="18"/>
        <v>489435.87</v>
      </c>
    </row>
    <row r="89" spans="1:63" s="61" customFormat="1" hidden="1" x14ac:dyDescent="0.25">
      <c r="A89" s="61" t="str">
        <f>VLOOKUP(B89,'Cubo 14-08-2023'!$A$1:$A$444,1,0)</f>
        <v>1.1-00-2302_23311009_2324610</v>
      </c>
      <c r="B89" s="61" t="str">
        <f t="shared" si="20"/>
        <v>1.1-00-2302_23311009_2324610</v>
      </c>
      <c r="C89" s="61" t="s">
        <v>137</v>
      </c>
      <c r="D89" s="61" t="s">
        <v>138</v>
      </c>
      <c r="E89" s="61" t="s">
        <v>682</v>
      </c>
      <c r="F89" s="61">
        <v>1</v>
      </c>
      <c r="G89" s="61" t="s">
        <v>669</v>
      </c>
      <c r="H89" s="61">
        <v>1.7</v>
      </c>
      <c r="I89" s="61" t="s">
        <v>671</v>
      </c>
      <c r="J89" s="61" t="s">
        <v>95</v>
      </c>
      <c r="K89" s="61" t="s">
        <v>96</v>
      </c>
      <c r="L89" s="61" t="s">
        <v>43</v>
      </c>
      <c r="M89" s="61" t="s">
        <v>44</v>
      </c>
      <c r="N89" s="61" t="s">
        <v>97</v>
      </c>
      <c r="O89" s="61" t="s">
        <v>98</v>
      </c>
      <c r="P89" s="61">
        <v>3</v>
      </c>
      <c r="Q89" s="61" t="s">
        <v>90</v>
      </c>
      <c r="R89" s="61">
        <v>11</v>
      </c>
      <c r="S89" s="61" t="s">
        <v>260</v>
      </c>
      <c r="T89" s="61" t="s">
        <v>99</v>
      </c>
      <c r="U89" s="61" t="s">
        <v>100</v>
      </c>
      <c r="V89" s="61">
        <v>2000</v>
      </c>
      <c r="W89" s="61" t="s">
        <v>662</v>
      </c>
      <c r="X89" s="61" t="s">
        <v>73</v>
      </c>
      <c r="Y89" s="61">
        <v>2400</v>
      </c>
      <c r="Z89" s="61" t="s">
        <v>1195</v>
      </c>
      <c r="AB89" s="61">
        <v>2461</v>
      </c>
      <c r="AC89" s="61" t="s">
        <v>164</v>
      </c>
      <c r="AD89" s="61">
        <v>0</v>
      </c>
      <c r="AE89" s="61" t="s">
        <v>40</v>
      </c>
      <c r="AF89" s="63">
        <v>1000</v>
      </c>
      <c r="AG89" s="63">
        <v>1000</v>
      </c>
      <c r="AH89" s="63">
        <v>1000</v>
      </c>
      <c r="AI89" s="63">
        <v>1000</v>
      </c>
      <c r="AJ89" s="63">
        <v>0</v>
      </c>
      <c r="AK89" s="63">
        <v>0</v>
      </c>
      <c r="AL89" s="63">
        <v>0</v>
      </c>
      <c r="AM89" s="63">
        <v>0</v>
      </c>
      <c r="AN89" s="63">
        <v>0</v>
      </c>
      <c r="AO89" s="63">
        <v>0</v>
      </c>
      <c r="AP89" s="63">
        <v>0</v>
      </c>
      <c r="AQ89" s="63">
        <v>0</v>
      </c>
      <c r="AR89" s="63">
        <v>0</v>
      </c>
      <c r="AS89" s="63">
        <v>0</v>
      </c>
      <c r="AT89" s="63">
        <v>0</v>
      </c>
      <c r="AU89" s="63">
        <v>0</v>
      </c>
      <c r="AV89" s="63">
        <v>0</v>
      </c>
      <c r="AW89" s="63">
        <f t="shared" si="21"/>
        <v>1000</v>
      </c>
      <c r="AX89" s="63">
        <v>1000</v>
      </c>
      <c r="AY89" s="63">
        <f t="shared" ref="AY89:AY120" si="22">AX89-AI89</f>
        <v>0</v>
      </c>
      <c r="AZ89" s="63">
        <f t="shared" ref="AZ89:AZ120" si="23">AX89-AG89</f>
        <v>0</v>
      </c>
      <c r="BA89" s="63">
        <v>1000</v>
      </c>
      <c r="BB89" s="63" t="s">
        <v>473</v>
      </c>
      <c r="BC89" s="63">
        <v>0</v>
      </c>
      <c r="BD89" s="63">
        <v>0</v>
      </c>
      <c r="BE89" s="63">
        <v>0</v>
      </c>
      <c r="BF89" s="63">
        <v>0</v>
      </c>
      <c r="BG89" s="63">
        <v>0</v>
      </c>
      <c r="BH89" s="63"/>
      <c r="BI89" s="63">
        <f t="shared" ref="BI89:BI99" si="24">BA89-AG89</f>
        <v>0</v>
      </c>
      <c r="BJ89" s="63">
        <f t="shared" si="17"/>
        <v>1000</v>
      </c>
      <c r="BK89" s="63">
        <f t="shared" si="18"/>
        <v>1000</v>
      </c>
    </row>
    <row r="90" spans="1:63" s="61" customFormat="1" hidden="1" x14ac:dyDescent="0.25">
      <c r="A90" s="61" t="str">
        <f>VLOOKUP(B90,'Cubo 14-08-2023'!$A$1:$A$444,1,0)</f>
        <v>1.1-00-2305_23621015_2324610</v>
      </c>
      <c r="B90" s="61" t="str">
        <f t="shared" si="20"/>
        <v>1.1-00-2305_23621015_2324610</v>
      </c>
      <c r="C90" s="61" t="s">
        <v>137</v>
      </c>
      <c r="D90" s="61" t="s">
        <v>138</v>
      </c>
      <c r="E90" s="61" t="s">
        <v>682</v>
      </c>
      <c r="F90" s="61">
        <v>1</v>
      </c>
      <c r="G90" s="61" t="s">
        <v>669</v>
      </c>
      <c r="H90" s="61">
        <v>1.3</v>
      </c>
      <c r="I90" s="61" t="s">
        <v>670</v>
      </c>
      <c r="J90" s="61" t="s">
        <v>28</v>
      </c>
      <c r="K90" s="61" t="s">
        <v>29</v>
      </c>
      <c r="L90" s="61" t="s">
        <v>43</v>
      </c>
      <c r="M90" s="61" t="s">
        <v>44</v>
      </c>
      <c r="N90" s="61" t="s">
        <v>45</v>
      </c>
      <c r="O90" s="61" t="s">
        <v>46</v>
      </c>
      <c r="P90" s="61">
        <v>6</v>
      </c>
      <c r="Q90" s="61" t="s">
        <v>34</v>
      </c>
      <c r="R90" s="61">
        <v>21</v>
      </c>
      <c r="S90" s="61" t="s">
        <v>107</v>
      </c>
      <c r="T90" s="61" t="s">
        <v>47</v>
      </c>
      <c r="U90" s="61" t="s">
        <v>48</v>
      </c>
      <c r="V90" s="61">
        <v>2000</v>
      </c>
      <c r="W90" s="61" t="s">
        <v>662</v>
      </c>
      <c r="X90" s="61" t="s">
        <v>73</v>
      </c>
      <c r="Y90" s="61">
        <v>2400</v>
      </c>
      <c r="Z90" s="61" t="s">
        <v>1195</v>
      </c>
      <c r="AB90" s="61">
        <v>2461</v>
      </c>
      <c r="AC90" s="61" t="s">
        <v>164</v>
      </c>
      <c r="AD90" s="61">
        <v>0</v>
      </c>
      <c r="AE90" s="61" t="s">
        <v>40</v>
      </c>
      <c r="AF90" s="63">
        <v>110000</v>
      </c>
      <c r="AG90" s="63">
        <v>110000</v>
      </c>
      <c r="AH90" s="63">
        <v>110000</v>
      </c>
      <c r="AI90" s="63">
        <v>110000</v>
      </c>
      <c r="AJ90" s="63">
        <v>65724.72</v>
      </c>
      <c r="AK90" s="63">
        <v>43939.99</v>
      </c>
      <c r="AL90" s="63">
        <v>65724.72</v>
      </c>
      <c r="AM90" s="63">
        <v>65724.72</v>
      </c>
      <c r="AN90" s="63">
        <v>43939.99</v>
      </c>
      <c r="AO90" s="63">
        <v>65724.72</v>
      </c>
      <c r="AP90" s="63">
        <v>65724.72</v>
      </c>
      <c r="AQ90" s="63">
        <v>43939.99</v>
      </c>
      <c r="AR90" s="63">
        <v>65724.72</v>
      </c>
      <c r="AS90" s="63">
        <v>65724.72</v>
      </c>
      <c r="AT90" s="63">
        <v>43939.99</v>
      </c>
      <c r="AU90" s="63">
        <v>65724.72</v>
      </c>
      <c r="AV90" s="63">
        <v>65724.72</v>
      </c>
      <c r="AW90" s="63">
        <f t="shared" si="21"/>
        <v>44275.28</v>
      </c>
      <c r="AX90" s="63">
        <v>110000</v>
      </c>
      <c r="AY90" s="63">
        <f t="shared" si="22"/>
        <v>0</v>
      </c>
      <c r="AZ90" s="63">
        <f t="shared" si="23"/>
        <v>0</v>
      </c>
      <c r="BA90" s="63">
        <v>110000</v>
      </c>
      <c r="BB90" s="63" t="s">
        <v>473</v>
      </c>
      <c r="BC90" s="63">
        <v>0</v>
      </c>
      <c r="BD90" s="63">
        <v>0</v>
      </c>
      <c r="BE90" s="63">
        <v>0</v>
      </c>
      <c r="BF90" s="63">
        <v>0</v>
      </c>
      <c r="BG90" s="63">
        <v>0</v>
      </c>
      <c r="BH90" s="63"/>
      <c r="BI90" s="63">
        <f t="shared" si="24"/>
        <v>0</v>
      </c>
      <c r="BJ90" s="63">
        <f t="shared" si="17"/>
        <v>110000</v>
      </c>
      <c r="BK90" s="63">
        <f t="shared" si="18"/>
        <v>44275.28</v>
      </c>
    </row>
    <row r="91" spans="1:63" s="61" customFormat="1" hidden="1" x14ac:dyDescent="0.25">
      <c r="A91" s="61" t="str">
        <f>VLOOKUP(B91,'Cubo 14-08-2023'!$A$1:$A$444,1,0)</f>
        <v>1.1-00-2307_23334020_2324610</v>
      </c>
      <c r="B91" s="61" t="str">
        <f t="shared" si="20"/>
        <v>1.1-00-2307_23334020_2324610</v>
      </c>
      <c r="C91" s="61" t="s">
        <v>137</v>
      </c>
      <c r="D91" s="61" t="s">
        <v>138</v>
      </c>
      <c r="E91" s="61" t="s">
        <v>682</v>
      </c>
      <c r="F91" s="61">
        <v>2</v>
      </c>
      <c r="G91" s="61" t="s">
        <v>672</v>
      </c>
      <c r="H91" s="61">
        <v>2.2000000000000002</v>
      </c>
      <c r="I91" s="61" t="s">
        <v>674</v>
      </c>
      <c r="J91" s="61" t="s">
        <v>117</v>
      </c>
      <c r="K91" s="61" t="s">
        <v>118</v>
      </c>
      <c r="L91" s="61" t="s">
        <v>43</v>
      </c>
      <c r="M91" s="61" t="s">
        <v>44</v>
      </c>
      <c r="N91" s="61" t="s">
        <v>88</v>
      </c>
      <c r="O91" s="61" t="s">
        <v>89</v>
      </c>
      <c r="P91" s="61">
        <v>3</v>
      </c>
      <c r="Q91" s="61" t="s">
        <v>90</v>
      </c>
      <c r="R91" s="61">
        <v>34</v>
      </c>
      <c r="S91" s="61" t="s">
        <v>121</v>
      </c>
      <c r="T91" s="61" t="s">
        <v>119</v>
      </c>
      <c r="U91" s="61" t="s">
        <v>120</v>
      </c>
      <c r="V91" s="61">
        <v>2000</v>
      </c>
      <c r="W91" s="61" t="s">
        <v>662</v>
      </c>
      <c r="X91" s="61" t="s">
        <v>73</v>
      </c>
      <c r="Y91" s="61">
        <v>2400</v>
      </c>
      <c r="Z91" s="61" t="s">
        <v>1195</v>
      </c>
      <c r="AB91" s="61">
        <v>2461</v>
      </c>
      <c r="AC91" s="61" t="s">
        <v>164</v>
      </c>
      <c r="AD91" s="61">
        <v>0</v>
      </c>
      <c r="AE91" s="61" t="s">
        <v>40</v>
      </c>
      <c r="AF91" s="63">
        <v>9600000</v>
      </c>
      <c r="AG91" s="63">
        <v>9600000</v>
      </c>
      <c r="AH91" s="63">
        <v>9600000</v>
      </c>
      <c r="AI91" s="63">
        <v>9600000</v>
      </c>
      <c r="AJ91" s="63">
        <v>8566487.7100000009</v>
      </c>
      <c r="AK91" s="63">
        <v>8566487.7100000009</v>
      </c>
      <c r="AL91" s="63">
        <v>8566487.7100000009</v>
      </c>
      <c r="AM91" s="63">
        <v>8566487.7100000009</v>
      </c>
      <c r="AN91" s="63">
        <v>5714910.29</v>
      </c>
      <c r="AO91" s="63">
        <v>8566487.7100000009</v>
      </c>
      <c r="AP91" s="63">
        <v>8566487.7100000009</v>
      </c>
      <c r="AQ91" s="63">
        <v>0</v>
      </c>
      <c r="AR91" s="63">
        <v>8434391.5500000007</v>
      </c>
      <c r="AS91" s="63">
        <v>8566487.7100000009</v>
      </c>
      <c r="AT91" s="63">
        <v>0</v>
      </c>
      <c r="AU91" s="63">
        <v>6591822.0300000003</v>
      </c>
      <c r="AV91" s="63">
        <v>8566487.7100000009</v>
      </c>
      <c r="AW91" s="63">
        <f t="shared" si="21"/>
        <v>1033512.2899999991</v>
      </c>
      <c r="AX91" s="63">
        <v>9600000</v>
      </c>
      <c r="AY91" s="63">
        <f t="shared" si="22"/>
        <v>0</v>
      </c>
      <c r="AZ91" s="63">
        <f t="shared" si="23"/>
        <v>0</v>
      </c>
      <c r="BA91" s="63">
        <v>9600000</v>
      </c>
      <c r="BB91" s="63" t="s">
        <v>511</v>
      </c>
      <c r="BC91" s="63">
        <v>0</v>
      </c>
      <c r="BD91" s="63">
        <v>0</v>
      </c>
      <c r="BE91" s="63">
        <v>0</v>
      </c>
      <c r="BF91" s="63">
        <v>0</v>
      </c>
      <c r="BG91" s="63">
        <v>0</v>
      </c>
      <c r="BH91" s="63"/>
      <c r="BI91" s="63">
        <f t="shared" si="24"/>
        <v>0</v>
      </c>
      <c r="BJ91" s="63">
        <f t="shared" si="17"/>
        <v>9600000</v>
      </c>
      <c r="BK91" s="63">
        <f t="shared" si="18"/>
        <v>1033512.2899999991</v>
      </c>
    </row>
    <row r="92" spans="1:63" s="61" customFormat="1" hidden="1" x14ac:dyDescent="0.25">
      <c r="A92" s="61" t="str">
        <f>VLOOKUP(B92,'Cubo 14-08-2023'!$A$1:$A$444,1,0)</f>
        <v>1.1-00-2306_23529017_2321610</v>
      </c>
      <c r="B92" s="61" t="str">
        <f t="shared" si="20"/>
        <v>1.1-00-2306_23529017_2321610</v>
      </c>
      <c r="C92" s="61" t="s">
        <v>137</v>
      </c>
      <c r="D92" s="61" t="s">
        <v>138</v>
      </c>
      <c r="E92" s="61" t="s">
        <v>682</v>
      </c>
      <c r="F92" s="61">
        <v>2</v>
      </c>
      <c r="G92" s="61" t="s">
        <v>672</v>
      </c>
      <c r="H92" s="61">
        <v>2.4</v>
      </c>
      <c r="I92" s="61" t="s">
        <v>689</v>
      </c>
      <c r="J92" s="61" t="s">
        <v>411</v>
      </c>
      <c r="K92" s="61" t="s">
        <v>412</v>
      </c>
      <c r="L92" s="61" t="s">
        <v>368</v>
      </c>
      <c r="M92" s="61" t="s">
        <v>369</v>
      </c>
      <c r="N92" s="61" t="s">
        <v>227</v>
      </c>
      <c r="O92" s="61" t="s">
        <v>228</v>
      </c>
      <c r="P92" s="61">
        <v>5</v>
      </c>
      <c r="Q92" s="61" t="s">
        <v>229</v>
      </c>
      <c r="R92" s="61">
        <v>29</v>
      </c>
      <c r="S92" s="61" t="s">
        <v>415</v>
      </c>
      <c r="T92" s="61" t="s">
        <v>413</v>
      </c>
      <c r="U92" s="61" t="s">
        <v>414</v>
      </c>
      <c r="V92" s="61">
        <v>2000</v>
      </c>
      <c r="W92" s="61" t="s">
        <v>662</v>
      </c>
      <c r="X92" s="61" t="s">
        <v>73</v>
      </c>
      <c r="Y92" s="61">
        <v>2100</v>
      </c>
      <c r="Z92" s="61" t="s">
        <v>1192</v>
      </c>
      <c r="AA92" s="61" t="s">
        <v>609</v>
      </c>
      <c r="AB92" s="61">
        <v>2161</v>
      </c>
      <c r="AC92" s="61" t="s">
        <v>162</v>
      </c>
      <c r="AD92" s="61">
        <v>0</v>
      </c>
      <c r="AE92" s="61" t="s">
        <v>40</v>
      </c>
      <c r="AF92" s="63">
        <v>0</v>
      </c>
      <c r="AG92" s="63">
        <v>0</v>
      </c>
      <c r="AH92" s="63">
        <v>0</v>
      </c>
      <c r="AI92" s="63">
        <v>0</v>
      </c>
      <c r="AJ92" s="63">
        <v>0</v>
      </c>
      <c r="AK92" s="63">
        <v>0</v>
      </c>
      <c r="AL92" s="63">
        <v>0</v>
      </c>
      <c r="AM92" s="63">
        <v>0</v>
      </c>
      <c r="AN92" s="63">
        <v>0</v>
      </c>
      <c r="AO92" s="63">
        <v>0</v>
      </c>
      <c r="AP92" s="63">
        <v>0</v>
      </c>
      <c r="AQ92" s="63">
        <v>0</v>
      </c>
      <c r="AR92" s="63">
        <v>0</v>
      </c>
      <c r="AS92" s="63">
        <v>0</v>
      </c>
      <c r="AT92" s="63">
        <v>0</v>
      </c>
      <c r="AU92" s="63">
        <v>0</v>
      </c>
      <c r="AV92" s="63">
        <v>0</v>
      </c>
      <c r="AW92" s="63">
        <v>0</v>
      </c>
      <c r="AX92" s="7">
        <v>75000</v>
      </c>
      <c r="AY92" s="63">
        <f t="shared" si="22"/>
        <v>75000</v>
      </c>
      <c r="AZ92" s="63">
        <f t="shared" si="23"/>
        <v>75000</v>
      </c>
      <c r="BA92" s="7">
        <v>75000</v>
      </c>
      <c r="BB92" s="63" t="s">
        <v>498</v>
      </c>
      <c r="BC92" s="63">
        <v>0</v>
      </c>
      <c r="BD92" s="63">
        <v>0</v>
      </c>
      <c r="BE92" s="63">
        <v>0</v>
      </c>
      <c r="BF92" s="63">
        <v>0</v>
      </c>
      <c r="BG92" s="63">
        <v>0</v>
      </c>
      <c r="BH92" s="63"/>
      <c r="BI92" s="63">
        <f t="shared" si="24"/>
        <v>75000</v>
      </c>
      <c r="BJ92" s="63">
        <f t="shared" si="17"/>
        <v>75000</v>
      </c>
      <c r="BK92" s="63">
        <f t="shared" si="18"/>
        <v>75000</v>
      </c>
    </row>
    <row r="93" spans="1:63" s="61" customFormat="1" hidden="1" x14ac:dyDescent="0.25">
      <c r="A93" s="61" t="str">
        <f>VLOOKUP(B93,'Cubo 14-08-2023'!$A$1:$A$444,1,0)</f>
        <v>1.1-00-2305_23621015_2322110</v>
      </c>
      <c r="B93" s="61" t="str">
        <f t="shared" si="20"/>
        <v>1.1-00-2305_23621015_2322110</v>
      </c>
      <c r="C93" s="61" t="s">
        <v>137</v>
      </c>
      <c r="D93" s="61" t="s">
        <v>138</v>
      </c>
      <c r="E93" s="61" t="s">
        <v>682</v>
      </c>
      <c r="F93" s="61">
        <v>1</v>
      </c>
      <c r="G93" s="61" t="s">
        <v>669</v>
      </c>
      <c r="H93" s="61">
        <v>1.3</v>
      </c>
      <c r="I93" s="61" t="s">
        <v>670</v>
      </c>
      <c r="J93" s="61" t="s">
        <v>28</v>
      </c>
      <c r="K93" s="61" t="s">
        <v>29</v>
      </c>
      <c r="L93" s="61" t="s">
        <v>43</v>
      </c>
      <c r="M93" s="61" t="s">
        <v>44</v>
      </c>
      <c r="N93" s="61" t="s">
        <v>45</v>
      </c>
      <c r="O93" s="61" t="s">
        <v>46</v>
      </c>
      <c r="P93" s="61">
        <v>6</v>
      </c>
      <c r="Q93" s="61" t="s">
        <v>34</v>
      </c>
      <c r="R93" s="61">
        <v>21</v>
      </c>
      <c r="S93" s="61" t="s">
        <v>107</v>
      </c>
      <c r="T93" s="61" t="s">
        <v>47</v>
      </c>
      <c r="U93" s="61" t="s">
        <v>48</v>
      </c>
      <c r="V93" s="61">
        <v>2000</v>
      </c>
      <c r="W93" s="61" t="s">
        <v>662</v>
      </c>
      <c r="X93" s="61" t="s">
        <v>73</v>
      </c>
      <c r="Y93" s="61">
        <v>2200</v>
      </c>
      <c r="Z93" s="61" t="s">
        <v>1193</v>
      </c>
      <c r="AB93" s="61">
        <v>2211</v>
      </c>
      <c r="AC93" s="61" t="s">
        <v>141</v>
      </c>
      <c r="AD93" s="61">
        <v>0</v>
      </c>
      <c r="AE93" s="61" t="s">
        <v>40</v>
      </c>
      <c r="AF93" s="63">
        <v>247860</v>
      </c>
      <c r="AG93" s="63">
        <v>247860</v>
      </c>
      <c r="AH93" s="63">
        <v>247860</v>
      </c>
      <c r="AI93" s="63">
        <v>247860</v>
      </c>
      <c r="AJ93" s="63">
        <v>241257.5</v>
      </c>
      <c r="AK93" s="63">
        <v>241257.5</v>
      </c>
      <c r="AL93" s="63">
        <v>241257.5</v>
      </c>
      <c r="AM93" s="63">
        <v>241257.5</v>
      </c>
      <c r="AN93" s="63">
        <v>0</v>
      </c>
      <c r="AO93" s="63">
        <v>65175</v>
      </c>
      <c r="AP93" s="63">
        <v>101200</v>
      </c>
      <c r="AQ93" s="63">
        <v>0</v>
      </c>
      <c r="AR93" s="63">
        <v>30992.5</v>
      </c>
      <c r="AS93" s="63">
        <v>101200</v>
      </c>
      <c r="AT93" s="63">
        <v>0</v>
      </c>
      <c r="AU93" s="63">
        <v>30992.5</v>
      </c>
      <c r="AV93" s="63">
        <v>30992.5</v>
      </c>
      <c r="AW93" s="63">
        <f t="shared" ref="AW93:AW127" si="25">AG93-AJ93</f>
        <v>6602.5</v>
      </c>
      <c r="AX93" s="63">
        <v>332000</v>
      </c>
      <c r="AY93" s="63">
        <f t="shared" si="22"/>
        <v>84140</v>
      </c>
      <c r="AZ93" s="63">
        <f t="shared" si="23"/>
        <v>84140</v>
      </c>
      <c r="BA93" s="63">
        <v>332000</v>
      </c>
      <c r="BB93" s="63" t="s">
        <v>473</v>
      </c>
      <c r="BC93" s="63">
        <v>0</v>
      </c>
      <c r="BD93" s="63">
        <v>0</v>
      </c>
      <c r="BE93" s="63">
        <v>0</v>
      </c>
      <c r="BF93" s="63">
        <v>0</v>
      </c>
      <c r="BG93" s="63">
        <v>0</v>
      </c>
      <c r="BH93" s="63"/>
      <c r="BI93" s="63">
        <f t="shared" si="24"/>
        <v>84140</v>
      </c>
      <c r="BJ93" s="63">
        <f t="shared" si="17"/>
        <v>332000</v>
      </c>
      <c r="BK93" s="63">
        <f t="shared" si="18"/>
        <v>90742.5</v>
      </c>
    </row>
    <row r="94" spans="1:63" s="61" customFormat="1" hidden="1" x14ac:dyDescent="0.25">
      <c r="A94" s="61" t="str">
        <f>VLOOKUP(B94,'Cubo 14-08-2023'!$A$1:$A$444,1,0)</f>
        <v>1.1-00-2307_23236022_2324710</v>
      </c>
      <c r="B94" s="61" t="str">
        <f t="shared" si="20"/>
        <v>1.1-00-2307_23236022_2324710</v>
      </c>
      <c r="C94" s="61" t="s">
        <v>137</v>
      </c>
      <c r="D94" s="61" t="s">
        <v>138</v>
      </c>
      <c r="E94" s="61" t="s">
        <v>682</v>
      </c>
      <c r="F94" s="61">
        <v>2</v>
      </c>
      <c r="G94" s="61" t="s">
        <v>672</v>
      </c>
      <c r="H94" s="61">
        <v>2.2000000000000002</v>
      </c>
      <c r="I94" s="61" t="s">
        <v>674</v>
      </c>
      <c r="J94" s="61" t="s">
        <v>147</v>
      </c>
      <c r="K94" s="61" t="s">
        <v>148</v>
      </c>
      <c r="L94" s="61" t="s">
        <v>43</v>
      </c>
      <c r="M94" s="61" t="s">
        <v>44</v>
      </c>
      <c r="N94" s="61" t="s">
        <v>88</v>
      </c>
      <c r="O94" s="61" t="s">
        <v>89</v>
      </c>
      <c r="P94" s="61">
        <v>2</v>
      </c>
      <c r="Q94" s="61" t="s">
        <v>169</v>
      </c>
      <c r="R94" s="61">
        <v>36</v>
      </c>
      <c r="S94" s="61" t="s">
        <v>172</v>
      </c>
      <c r="T94" s="61" t="s">
        <v>170</v>
      </c>
      <c r="U94" s="61" t="s">
        <v>171</v>
      </c>
      <c r="V94" s="61">
        <v>2000</v>
      </c>
      <c r="W94" s="61" t="s">
        <v>662</v>
      </c>
      <c r="X94" s="61" t="s">
        <v>73</v>
      </c>
      <c r="Y94" s="61">
        <v>2400</v>
      </c>
      <c r="Z94" s="61" t="s">
        <v>1195</v>
      </c>
      <c r="AB94" s="61">
        <v>2471</v>
      </c>
      <c r="AC94" s="61" t="s">
        <v>174</v>
      </c>
      <c r="AD94" s="61">
        <v>0</v>
      </c>
      <c r="AE94" s="61" t="s">
        <v>40</v>
      </c>
      <c r="AF94" s="63">
        <v>2250000</v>
      </c>
      <c r="AG94" s="63">
        <v>2250000</v>
      </c>
      <c r="AH94" s="63">
        <v>2250000</v>
      </c>
      <c r="AI94" s="63">
        <v>2250000</v>
      </c>
      <c r="AJ94" s="63">
        <v>2244522.9</v>
      </c>
      <c r="AK94" s="63">
        <v>947991.31</v>
      </c>
      <c r="AL94" s="63">
        <v>960430.74</v>
      </c>
      <c r="AM94" s="63">
        <v>987367.04</v>
      </c>
      <c r="AN94" s="63">
        <v>852507.1</v>
      </c>
      <c r="AO94" s="63">
        <v>935271.06</v>
      </c>
      <c r="AP94" s="63">
        <v>951218.1</v>
      </c>
      <c r="AQ94" s="63">
        <v>852507.1</v>
      </c>
      <c r="AR94" s="63">
        <v>895744.06</v>
      </c>
      <c r="AS94" s="63">
        <v>899548.86</v>
      </c>
      <c r="AT94" s="63">
        <v>852507.1</v>
      </c>
      <c r="AU94" s="63">
        <v>895744.06</v>
      </c>
      <c r="AV94" s="63">
        <v>899548.86</v>
      </c>
      <c r="AW94" s="63">
        <f t="shared" si="25"/>
        <v>5477.1000000000931</v>
      </c>
      <c r="AX94" s="63">
        <v>2250000</v>
      </c>
      <c r="AY94" s="63">
        <f t="shared" si="22"/>
        <v>0</v>
      </c>
      <c r="AZ94" s="63">
        <f t="shared" si="23"/>
        <v>0</v>
      </c>
      <c r="BA94" s="63">
        <v>2250000</v>
      </c>
      <c r="BB94" s="63" t="s">
        <v>473</v>
      </c>
      <c r="BC94" s="63">
        <v>0</v>
      </c>
      <c r="BD94" s="63">
        <v>0</v>
      </c>
      <c r="BE94" s="63">
        <v>0</v>
      </c>
      <c r="BF94" s="63">
        <v>0</v>
      </c>
      <c r="BG94" s="63">
        <v>0</v>
      </c>
      <c r="BH94" s="63"/>
      <c r="BI94" s="63">
        <f t="shared" si="24"/>
        <v>0</v>
      </c>
      <c r="BJ94" s="63">
        <f t="shared" ref="BJ94:BJ125" si="26">AG94+BI94</f>
        <v>2250000</v>
      </c>
      <c r="BK94" s="63">
        <f t="shared" ref="BK94:BK125" si="27">BJ94-AM94</f>
        <v>1262632.96</v>
      </c>
    </row>
    <row r="95" spans="1:63" s="61" customFormat="1" hidden="1" x14ac:dyDescent="0.25">
      <c r="A95" s="61" t="str">
        <f>VLOOKUP(B95,'Cubo 14-08-2023'!$A$1:$A$444,1,0)</f>
        <v>1.1-00-2311_23649031_2324710</v>
      </c>
      <c r="B95" s="61" t="str">
        <f t="shared" si="20"/>
        <v>1.1-00-2311_23649031_2324710</v>
      </c>
      <c r="C95" s="61" t="s">
        <v>137</v>
      </c>
      <c r="D95" s="61" t="s">
        <v>138</v>
      </c>
      <c r="E95" s="61" t="s">
        <v>682</v>
      </c>
      <c r="F95" s="61">
        <v>3</v>
      </c>
      <c r="G95" s="61" t="s">
        <v>685</v>
      </c>
      <c r="H95" s="61">
        <v>3.8</v>
      </c>
      <c r="I95" s="61" t="s">
        <v>687</v>
      </c>
      <c r="J95" s="61" t="s">
        <v>77</v>
      </c>
      <c r="K95" s="61" t="s">
        <v>78</v>
      </c>
      <c r="L95" s="61" t="s">
        <v>43</v>
      </c>
      <c r="M95" s="61" t="s">
        <v>44</v>
      </c>
      <c r="N95" s="61" t="s">
        <v>79</v>
      </c>
      <c r="O95" s="61" t="s">
        <v>80</v>
      </c>
      <c r="P95" s="61">
        <v>6</v>
      </c>
      <c r="Q95" s="61" t="s">
        <v>34</v>
      </c>
      <c r="R95" s="61">
        <v>49</v>
      </c>
      <c r="S95" s="61" t="s">
        <v>200</v>
      </c>
      <c r="T95" s="61" t="s">
        <v>81</v>
      </c>
      <c r="U95" s="61" t="s">
        <v>82</v>
      </c>
      <c r="V95" s="61">
        <v>2000</v>
      </c>
      <c r="W95" s="61" t="s">
        <v>662</v>
      </c>
      <c r="X95" s="61" t="s">
        <v>73</v>
      </c>
      <c r="Y95" s="61">
        <v>2400</v>
      </c>
      <c r="Z95" s="61" t="s">
        <v>1195</v>
      </c>
      <c r="AB95" s="61">
        <v>2471</v>
      </c>
      <c r="AC95" s="61" t="s">
        <v>174</v>
      </c>
      <c r="AD95" s="61">
        <v>0</v>
      </c>
      <c r="AE95" s="61" t="s">
        <v>40</v>
      </c>
      <c r="AF95" s="63">
        <v>0</v>
      </c>
      <c r="AG95" s="63">
        <v>0</v>
      </c>
      <c r="AH95" s="63">
        <v>0</v>
      </c>
      <c r="AI95" s="63">
        <v>0</v>
      </c>
      <c r="AJ95" s="63">
        <v>0</v>
      </c>
      <c r="AK95" s="63">
        <v>0</v>
      </c>
      <c r="AL95" s="63">
        <v>0</v>
      </c>
      <c r="AM95" s="63">
        <v>0</v>
      </c>
      <c r="AN95" s="63">
        <v>0</v>
      </c>
      <c r="AO95" s="63">
        <v>0</v>
      </c>
      <c r="AP95" s="63">
        <v>0</v>
      </c>
      <c r="AQ95" s="63">
        <v>0</v>
      </c>
      <c r="AR95" s="63">
        <v>0</v>
      </c>
      <c r="AS95" s="63">
        <v>0</v>
      </c>
      <c r="AT95" s="63">
        <v>0</v>
      </c>
      <c r="AU95" s="63">
        <v>0</v>
      </c>
      <c r="AV95" s="63">
        <v>0</v>
      </c>
      <c r="AW95" s="63">
        <f t="shared" si="25"/>
        <v>0</v>
      </c>
      <c r="AX95" s="63">
        <v>0</v>
      </c>
      <c r="AY95" s="63">
        <f t="shared" si="22"/>
        <v>0</v>
      </c>
      <c r="AZ95" s="63">
        <f t="shared" si="23"/>
        <v>0</v>
      </c>
      <c r="BA95" s="63">
        <v>0</v>
      </c>
      <c r="BB95" s="63" t="s">
        <v>473</v>
      </c>
      <c r="BC95" s="63">
        <v>0</v>
      </c>
      <c r="BD95" s="63">
        <v>0</v>
      </c>
      <c r="BE95" s="63">
        <v>0</v>
      </c>
      <c r="BF95" s="63">
        <v>0</v>
      </c>
      <c r="BG95" s="63">
        <v>0</v>
      </c>
      <c r="BH95" s="63"/>
      <c r="BI95" s="63">
        <f t="shared" si="24"/>
        <v>0</v>
      </c>
      <c r="BJ95" s="63">
        <f t="shared" si="26"/>
        <v>0</v>
      </c>
      <c r="BK95" s="63">
        <f t="shared" si="27"/>
        <v>0</v>
      </c>
    </row>
    <row r="96" spans="1:63" s="61" customFormat="1" hidden="1" x14ac:dyDescent="0.25">
      <c r="A96" s="61" t="str">
        <f>VLOOKUP(B96,'Cubo 14-08-2023'!$A$1:$A$444,1,0)</f>
        <v>1.1-00-2302_23311009_2324710</v>
      </c>
      <c r="B96" s="61" t="str">
        <f t="shared" si="20"/>
        <v>1.1-00-2302_23311009_2324710</v>
      </c>
      <c r="C96" s="61" t="s">
        <v>137</v>
      </c>
      <c r="D96" s="61" t="s">
        <v>138</v>
      </c>
      <c r="E96" s="61" t="s">
        <v>682</v>
      </c>
      <c r="F96" s="61">
        <v>1</v>
      </c>
      <c r="G96" s="61" t="s">
        <v>669</v>
      </c>
      <c r="H96" s="61">
        <v>1.7</v>
      </c>
      <c r="I96" s="61" t="s">
        <v>671</v>
      </c>
      <c r="J96" s="61" t="s">
        <v>95</v>
      </c>
      <c r="K96" s="61" t="s">
        <v>96</v>
      </c>
      <c r="L96" s="61" t="s">
        <v>43</v>
      </c>
      <c r="M96" s="61" t="s">
        <v>44</v>
      </c>
      <c r="N96" s="61" t="s">
        <v>97</v>
      </c>
      <c r="O96" s="61" t="s">
        <v>98</v>
      </c>
      <c r="P96" s="61">
        <v>3</v>
      </c>
      <c r="Q96" s="61" t="s">
        <v>90</v>
      </c>
      <c r="R96" s="61">
        <v>11</v>
      </c>
      <c r="S96" s="61" t="s">
        <v>260</v>
      </c>
      <c r="T96" s="61" t="s">
        <v>99</v>
      </c>
      <c r="U96" s="61" t="s">
        <v>100</v>
      </c>
      <c r="V96" s="61">
        <v>2000</v>
      </c>
      <c r="W96" s="61" t="s">
        <v>662</v>
      </c>
      <c r="X96" s="61" t="s">
        <v>73</v>
      </c>
      <c r="Y96" s="61">
        <v>2400</v>
      </c>
      <c r="Z96" s="61" t="s">
        <v>1195</v>
      </c>
      <c r="AB96" s="61">
        <v>2471</v>
      </c>
      <c r="AC96" s="61" t="s">
        <v>174</v>
      </c>
      <c r="AD96" s="61">
        <v>0</v>
      </c>
      <c r="AE96" s="61" t="s">
        <v>40</v>
      </c>
      <c r="AF96" s="63">
        <v>2000</v>
      </c>
      <c r="AG96" s="63">
        <v>2000</v>
      </c>
      <c r="AH96" s="63">
        <v>2000</v>
      </c>
      <c r="AI96" s="63">
        <v>2000</v>
      </c>
      <c r="AJ96" s="63">
        <v>279.44</v>
      </c>
      <c r="AK96" s="63">
        <v>0</v>
      </c>
      <c r="AL96" s="63">
        <v>279.44</v>
      </c>
      <c r="AM96" s="63">
        <v>279.44</v>
      </c>
      <c r="AN96" s="63">
        <v>0</v>
      </c>
      <c r="AO96" s="63">
        <v>279.44</v>
      </c>
      <c r="AP96" s="63">
        <v>279.44</v>
      </c>
      <c r="AQ96" s="63">
        <v>0</v>
      </c>
      <c r="AR96" s="63">
        <v>279.44</v>
      </c>
      <c r="AS96" s="63">
        <v>279.44</v>
      </c>
      <c r="AT96" s="63">
        <v>0</v>
      </c>
      <c r="AU96" s="63">
        <v>279.44</v>
      </c>
      <c r="AV96" s="63">
        <v>279.44</v>
      </c>
      <c r="AW96" s="63">
        <f t="shared" si="25"/>
        <v>1720.56</v>
      </c>
      <c r="AX96" s="63">
        <v>2000</v>
      </c>
      <c r="AY96" s="63">
        <f t="shared" si="22"/>
        <v>0</v>
      </c>
      <c r="AZ96" s="63">
        <f t="shared" si="23"/>
        <v>0</v>
      </c>
      <c r="BA96" s="63">
        <v>2000</v>
      </c>
      <c r="BB96" s="63" t="s">
        <v>473</v>
      </c>
      <c r="BC96" s="63">
        <v>0</v>
      </c>
      <c r="BD96" s="63">
        <v>0</v>
      </c>
      <c r="BE96" s="63">
        <v>0</v>
      </c>
      <c r="BF96" s="63">
        <v>0</v>
      </c>
      <c r="BG96" s="63">
        <v>0</v>
      </c>
      <c r="BH96" s="63"/>
      <c r="BI96" s="63">
        <f t="shared" si="24"/>
        <v>0</v>
      </c>
      <c r="BJ96" s="63">
        <f t="shared" si="26"/>
        <v>2000</v>
      </c>
      <c r="BK96" s="63">
        <f t="shared" si="27"/>
        <v>1720.56</v>
      </c>
    </row>
    <row r="97" spans="1:63" s="61" customFormat="1" hidden="1" x14ac:dyDescent="0.25">
      <c r="A97" s="61" t="str">
        <f>VLOOKUP(B97,'Cubo 14-08-2023'!$A$1:$A$444,1,0)</f>
        <v>1.1-00-2307_23339024_2324810</v>
      </c>
      <c r="B97" s="61" t="str">
        <f t="shared" si="20"/>
        <v>1.1-00-2307_23339024_2324810</v>
      </c>
      <c r="C97" s="61" t="s">
        <v>137</v>
      </c>
      <c r="D97" s="61" t="s">
        <v>138</v>
      </c>
      <c r="E97" s="61" t="s">
        <v>682</v>
      </c>
      <c r="F97" s="61">
        <v>2</v>
      </c>
      <c r="G97" s="61" t="s">
        <v>672</v>
      </c>
      <c r="H97" s="61">
        <v>2.2999999999999998</v>
      </c>
      <c r="I97" s="61" t="s">
        <v>688</v>
      </c>
      <c r="J97" s="61" t="s">
        <v>214</v>
      </c>
      <c r="K97" s="61" t="s">
        <v>215</v>
      </c>
      <c r="L97" s="61" t="s">
        <v>43</v>
      </c>
      <c r="M97" s="61" t="s">
        <v>44</v>
      </c>
      <c r="N97" s="61" t="s">
        <v>88</v>
      </c>
      <c r="O97" s="61" t="s">
        <v>89</v>
      </c>
      <c r="P97" s="61">
        <v>3</v>
      </c>
      <c r="Q97" s="61" t="s">
        <v>90</v>
      </c>
      <c r="R97" s="61">
        <v>39</v>
      </c>
      <c r="S97" s="61" t="s">
        <v>218</v>
      </c>
      <c r="T97" s="61" t="s">
        <v>216</v>
      </c>
      <c r="U97" s="61" t="s">
        <v>217</v>
      </c>
      <c r="V97" s="61">
        <v>2000</v>
      </c>
      <c r="W97" s="61" t="s">
        <v>662</v>
      </c>
      <c r="X97" s="61" t="s">
        <v>73</v>
      </c>
      <c r="Y97" s="61">
        <v>2400</v>
      </c>
      <c r="Z97" s="61" t="s">
        <v>1195</v>
      </c>
      <c r="AB97" s="61">
        <v>2481</v>
      </c>
      <c r="AC97" s="61" t="s">
        <v>219</v>
      </c>
      <c r="AD97" s="61">
        <v>0</v>
      </c>
      <c r="AE97" s="61" t="s">
        <v>40</v>
      </c>
      <c r="AF97" s="63">
        <v>10000</v>
      </c>
      <c r="AG97" s="63">
        <v>10000</v>
      </c>
      <c r="AH97" s="63">
        <v>10000</v>
      </c>
      <c r="AI97" s="63">
        <v>10000</v>
      </c>
      <c r="AJ97" s="63">
        <v>7914.55</v>
      </c>
      <c r="AK97" s="63">
        <v>6041.53</v>
      </c>
      <c r="AL97" s="63">
        <v>7914.55</v>
      </c>
      <c r="AM97" s="63">
        <v>7914.55</v>
      </c>
      <c r="AN97" s="63">
        <v>6041.53</v>
      </c>
      <c r="AO97" s="63">
        <v>7914.55</v>
      </c>
      <c r="AP97" s="63">
        <v>7914.55</v>
      </c>
      <c r="AQ97" s="63">
        <v>3403.77</v>
      </c>
      <c r="AR97" s="63">
        <v>5276.79</v>
      </c>
      <c r="AS97" s="63">
        <v>5276.79</v>
      </c>
      <c r="AT97" s="63">
        <v>3403.77</v>
      </c>
      <c r="AU97" s="63">
        <v>5276.79</v>
      </c>
      <c r="AV97" s="63">
        <v>5276.79</v>
      </c>
      <c r="AW97" s="63">
        <f t="shared" si="25"/>
        <v>2085.4499999999998</v>
      </c>
      <c r="AX97" s="63">
        <v>10000</v>
      </c>
      <c r="AY97" s="63">
        <f t="shared" si="22"/>
        <v>0</v>
      </c>
      <c r="AZ97" s="63">
        <f t="shared" si="23"/>
        <v>0</v>
      </c>
      <c r="BA97" s="63">
        <v>10000</v>
      </c>
      <c r="BB97" s="63" t="s">
        <v>519</v>
      </c>
      <c r="BC97" s="63">
        <v>0</v>
      </c>
      <c r="BD97" s="63">
        <v>0</v>
      </c>
      <c r="BE97" s="63">
        <v>0</v>
      </c>
      <c r="BF97" s="63">
        <v>0</v>
      </c>
      <c r="BG97" s="63">
        <v>0</v>
      </c>
      <c r="BH97" s="63"/>
      <c r="BI97" s="63">
        <f t="shared" si="24"/>
        <v>0</v>
      </c>
      <c r="BJ97" s="63">
        <f t="shared" si="26"/>
        <v>10000</v>
      </c>
      <c r="BK97" s="63">
        <f t="shared" si="27"/>
        <v>2085.4499999999998</v>
      </c>
    </row>
    <row r="98" spans="1:63" s="61" customFormat="1" hidden="1" x14ac:dyDescent="0.25">
      <c r="A98" s="61" t="str">
        <f>VLOOKUP(B98,'Cubo 14-08-2023'!$A$1:$A$444,1,0)</f>
        <v>1.1-00-2308_23741025_2328210</v>
      </c>
      <c r="B98" s="61" t="str">
        <f t="shared" si="20"/>
        <v>1.1-00-2308_23741025_2328210</v>
      </c>
      <c r="C98" s="61" t="s">
        <v>137</v>
      </c>
      <c r="D98" s="61" t="s">
        <v>138</v>
      </c>
      <c r="E98" s="61" t="s">
        <v>682</v>
      </c>
      <c r="F98" s="61">
        <v>1</v>
      </c>
      <c r="G98" s="61" t="s">
        <v>669</v>
      </c>
      <c r="H98" s="61">
        <v>1.7</v>
      </c>
      <c r="I98" s="61" t="s">
        <v>671</v>
      </c>
      <c r="J98" s="61" t="s">
        <v>61</v>
      </c>
      <c r="K98" s="61" t="s">
        <v>62</v>
      </c>
      <c r="L98" s="61" t="s">
        <v>63</v>
      </c>
      <c r="M98" s="61" t="s">
        <v>64</v>
      </c>
      <c r="N98" s="61" t="s">
        <v>65</v>
      </c>
      <c r="O98" s="61" t="s">
        <v>66</v>
      </c>
      <c r="P98" s="61">
        <v>7</v>
      </c>
      <c r="Q98" s="61" t="s">
        <v>67</v>
      </c>
      <c r="R98" s="61">
        <v>41</v>
      </c>
      <c r="S98" s="61" t="s">
        <v>72</v>
      </c>
      <c r="T98" s="61" t="s">
        <v>68</v>
      </c>
      <c r="U98" s="61" t="s">
        <v>69</v>
      </c>
      <c r="V98" s="61">
        <v>2000</v>
      </c>
      <c r="W98" s="61" t="s">
        <v>662</v>
      </c>
      <c r="X98" s="61" t="s">
        <v>73</v>
      </c>
      <c r="Y98" s="61">
        <v>2800</v>
      </c>
      <c r="Z98" s="61" t="s">
        <v>1198</v>
      </c>
      <c r="AB98" s="61">
        <v>2821</v>
      </c>
      <c r="AC98" s="61" t="s">
        <v>143</v>
      </c>
      <c r="AD98" s="61">
        <v>0</v>
      </c>
      <c r="AE98" s="61" t="s">
        <v>40</v>
      </c>
      <c r="AF98" s="63">
        <v>814544</v>
      </c>
      <c r="AG98" s="63">
        <v>814544</v>
      </c>
      <c r="AH98" s="63">
        <v>814544</v>
      </c>
      <c r="AI98" s="63">
        <v>900000</v>
      </c>
      <c r="AJ98" s="63">
        <v>466206</v>
      </c>
      <c r="AK98" s="63">
        <v>481206</v>
      </c>
      <c r="AL98" s="63">
        <v>466206</v>
      </c>
      <c r="AM98" s="63">
        <v>466206</v>
      </c>
      <c r="AN98" s="63">
        <v>6206</v>
      </c>
      <c r="AO98" s="63">
        <v>6206</v>
      </c>
      <c r="AP98" s="63">
        <v>6206</v>
      </c>
      <c r="AQ98" s="63">
        <v>0</v>
      </c>
      <c r="AR98" s="63">
        <v>6206</v>
      </c>
      <c r="AS98" s="63">
        <v>6206</v>
      </c>
      <c r="AT98" s="63">
        <v>0</v>
      </c>
      <c r="AU98" s="63">
        <v>6206</v>
      </c>
      <c r="AV98" s="63">
        <v>6206</v>
      </c>
      <c r="AW98" s="63">
        <f t="shared" si="25"/>
        <v>348338</v>
      </c>
      <c r="AX98" s="63">
        <v>900000</v>
      </c>
      <c r="AY98" s="63">
        <f t="shared" si="22"/>
        <v>0</v>
      </c>
      <c r="AZ98" s="63">
        <f t="shared" si="23"/>
        <v>85456</v>
      </c>
      <c r="BA98" s="63">
        <v>900000</v>
      </c>
      <c r="BB98" s="63" t="s">
        <v>473</v>
      </c>
      <c r="BC98" s="63">
        <v>0</v>
      </c>
      <c r="BD98" s="63">
        <v>0</v>
      </c>
      <c r="BE98" s="63">
        <v>0</v>
      </c>
      <c r="BF98" s="63">
        <v>85456</v>
      </c>
      <c r="BG98" s="63">
        <v>-85456</v>
      </c>
      <c r="BH98" s="63"/>
      <c r="BI98" s="63">
        <f t="shared" si="24"/>
        <v>85456</v>
      </c>
      <c r="BJ98" s="63">
        <f t="shared" si="26"/>
        <v>900000</v>
      </c>
      <c r="BK98" s="63">
        <f t="shared" si="27"/>
        <v>433794</v>
      </c>
    </row>
    <row r="99" spans="1:63" s="61" customFormat="1" hidden="1" x14ac:dyDescent="0.25">
      <c r="A99" s="61" t="str">
        <f>VLOOKUP(B99,'Cubo 14-08-2023'!$A$1:$A$444,1,0)</f>
        <v>1.1-00-2307_23236022_2324110</v>
      </c>
      <c r="B99" s="61" t="str">
        <f t="shared" si="20"/>
        <v>1.1-00-2307_23236022_2324110</v>
      </c>
      <c r="C99" s="61" t="s">
        <v>137</v>
      </c>
      <c r="D99" s="61" t="s">
        <v>138</v>
      </c>
      <c r="E99" s="61" t="s">
        <v>682</v>
      </c>
      <c r="F99" s="61">
        <v>2</v>
      </c>
      <c r="G99" s="61" t="s">
        <v>672</v>
      </c>
      <c r="H99" s="61">
        <v>2.2000000000000002</v>
      </c>
      <c r="I99" s="61" t="s">
        <v>674</v>
      </c>
      <c r="J99" s="61" t="s">
        <v>147</v>
      </c>
      <c r="K99" s="61" t="s">
        <v>148</v>
      </c>
      <c r="L99" s="61" t="s">
        <v>43</v>
      </c>
      <c r="M99" s="61" t="s">
        <v>44</v>
      </c>
      <c r="N99" s="61" t="s">
        <v>88</v>
      </c>
      <c r="O99" s="61" t="s">
        <v>89</v>
      </c>
      <c r="P99" s="61">
        <v>2</v>
      </c>
      <c r="Q99" s="61" t="s">
        <v>169</v>
      </c>
      <c r="R99" s="61">
        <v>36</v>
      </c>
      <c r="S99" s="61" t="s">
        <v>172</v>
      </c>
      <c r="T99" s="61" t="s">
        <v>170</v>
      </c>
      <c r="U99" s="61" t="s">
        <v>171</v>
      </c>
      <c r="V99" s="61">
        <v>2000</v>
      </c>
      <c r="W99" s="61" t="s">
        <v>662</v>
      </c>
      <c r="X99" s="61" t="s">
        <v>73</v>
      </c>
      <c r="Y99" s="61">
        <v>2400</v>
      </c>
      <c r="Z99" s="61" t="s">
        <v>1195</v>
      </c>
      <c r="AB99" s="61">
        <v>2411</v>
      </c>
      <c r="AC99" s="61" t="s">
        <v>173</v>
      </c>
      <c r="AD99" s="61">
        <v>0</v>
      </c>
      <c r="AE99" s="61" t="s">
        <v>40</v>
      </c>
      <c r="AF99" s="63">
        <v>200000</v>
      </c>
      <c r="AG99" s="63">
        <v>100000</v>
      </c>
      <c r="AH99" s="63">
        <v>100000</v>
      </c>
      <c r="AI99" s="63">
        <v>200000</v>
      </c>
      <c r="AJ99" s="63">
        <v>67338</v>
      </c>
      <c r="AK99" s="63">
        <v>67338</v>
      </c>
      <c r="AL99" s="63">
        <v>67338</v>
      </c>
      <c r="AM99" s="63">
        <v>67338</v>
      </c>
      <c r="AN99" s="63">
        <v>0</v>
      </c>
      <c r="AO99" s="63">
        <v>19488</v>
      </c>
      <c r="AP99" s="63">
        <v>67338</v>
      </c>
      <c r="AQ99" s="63">
        <v>0</v>
      </c>
      <c r="AR99" s="63">
        <v>19488</v>
      </c>
      <c r="AS99" s="63">
        <v>67338</v>
      </c>
      <c r="AT99" s="63">
        <v>0</v>
      </c>
      <c r="AU99" s="63">
        <v>19488</v>
      </c>
      <c r="AV99" s="63">
        <v>67338</v>
      </c>
      <c r="AW99" s="63">
        <f t="shared" si="25"/>
        <v>32662</v>
      </c>
      <c r="AX99" s="63">
        <v>200000</v>
      </c>
      <c r="AY99" s="63">
        <f t="shared" si="22"/>
        <v>0</v>
      </c>
      <c r="AZ99" s="63">
        <f t="shared" si="23"/>
        <v>100000</v>
      </c>
      <c r="BA99" s="63">
        <v>200000</v>
      </c>
      <c r="BB99" s="63" t="s">
        <v>473</v>
      </c>
      <c r="BC99" s="63">
        <v>0</v>
      </c>
      <c r="BD99" s="63">
        <v>0</v>
      </c>
      <c r="BE99" s="63">
        <v>0</v>
      </c>
      <c r="BF99" s="63">
        <v>100000</v>
      </c>
      <c r="BG99" s="63">
        <v>-100000</v>
      </c>
      <c r="BH99" s="63"/>
      <c r="BI99" s="63">
        <f t="shared" si="24"/>
        <v>100000</v>
      </c>
      <c r="BJ99" s="63">
        <f t="shared" si="26"/>
        <v>200000</v>
      </c>
      <c r="BK99" s="63">
        <f t="shared" si="27"/>
        <v>132662</v>
      </c>
    </row>
    <row r="100" spans="1:63" s="61" customFormat="1" hidden="1" x14ac:dyDescent="0.25">
      <c r="A100" s="61" t="str">
        <f>VLOOKUP(B100,'Cubo 14-08-2023'!$A$1:$A$444,1,0)</f>
        <v>1.1-00-2302_23311009_2322110</v>
      </c>
      <c r="B100" s="61" t="str">
        <f t="shared" si="20"/>
        <v>1.1-00-2302_23311009_2322110</v>
      </c>
      <c r="C100" s="61" t="s">
        <v>137</v>
      </c>
      <c r="D100" s="61" t="s">
        <v>138</v>
      </c>
      <c r="E100" s="61" t="s">
        <v>682</v>
      </c>
      <c r="F100" s="61">
        <v>1</v>
      </c>
      <c r="G100" s="61" t="s">
        <v>669</v>
      </c>
      <c r="H100" s="61">
        <v>1.7</v>
      </c>
      <c r="I100" s="61" t="s">
        <v>671</v>
      </c>
      <c r="J100" s="61" t="s">
        <v>95</v>
      </c>
      <c r="K100" s="61" t="s">
        <v>96</v>
      </c>
      <c r="L100" s="61" t="s">
        <v>43</v>
      </c>
      <c r="M100" s="61" t="s">
        <v>44</v>
      </c>
      <c r="N100" s="61" t="s">
        <v>97</v>
      </c>
      <c r="O100" s="61" t="s">
        <v>98</v>
      </c>
      <c r="P100" s="61">
        <v>3</v>
      </c>
      <c r="Q100" s="61" t="s">
        <v>90</v>
      </c>
      <c r="R100" s="61">
        <v>11</v>
      </c>
      <c r="S100" s="61" t="s">
        <v>260</v>
      </c>
      <c r="T100" s="61" t="s">
        <v>99</v>
      </c>
      <c r="U100" s="61" t="s">
        <v>100</v>
      </c>
      <c r="V100" s="61">
        <v>2000</v>
      </c>
      <c r="W100" s="61" t="s">
        <v>662</v>
      </c>
      <c r="X100" s="61" t="s">
        <v>73</v>
      </c>
      <c r="Y100" s="61">
        <v>2200</v>
      </c>
      <c r="Z100" s="61" t="s">
        <v>1193</v>
      </c>
      <c r="AB100" s="61">
        <v>2211</v>
      </c>
      <c r="AC100" s="61" t="s">
        <v>141</v>
      </c>
      <c r="AD100" s="61">
        <v>0</v>
      </c>
      <c r="AE100" s="61" t="s">
        <v>40</v>
      </c>
      <c r="AF100" s="63">
        <v>150000</v>
      </c>
      <c r="AG100" s="63">
        <v>150000</v>
      </c>
      <c r="AH100" s="63">
        <v>150000</v>
      </c>
      <c r="AI100" s="63">
        <v>150000</v>
      </c>
      <c r="AJ100" s="63">
        <v>145072.17000000001</v>
      </c>
      <c r="AK100" s="63">
        <v>0</v>
      </c>
      <c r="AL100" s="63">
        <v>145072.17000000001</v>
      </c>
      <c r="AM100" s="63">
        <v>145072.17000000001</v>
      </c>
      <c r="AN100" s="63">
        <v>0</v>
      </c>
      <c r="AO100" s="63">
        <v>138072.17000000001</v>
      </c>
      <c r="AP100" s="63">
        <v>138072.17000000001</v>
      </c>
      <c r="AQ100" s="63">
        <v>0</v>
      </c>
      <c r="AR100" s="63">
        <v>138072.17000000001</v>
      </c>
      <c r="AS100" s="63">
        <v>138072.17000000001</v>
      </c>
      <c r="AT100" s="63">
        <v>0</v>
      </c>
      <c r="AU100" s="63">
        <v>138072.17000000001</v>
      </c>
      <c r="AV100" s="63">
        <v>138072.17000000001</v>
      </c>
      <c r="AW100" s="63">
        <f t="shared" si="25"/>
        <v>4927.8299999999872</v>
      </c>
      <c r="AX100" s="63">
        <v>150000</v>
      </c>
      <c r="AY100" s="63">
        <f t="shared" si="22"/>
        <v>0</v>
      </c>
      <c r="AZ100" s="63">
        <f t="shared" si="23"/>
        <v>0</v>
      </c>
      <c r="BA100" s="63">
        <v>150000</v>
      </c>
      <c r="BB100" s="63" t="s">
        <v>473</v>
      </c>
      <c r="BC100" s="63">
        <v>0</v>
      </c>
      <c r="BD100" s="63">
        <v>0</v>
      </c>
      <c r="BE100" s="63">
        <v>0</v>
      </c>
      <c r="BF100" s="63">
        <v>0</v>
      </c>
      <c r="BG100" s="63">
        <v>0</v>
      </c>
      <c r="BH100" s="63"/>
      <c r="BI100" s="63">
        <v>120000</v>
      </c>
      <c r="BJ100" s="63">
        <f t="shared" si="26"/>
        <v>270000</v>
      </c>
      <c r="BK100" s="63">
        <f t="shared" si="27"/>
        <v>124927.82999999999</v>
      </c>
    </row>
    <row r="101" spans="1:63" s="61" customFormat="1" hidden="1" x14ac:dyDescent="0.25">
      <c r="A101" s="61" t="str">
        <f>VLOOKUP(B101,'Cubo 14-08-2023'!$A$1:$A$444,1,0)</f>
        <v>1.1-00-2311_23649031_2321410</v>
      </c>
      <c r="B101" s="61" t="str">
        <f t="shared" si="20"/>
        <v>1.1-00-2311_23649031_2321410</v>
      </c>
      <c r="C101" s="61" t="s">
        <v>137</v>
      </c>
      <c r="D101" s="61" t="s">
        <v>138</v>
      </c>
      <c r="E101" s="61" t="s">
        <v>682</v>
      </c>
      <c r="F101" s="61">
        <v>3</v>
      </c>
      <c r="G101" s="61" t="s">
        <v>685</v>
      </c>
      <c r="H101" s="61">
        <v>3.8</v>
      </c>
      <c r="I101" s="61" t="s">
        <v>687</v>
      </c>
      <c r="J101" s="61" t="s">
        <v>77</v>
      </c>
      <c r="K101" s="61" t="s">
        <v>78</v>
      </c>
      <c r="L101" s="61" t="s">
        <v>43</v>
      </c>
      <c r="M101" s="61" t="s">
        <v>44</v>
      </c>
      <c r="N101" s="61" t="s">
        <v>79</v>
      </c>
      <c r="O101" s="61" t="s">
        <v>80</v>
      </c>
      <c r="P101" s="61">
        <v>6</v>
      </c>
      <c r="Q101" s="61" t="s">
        <v>34</v>
      </c>
      <c r="R101" s="61">
        <v>49</v>
      </c>
      <c r="S101" s="61" t="s">
        <v>200</v>
      </c>
      <c r="T101" s="61" t="s">
        <v>81</v>
      </c>
      <c r="U101" s="61" t="s">
        <v>82</v>
      </c>
      <c r="V101" s="61">
        <v>2000</v>
      </c>
      <c r="W101" s="61" t="s">
        <v>662</v>
      </c>
      <c r="X101" s="61" t="s">
        <v>73</v>
      </c>
      <c r="Y101" s="61">
        <v>2100</v>
      </c>
      <c r="Z101" s="61" t="s">
        <v>1192</v>
      </c>
      <c r="AB101" s="61">
        <v>2141</v>
      </c>
      <c r="AC101" s="61" t="s">
        <v>201</v>
      </c>
      <c r="AD101" s="61">
        <v>0</v>
      </c>
      <c r="AE101" s="61" t="s">
        <v>40</v>
      </c>
      <c r="AF101" s="63">
        <v>57491</v>
      </c>
      <c r="AG101" s="63">
        <v>57491</v>
      </c>
      <c r="AH101" s="63">
        <v>57491</v>
      </c>
      <c r="AI101" s="63">
        <v>205400</v>
      </c>
      <c r="AJ101" s="63">
        <v>19584.099999999999</v>
      </c>
      <c r="AK101" s="63">
        <v>15736.61</v>
      </c>
      <c r="AL101" s="63">
        <v>19584.099999999999</v>
      </c>
      <c r="AM101" s="63">
        <v>19584.099999999999</v>
      </c>
      <c r="AN101" s="63">
        <v>14008.21</v>
      </c>
      <c r="AO101" s="63">
        <v>19584.11</v>
      </c>
      <c r="AP101" s="63">
        <v>19584.11</v>
      </c>
      <c r="AQ101" s="63">
        <v>0</v>
      </c>
      <c r="AR101" s="63">
        <v>6160.81</v>
      </c>
      <c r="AS101" s="63">
        <v>19584.11</v>
      </c>
      <c r="AT101" s="63">
        <v>0</v>
      </c>
      <c r="AU101" s="63">
        <v>6160.81</v>
      </c>
      <c r="AV101" s="63">
        <v>10008.31</v>
      </c>
      <c r="AW101" s="63">
        <f t="shared" si="25"/>
        <v>37906.9</v>
      </c>
      <c r="AX101" s="63">
        <v>205400</v>
      </c>
      <c r="AY101" s="63">
        <f t="shared" si="22"/>
        <v>0</v>
      </c>
      <c r="AZ101" s="63">
        <f t="shared" si="23"/>
        <v>147909</v>
      </c>
      <c r="BA101" s="63">
        <v>205400</v>
      </c>
      <c r="BB101" s="63" t="s">
        <v>584</v>
      </c>
      <c r="BC101" s="63">
        <v>0</v>
      </c>
      <c r="BD101" s="63">
        <v>10356</v>
      </c>
      <c r="BE101" s="63">
        <v>0</v>
      </c>
      <c r="BF101" s="63">
        <v>158265</v>
      </c>
      <c r="BG101" s="63">
        <v>-147909</v>
      </c>
      <c r="BH101" s="63"/>
      <c r="BI101" s="63">
        <f>BA101-AG101</f>
        <v>147909</v>
      </c>
      <c r="BJ101" s="63">
        <f t="shared" si="26"/>
        <v>205400</v>
      </c>
      <c r="BK101" s="63">
        <f t="shared" si="27"/>
        <v>185815.9</v>
      </c>
    </row>
    <row r="102" spans="1:63" s="61" customFormat="1" hidden="1" x14ac:dyDescent="0.25">
      <c r="A102" s="61" t="str">
        <f>VLOOKUP(B102,'Cubo 14-08-2023'!$A$1:$A$444,1,0)</f>
        <v>1.1-00-2307_23236022_2324910</v>
      </c>
      <c r="B102" s="61" t="str">
        <f t="shared" si="20"/>
        <v>1.1-00-2307_23236022_2324910</v>
      </c>
      <c r="C102" s="61" t="s">
        <v>137</v>
      </c>
      <c r="D102" s="61" t="s">
        <v>138</v>
      </c>
      <c r="E102" s="61" t="s">
        <v>682</v>
      </c>
      <c r="F102" s="61">
        <v>2</v>
      </c>
      <c r="G102" s="61" t="s">
        <v>672</v>
      </c>
      <c r="H102" s="61">
        <v>2.2000000000000002</v>
      </c>
      <c r="I102" s="61" t="s">
        <v>674</v>
      </c>
      <c r="J102" s="61" t="s">
        <v>147</v>
      </c>
      <c r="K102" s="61" t="s">
        <v>148</v>
      </c>
      <c r="L102" s="61" t="s">
        <v>43</v>
      </c>
      <c r="M102" s="61" t="s">
        <v>44</v>
      </c>
      <c r="N102" s="61" t="s">
        <v>88</v>
      </c>
      <c r="O102" s="61" t="s">
        <v>89</v>
      </c>
      <c r="P102" s="61">
        <v>2</v>
      </c>
      <c r="Q102" s="61" t="s">
        <v>169</v>
      </c>
      <c r="R102" s="61">
        <v>36</v>
      </c>
      <c r="S102" s="61" t="s">
        <v>172</v>
      </c>
      <c r="T102" s="61" t="s">
        <v>170</v>
      </c>
      <c r="U102" s="61" t="s">
        <v>171</v>
      </c>
      <c r="V102" s="61">
        <v>2000</v>
      </c>
      <c r="W102" s="61" t="s">
        <v>662</v>
      </c>
      <c r="X102" s="61" t="s">
        <v>73</v>
      </c>
      <c r="Y102" s="61">
        <v>2400</v>
      </c>
      <c r="Z102" s="61" t="s">
        <v>1195</v>
      </c>
      <c r="AB102" s="61">
        <v>2491</v>
      </c>
      <c r="AC102" s="61" t="s">
        <v>165</v>
      </c>
      <c r="AD102" s="61">
        <v>0</v>
      </c>
      <c r="AE102" s="61" t="s">
        <v>40</v>
      </c>
      <c r="AF102" s="63">
        <v>30000</v>
      </c>
      <c r="AG102" s="63">
        <v>30000</v>
      </c>
      <c r="AH102" s="63">
        <v>30000</v>
      </c>
      <c r="AI102" s="63">
        <v>30000</v>
      </c>
      <c r="AJ102" s="63">
        <v>5860</v>
      </c>
      <c r="AK102" s="63">
        <v>3780</v>
      </c>
      <c r="AL102" s="63">
        <v>5860</v>
      </c>
      <c r="AM102" s="63">
        <v>5860</v>
      </c>
      <c r="AN102" s="63">
        <v>3780</v>
      </c>
      <c r="AO102" s="63">
        <v>5860</v>
      </c>
      <c r="AP102" s="63">
        <v>5860</v>
      </c>
      <c r="AQ102" s="63">
        <v>3780</v>
      </c>
      <c r="AR102" s="63">
        <v>5860</v>
      </c>
      <c r="AS102" s="63">
        <v>5860</v>
      </c>
      <c r="AT102" s="63">
        <v>3780</v>
      </c>
      <c r="AU102" s="63">
        <v>5860</v>
      </c>
      <c r="AV102" s="63">
        <v>5860</v>
      </c>
      <c r="AW102" s="63">
        <f t="shared" si="25"/>
        <v>24140</v>
      </c>
      <c r="AX102" s="63">
        <v>30000</v>
      </c>
      <c r="AY102" s="63">
        <f t="shared" si="22"/>
        <v>0</v>
      </c>
      <c r="AZ102" s="63">
        <f t="shared" si="23"/>
        <v>0</v>
      </c>
      <c r="BA102" s="63">
        <v>30000</v>
      </c>
      <c r="BB102" s="63" t="s">
        <v>473</v>
      </c>
      <c r="BC102" s="63">
        <v>0</v>
      </c>
      <c r="BD102" s="63">
        <v>0</v>
      </c>
      <c r="BE102" s="63">
        <v>0</v>
      </c>
      <c r="BF102" s="63">
        <v>0</v>
      </c>
      <c r="BG102" s="63">
        <v>0</v>
      </c>
      <c r="BH102" s="63"/>
      <c r="BI102" s="63">
        <f>BA102-AG102</f>
        <v>0</v>
      </c>
      <c r="BJ102" s="63">
        <f t="shared" si="26"/>
        <v>30000</v>
      </c>
      <c r="BK102" s="63">
        <f t="shared" si="27"/>
        <v>24140</v>
      </c>
    </row>
    <row r="103" spans="1:63" s="61" customFormat="1" hidden="1" x14ac:dyDescent="0.25">
      <c r="A103" s="61" t="str">
        <f>VLOOKUP(B103,'Cubo 14-08-2023'!$A$1:$A$444,1,0)</f>
        <v>1.1-00-2307_23339024_2324910</v>
      </c>
      <c r="B103" s="61" t="str">
        <f t="shared" si="20"/>
        <v>1.1-00-2307_23339024_2324910</v>
      </c>
      <c r="C103" s="61" t="s">
        <v>137</v>
      </c>
      <c r="D103" s="61" t="s">
        <v>138</v>
      </c>
      <c r="E103" s="61" t="s">
        <v>682</v>
      </c>
      <c r="F103" s="61">
        <v>2</v>
      </c>
      <c r="G103" s="61" t="s">
        <v>672</v>
      </c>
      <c r="H103" s="61">
        <v>2.2999999999999998</v>
      </c>
      <c r="I103" s="61" t="s">
        <v>688</v>
      </c>
      <c r="J103" s="61" t="s">
        <v>214</v>
      </c>
      <c r="K103" s="61" t="s">
        <v>215</v>
      </c>
      <c r="L103" s="61" t="s">
        <v>43</v>
      </c>
      <c r="M103" s="61" t="s">
        <v>44</v>
      </c>
      <c r="N103" s="61" t="s">
        <v>88</v>
      </c>
      <c r="O103" s="61" t="s">
        <v>89</v>
      </c>
      <c r="P103" s="61">
        <v>3</v>
      </c>
      <c r="Q103" s="61" t="s">
        <v>90</v>
      </c>
      <c r="R103" s="61">
        <v>39</v>
      </c>
      <c r="S103" s="61" t="s">
        <v>218</v>
      </c>
      <c r="T103" s="61" t="s">
        <v>216</v>
      </c>
      <c r="U103" s="61" t="s">
        <v>217</v>
      </c>
      <c r="V103" s="61">
        <v>2000</v>
      </c>
      <c r="W103" s="61" t="s">
        <v>662</v>
      </c>
      <c r="X103" s="61" t="s">
        <v>73</v>
      </c>
      <c r="Y103" s="61">
        <v>2400</v>
      </c>
      <c r="Z103" s="61" t="s">
        <v>1195</v>
      </c>
      <c r="AB103" s="61">
        <v>2491</v>
      </c>
      <c r="AC103" s="61" t="s">
        <v>165</v>
      </c>
      <c r="AD103" s="61">
        <v>0</v>
      </c>
      <c r="AE103" s="61" t="s">
        <v>40</v>
      </c>
      <c r="AF103" s="63">
        <v>100000</v>
      </c>
      <c r="AG103" s="63">
        <v>100000</v>
      </c>
      <c r="AH103" s="63">
        <v>100000</v>
      </c>
      <c r="AI103" s="63">
        <v>100000</v>
      </c>
      <c r="AJ103" s="63">
        <v>2476.13</v>
      </c>
      <c r="AK103" s="63">
        <v>0</v>
      </c>
      <c r="AL103" s="63">
        <v>2476.13</v>
      </c>
      <c r="AM103" s="63">
        <v>2476.13</v>
      </c>
      <c r="AN103" s="63">
        <v>0</v>
      </c>
      <c r="AO103" s="63">
        <v>2476.13</v>
      </c>
      <c r="AP103" s="63">
        <v>2476.13</v>
      </c>
      <c r="AQ103" s="63">
        <v>0</v>
      </c>
      <c r="AR103" s="63">
        <v>0</v>
      </c>
      <c r="AS103" s="63">
        <v>2476.13</v>
      </c>
      <c r="AT103" s="63">
        <v>0</v>
      </c>
      <c r="AU103" s="63">
        <v>0</v>
      </c>
      <c r="AV103" s="63">
        <v>2476.13</v>
      </c>
      <c r="AW103" s="63">
        <f t="shared" si="25"/>
        <v>97523.87</v>
      </c>
      <c r="AX103" s="63">
        <v>100000</v>
      </c>
      <c r="AY103" s="63">
        <f t="shared" si="22"/>
        <v>0</v>
      </c>
      <c r="AZ103" s="63">
        <f t="shared" si="23"/>
        <v>0</v>
      </c>
      <c r="BA103" s="63">
        <v>100000</v>
      </c>
      <c r="BB103" s="63" t="s">
        <v>520</v>
      </c>
      <c r="BC103" s="63">
        <v>0</v>
      </c>
      <c r="BD103" s="63">
        <v>0</v>
      </c>
      <c r="BE103" s="63">
        <v>0</v>
      </c>
      <c r="BF103" s="63">
        <v>0</v>
      </c>
      <c r="BG103" s="63">
        <v>0</v>
      </c>
      <c r="BH103" s="63"/>
      <c r="BI103" s="63">
        <f>BA103-AG103</f>
        <v>0</v>
      </c>
      <c r="BJ103" s="63">
        <f t="shared" si="26"/>
        <v>100000</v>
      </c>
      <c r="BK103" s="63">
        <f t="shared" si="27"/>
        <v>97523.87</v>
      </c>
    </row>
    <row r="104" spans="1:63" s="61" customFormat="1" hidden="1" x14ac:dyDescent="0.25">
      <c r="A104" s="61" t="str">
        <f>VLOOKUP(B104,'Cubo 14-08-2023'!$A$1:$A$444,1,0)</f>
        <v>1.1-00-2303_23117011_2324910</v>
      </c>
      <c r="B104" s="61" t="str">
        <f t="shared" si="20"/>
        <v>1.1-00-2303_23117011_2324910</v>
      </c>
      <c r="C104" s="61" t="s">
        <v>137</v>
      </c>
      <c r="D104" s="61" t="s">
        <v>138</v>
      </c>
      <c r="E104" s="61" t="s">
        <v>682</v>
      </c>
      <c r="F104" s="61">
        <v>1</v>
      </c>
      <c r="G104" s="61" t="s">
        <v>669</v>
      </c>
      <c r="H104" s="61">
        <v>1.3</v>
      </c>
      <c r="I104" s="61" t="s">
        <v>670</v>
      </c>
      <c r="J104" s="61" t="s">
        <v>265</v>
      </c>
      <c r="K104" s="61" t="s">
        <v>266</v>
      </c>
      <c r="L104" s="61" t="s">
        <v>125</v>
      </c>
      <c r="M104" s="61" t="s">
        <v>126</v>
      </c>
      <c r="N104" s="61" t="s">
        <v>267</v>
      </c>
      <c r="O104" s="61" t="s">
        <v>268</v>
      </c>
      <c r="P104" s="61">
        <v>1</v>
      </c>
      <c r="Q104" s="61" t="s">
        <v>127</v>
      </c>
      <c r="R104" s="61">
        <v>17</v>
      </c>
      <c r="S104" s="61" t="s">
        <v>271</v>
      </c>
      <c r="T104" s="61" t="s">
        <v>269</v>
      </c>
      <c r="U104" s="61" t="s">
        <v>270</v>
      </c>
      <c r="V104" s="61">
        <v>2000</v>
      </c>
      <c r="W104" s="61" t="s">
        <v>662</v>
      </c>
      <c r="X104" s="61" t="s">
        <v>73</v>
      </c>
      <c r="Y104" s="61">
        <v>2400</v>
      </c>
      <c r="Z104" s="61" t="s">
        <v>1195</v>
      </c>
      <c r="AB104" s="61">
        <v>2491</v>
      </c>
      <c r="AC104" s="61" t="s">
        <v>165</v>
      </c>
      <c r="AD104" s="61">
        <v>0</v>
      </c>
      <c r="AE104" s="61" t="s">
        <v>40</v>
      </c>
      <c r="AF104" s="63">
        <v>75000</v>
      </c>
      <c r="AG104" s="63">
        <v>75000</v>
      </c>
      <c r="AH104" s="63">
        <v>75000</v>
      </c>
      <c r="AI104" s="63">
        <v>75000</v>
      </c>
      <c r="AJ104" s="63">
        <v>0</v>
      </c>
      <c r="AK104" s="63">
        <v>0</v>
      </c>
      <c r="AL104" s="63">
        <v>0</v>
      </c>
      <c r="AM104" s="63">
        <v>0</v>
      </c>
      <c r="AN104" s="63">
        <v>0</v>
      </c>
      <c r="AO104" s="63">
        <v>0</v>
      </c>
      <c r="AP104" s="63">
        <v>0</v>
      </c>
      <c r="AQ104" s="63">
        <v>0</v>
      </c>
      <c r="AR104" s="63">
        <v>0</v>
      </c>
      <c r="AS104" s="63">
        <v>0</v>
      </c>
      <c r="AT104" s="63">
        <v>0</v>
      </c>
      <c r="AU104" s="63">
        <v>0</v>
      </c>
      <c r="AV104" s="63">
        <v>0</v>
      </c>
      <c r="AW104" s="63">
        <f t="shared" si="25"/>
        <v>75000</v>
      </c>
      <c r="AX104" s="63">
        <v>75000</v>
      </c>
      <c r="AY104" s="63">
        <f t="shared" si="22"/>
        <v>0</v>
      </c>
      <c r="AZ104" s="63">
        <f t="shared" si="23"/>
        <v>0</v>
      </c>
      <c r="BA104" s="63">
        <v>75000</v>
      </c>
      <c r="BB104" s="63" t="s">
        <v>490</v>
      </c>
      <c r="BC104" s="63">
        <v>0</v>
      </c>
      <c r="BD104" s="63">
        <v>0</v>
      </c>
      <c r="BE104" s="63">
        <v>0</v>
      </c>
      <c r="BF104" s="63">
        <v>0</v>
      </c>
      <c r="BG104" s="63">
        <v>0</v>
      </c>
      <c r="BH104" s="63"/>
      <c r="BI104" s="63">
        <f>BA104-AG104</f>
        <v>0</v>
      </c>
      <c r="BJ104" s="63">
        <f t="shared" si="26"/>
        <v>75000</v>
      </c>
      <c r="BK104" s="63">
        <f t="shared" si="27"/>
        <v>75000</v>
      </c>
    </row>
    <row r="105" spans="1:63" s="61" customFormat="1" hidden="1" x14ac:dyDescent="0.25">
      <c r="A105" s="61" t="str">
        <f>VLOOKUP(B105,'Cubo 14-08-2023'!$A$1:$A$444,1,0)</f>
        <v>1.1-00-2305_23621015_2324910</v>
      </c>
      <c r="B105" s="61" t="str">
        <f t="shared" si="20"/>
        <v>1.1-00-2305_23621015_2324910</v>
      </c>
      <c r="C105" s="61" t="s">
        <v>137</v>
      </c>
      <c r="D105" s="61" t="s">
        <v>138</v>
      </c>
      <c r="E105" s="61" t="s">
        <v>682</v>
      </c>
      <c r="F105" s="61">
        <v>1</v>
      </c>
      <c r="G105" s="61" t="s">
        <v>669</v>
      </c>
      <c r="H105" s="61">
        <v>1.3</v>
      </c>
      <c r="I105" s="61" t="s">
        <v>670</v>
      </c>
      <c r="J105" s="61" t="s">
        <v>28</v>
      </c>
      <c r="K105" s="61" t="s">
        <v>29</v>
      </c>
      <c r="L105" s="61" t="s">
        <v>43</v>
      </c>
      <c r="M105" s="61" t="s">
        <v>44</v>
      </c>
      <c r="N105" s="61" t="s">
        <v>45</v>
      </c>
      <c r="O105" s="61" t="s">
        <v>46</v>
      </c>
      <c r="P105" s="61">
        <v>6</v>
      </c>
      <c r="Q105" s="61" t="s">
        <v>34</v>
      </c>
      <c r="R105" s="61">
        <v>21</v>
      </c>
      <c r="S105" s="61" t="s">
        <v>107</v>
      </c>
      <c r="T105" s="61" t="s">
        <v>47</v>
      </c>
      <c r="U105" s="61" t="s">
        <v>48</v>
      </c>
      <c r="V105" s="61">
        <v>2000</v>
      </c>
      <c r="W105" s="61" t="s">
        <v>662</v>
      </c>
      <c r="X105" s="61" t="s">
        <v>73</v>
      </c>
      <c r="Y105" s="61">
        <v>2400</v>
      </c>
      <c r="Z105" s="61" t="s">
        <v>1195</v>
      </c>
      <c r="AB105" s="61">
        <v>2491</v>
      </c>
      <c r="AC105" s="61" t="s">
        <v>165</v>
      </c>
      <c r="AD105" s="61">
        <v>0</v>
      </c>
      <c r="AE105" s="61" t="s">
        <v>40</v>
      </c>
      <c r="AF105" s="63">
        <v>236228</v>
      </c>
      <c r="AG105" s="63">
        <v>364228</v>
      </c>
      <c r="AH105" s="63">
        <v>364228</v>
      </c>
      <c r="AI105" s="63">
        <v>320000</v>
      </c>
      <c r="AJ105" s="63">
        <v>362305.9</v>
      </c>
      <c r="AK105" s="63">
        <v>192965.33</v>
      </c>
      <c r="AL105" s="63">
        <v>255748.3</v>
      </c>
      <c r="AM105" s="63">
        <v>320119.03999999998</v>
      </c>
      <c r="AN105" s="63">
        <v>192965.33</v>
      </c>
      <c r="AO105" s="63">
        <v>218795.34</v>
      </c>
      <c r="AP105" s="63">
        <v>239028.08</v>
      </c>
      <c r="AQ105" s="63">
        <v>187125.33</v>
      </c>
      <c r="AR105" s="63">
        <v>195305.34</v>
      </c>
      <c r="AS105" s="63">
        <v>239028.08</v>
      </c>
      <c r="AT105" s="63">
        <v>187125.33</v>
      </c>
      <c r="AU105" s="63">
        <v>195305.34</v>
      </c>
      <c r="AV105" s="63">
        <v>218948.83</v>
      </c>
      <c r="AW105" s="63">
        <f t="shared" si="25"/>
        <v>1922.0999999999767</v>
      </c>
      <c r="AX105" s="63">
        <v>320000</v>
      </c>
      <c r="AY105" s="63">
        <f t="shared" si="22"/>
        <v>0</v>
      </c>
      <c r="AZ105" s="63">
        <f t="shared" si="23"/>
        <v>-44228</v>
      </c>
      <c r="BA105" s="63">
        <v>320000</v>
      </c>
      <c r="BB105" s="63" t="s">
        <v>473</v>
      </c>
      <c r="BC105" s="63">
        <v>0</v>
      </c>
      <c r="BD105" s="63">
        <v>144228</v>
      </c>
      <c r="BE105" s="63">
        <v>0</v>
      </c>
      <c r="BF105" s="63">
        <v>100000</v>
      </c>
      <c r="BG105" s="63">
        <v>44228</v>
      </c>
      <c r="BH105" s="63">
        <f>BI105+AG105</f>
        <v>364228</v>
      </c>
      <c r="BI105" s="63">
        <v>0</v>
      </c>
      <c r="BJ105" s="63">
        <f t="shared" si="26"/>
        <v>364228</v>
      </c>
      <c r="BK105" s="63">
        <f t="shared" si="27"/>
        <v>44108.960000000021</v>
      </c>
    </row>
    <row r="106" spans="1:63" s="61" customFormat="1" hidden="1" x14ac:dyDescent="0.25">
      <c r="A106" s="61" t="str">
        <f>VLOOKUP(B106,'Cubo 14-08-2023'!$A$1:$A$444,1,0)</f>
        <v>1.1-00-2306_23525016_2324910</v>
      </c>
      <c r="B106" s="61" t="str">
        <f t="shared" si="20"/>
        <v>1.1-00-2306_23525016_2324910</v>
      </c>
      <c r="C106" s="61" t="s">
        <v>137</v>
      </c>
      <c r="D106" s="61" t="s">
        <v>138</v>
      </c>
      <c r="E106" s="61" t="s">
        <v>682</v>
      </c>
      <c r="F106" s="61">
        <v>2</v>
      </c>
      <c r="G106" s="61" t="s">
        <v>672</v>
      </c>
      <c r="H106" s="61">
        <v>2.5</v>
      </c>
      <c r="I106" s="61" t="s">
        <v>690</v>
      </c>
      <c r="J106" s="61" t="s">
        <v>406</v>
      </c>
      <c r="K106" s="61" t="s">
        <v>407</v>
      </c>
      <c r="L106" s="61" t="s">
        <v>149</v>
      </c>
      <c r="M106" s="61" t="s">
        <v>150</v>
      </c>
      <c r="N106" s="61" t="s">
        <v>227</v>
      </c>
      <c r="O106" s="61" t="s">
        <v>228</v>
      </c>
      <c r="P106" s="61">
        <v>5</v>
      </c>
      <c r="Q106" s="61" t="s">
        <v>229</v>
      </c>
      <c r="R106" s="61">
        <v>25</v>
      </c>
      <c r="S106" s="61" t="s">
        <v>408</v>
      </c>
      <c r="T106" s="61" t="s">
        <v>230</v>
      </c>
      <c r="U106" s="61" t="s">
        <v>231</v>
      </c>
      <c r="V106" s="61">
        <v>2000</v>
      </c>
      <c r="W106" s="61" t="s">
        <v>662</v>
      </c>
      <c r="X106" s="61" t="s">
        <v>73</v>
      </c>
      <c r="Y106" s="61">
        <v>2400</v>
      </c>
      <c r="Z106" s="61" t="s">
        <v>1195</v>
      </c>
      <c r="AB106" s="61">
        <v>2491</v>
      </c>
      <c r="AC106" s="61" t="s">
        <v>165</v>
      </c>
      <c r="AD106" s="61">
        <v>0</v>
      </c>
      <c r="AE106" s="61" t="s">
        <v>40</v>
      </c>
      <c r="AF106" s="63">
        <v>502000</v>
      </c>
      <c r="AG106" s="63">
        <v>502000</v>
      </c>
      <c r="AH106" s="63">
        <v>502000</v>
      </c>
      <c r="AI106" s="63">
        <v>502000</v>
      </c>
      <c r="AJ106" s="63">
        <v>400000</v>
      </c>
      <c r="AK106" s="63">
        <v>400000</v>
      </c>
      <c r="AL106" s="63">
        <v>400000</v>
      </c>
      <c r="AM106" s="63">
        <v>400000</v>
      </c>
      <c r="AN106" s="63">
        <v>0</v>
      </c>
      <c r="AO106" s="63">
        <v>0</v>
      </c>
      <c r="AP106" s="63">
        <v>0</v>
      </c>
      <c r="AQ106" s="63">
        <v>0</v>
      </c>
      <c r="AR106" s="63">
        <v>0</v>
      </c>
      <c r="AS106" s="63">
        <v>0</v>
      </c>
      <c r="AT106" s="63">
        <v>0</v>
      </c>
      <c r="AU106" s="63">
        <v>0</v>
      </c>
      <c r="AV106" s="63">
        <v>0</v>
      </c>
      <c r="AW106" s="63">
        <f t="shared" si="25"/>
        <v>102000</v>
      </c>
      <c r="AX106" s="63">
        <v>502000</v>
      </c>
      <c r="AY106" s="63">
        <f t="shared" si="22"/>
        <v>0</v>
      </c>
      <c r="AZ106" s="63">
        <f t="shared" si="23"/>
        <v>0</v>
      </c>
      <c r="BA106" s="63">
        <v>502000</v>
      </c>
      <c r="BB106" s="63" t="s">
        <v>473</v>
      </c>
      <c r="BC106" s="63">
        <v>0</v>
      </c>
      <c r="BD106" s="63">
        <v>0</v>
      </c>
      <c r="BE106" s="63">
        <v>0</v>
      </c>
      <c r="BF106" s="63">
        <v>0</v>
      </c>
      <c r="BG106" s="63">
        <v>0</v>
      </c>
      <c r="BH106" s="63"/>
      <c r="BI106" s="63">
        <v>0</v>
      </c>
      <c r="BJ106" s="63">
        <f t="shared" si="26"/>
        <v>502000</v>
      </c>
      <c r="BK106" s="63">
        <f t="shared" si="27"/>
        <v>102000</v>
      </c>
    </row>
    <row r="107" spans="1:63" s="61" customFormat="1" hidden="1" x14ac:dyDescent="0.25">
      <c r="A107" s="61" t="str">
        <f>VLOOKUP(B107,'Cubo 14-08-2023'!$A$1:$A$444,1,0)</f>
        <v>1.1-00-2307_23236022_2325110</v>
      </c>
      <c r="B107" s="61" t="str">
        <f t="shared" si="20"/>
        <v>1.1-00-2307_23236022_2325110</v>
      </c>
      <c r="C107" s="61" t="s">
        <v>137</v>
      </c>
      <c r="D107" s="61" t="s">
        <v>138</v>
      </c>
      <c r="E107" s="61" t="s">
        <v>682</v>
      </c>
      <c r="F107" s="61">
        <v>2</v>
      </c>
      <c r="G107" s="61" t="s">
        <v>672</v>
      </c>
      <c r="H107" s="61">
        <v>2.2000000000000002</v>
      </c>
      <c r="I107" s="61" t="s">
        <v>674</v>
      </c>
      <c r="J107" s="61" t="s">
        <v>147</v>
      </c>
      <c r="K107" s="61" t="s">
        <v>148</v>
      </c>
      <c r="L107" s="61" t="s">
        <v>43</v>
      </c>
      <c r="M107" s="61" t="s">
        <v>44</v>
      </c>
      <c r="N107" s="61" t="s">
        <v>88</v>
      </c>
      <c r="O107" s="61" t="s">
        <v>89</v>
      </c>
      <c r="P107" s="61">
        <v>2</v>
      </c>
      <c r="Q107" s="61" t="s">
        <v>169</v>
      </c>
      <c r="R107" s="61">
        <v>36</v>
      </c>
      <c r="S107" s="61" t="s">
        <v>172</v>
      </c>
      <c r="T107" s="61" t="s">
        <v>170</v>
      </c>
      <c r="U107" s="61" t="s">
        <v>171</v>
      </c>
      <c r="V107" s="61">
        <v>2000</v>
      </c>
      <c r="W107" s="61" t="s">
        <v>662</v>
      </c>
      <c r="X107" s="61" t="s">
        <v>73</v>
      </c>
      <c r="Y107" s="61">
        <v>2500</v>
      </c>
      <c r="Z107" s="61" t="s">
        <v>1196</v>
      </c>
      <c r="AB107" s="61">
        <v>2511</v>
      </c>
      <c r="AC107" s="61" t="s">
        <v>175</v>
      </c>
      <c r="AD107" s="61">
        <v>0</v>
      </c>
      <c r="AE107" s="61" t="s">
        <v>40</v>
      </c>
      <c r="AF107" s="63">
        <v>1700000</v>
      </c>
      <c r="AG107" s="63">
        <v>1700000</v>
      </c>
      <c r="AH107" s="63">
        <v>1700000</v>
      </c>
      <c r="AI107" s="63">
        <v>1700000</v>
      </c>
      <c r="AJ107" s="63">
        <v>1499642.2</v>
      </c>
      <c r="AK107" s="63">
        <v>1499642.2</v>
      </c>
      <c r="AL107" s="63">
        <v>1499642.2</v>
      </c>
      <c r="AM107" s="63">
        <v>1499642.2</v>
      </c>
      <c r="AN107" s="63">
        <v>348754</v>
      </c>
      <c r="AO107" s="63">
        <v>0</v>
      </c>
      <c r="AP107" s="63">
        <v>986475.6</v>
      </c>
      <c r="AQ107" s="63">
        <v>0</v>
      </c>
      <c r="AR107" s="63">
        <v>0</v>
      </c>
      <c r="AS107" s="63">
        <v>702490.2</v>
      </c>
      <c r="AT107" s="63">
        <v>0</v>
      </c>
      <c r="AU107" s="63">
        <v>0</v>
      </c>
      <c r="AV107" s="63">
        <v>353736.2</v>
      </c>
      <c r="AW107" s="63">
        <f t="shared" si="25"/>
        <v>200357.80000000005</v>
      </c>
      <c r="AX107" s="63">
        <v>1700000</v>
      </c>
      <c r="AY107" s="63">
        <f t="shared" si="22"/>
        <v>0</v>
      </c>
      <c r="AZ107" s="63">
        <f t="shared" si="23"/>
        <v>0</v>
      </c>
      <c r="BA107" s="63">
        <v>1700000</v>
      </c>
      <c r="BB107" s="63" t="s">
        <v>473</v>
      </c>
      <c r="BC107" s="63">
        <v>0</v>
      </c>
      <c r="BD107" s="63">
        <v>0</v>
      </c>
      <c r="BE107" s="63">
        <v>0</v>
      </c>
      <c r="BF107" s="63">
        <v>0</v>
      </c>
      <c r="BG107" s="63">
        <v>0</v>
      </c>
      <c r="BH107" s="63"/>
      <c r="BI107" s="63">
        <f>BA107-AG107</f>
        <v>0</v>
      </c>
      <c r="BJ107" s="63">
        <f t="shared" si="26"/>
        <v>1700000</v>
      </c>
      <c r="BK107" s="63">
        <f t="shared" si="27"/>
        <v>200357.80000000005</v>
      </c>
    </row>
    <row r="108" spans="1:63" s="61" customFormat="1" hidden="1" x14ac:dyDescent="0.25">
      <c r="A108" s="61" t="str">
        <f>VLOOKUP(B108,'Cubo 14-08-2023'!$A$1:$A$444,1,0)</f>
        <v>1.1-00-2307_23339024_2325210</v>
      </c>
      <c r="B108" s="61" t="str">
        <f t="shared" si="20"/>
        <v>1.1-00-2307_23339024_2325210</v>
      </c>
      <c r="C108" s="61" t="s">
        <v>137</v>
      </c>
      <c r="D108" s="61" t="s">
        <v>138</v>
      </c>
      <c r="E108" s="61" t="s">
        <v>682</v>
      </c>
      <c r="F108" s="61">
        <v>2</v>
      </c>
      <c r="G108" s="61" t="s">
        <v>672</v>
      </c>
      <c r="H108" s="61">
        <v>2.2999999999999998</v>
      </c>
      <c r="I108" s="61" t="s">
        <v>688</v>
      </c>
      <c r="J108" s="61" t="s">
        <v>214</v>
      </c>
      <c r="K108" s="61" t="s">
        <v>215</v>
      </c>
      <c r="L108" s="61" t="s">
        <v>43</v>
      </c>
      <c r="M108" s="61" t="s">
        <v>44</v>
      </c>
      <c r="N108" s="61" t="s">
        <v>88</v>
      </c>
      <c r="O108" s="61" t="s">
        <v>89</v>
      </c>
      <c r="P108" s="61">
        <v>3</v>
      </c>
      <c r="Q108" s="61" t="s">
        <v>90</v>
      </c>
      <c r="R108" s="61">
        <v>39</v>
      </c>
      <c r="S108" s="61" t="s">
        <v>218</v>
      </c>
      <c r="T108" s="61" t="s">
        <v>216</v>
      </c>
      <c r="U108" s="61" t="s">
        <v>217</v>
      </c>
      <c r="V108" s="61">
        <v>2000</v>
      </c>
      <c r="W108" s="61" t="s">
        <v>662</v>
      </c>
      <c r="X108" s="61" t="s">
        <v>73</v>
      </c>
      <c r="Y108" s="61">
        <v>2500</v>
      </c>
      <c r="Z108" s="61" t="s">
        <v>1196</v>
      </c>
      <c r="AB108" s="61">
        <v>2521</v>
      </c>
      <c r="AC108" s="61" t="s">
        <v>220</v>
      </c>
      <c r="AD108" s="61">
        <v>0</v>
      </c>
      <c r="AE108" s="61" t="s">
        <v>40</v>
      </c>
      <c r="AF108" s="63">
        <v>450000</v>
      </c>
      <c r="AG108" s="63">
        <v>450000</v>
      </c>
      <c r="AH108" s="63">
        <v>450000</v>
      </c>
      <c r="AI108" s="63">
        <v>450000</v>
      </c>
      <c r="AJ108" s="63">
        <v>288873.62</v>
      </c>
      <c r="AK108" s="63">
        <v>288873.62</v>
      </c>
      <c r="AL108" s="63">
        <v>288873.62</v>
      </c>
      <c r="AM108" s="63">
        <v>288873.62</v>
      </c>
      <c r="AN108" s="63">
        <v>273873.62</v>
      </c>
      <c r="AO108" s="63">
        <v>273873.62</v>
      </c>
      <c r="AP108" s="63">
        <v>273873.62</v>
      </c>
      <c r="AQ108" s="63">
        <v>273873.62</v>
      </c>
      <c r="AR108" s="63">
        <v>273873.62</v>
      </c>
      <c r="AS108" s="63">
        <v>273873.62</v>
      </c>
      <c r="AT108" s="63">
        <v>273873.62</v>
      </c>
      <c r="AU108" s="63">
        <v>273873.62</v>
      </c>
      <c r="AV108" s="63">
        <v>273873.62</v>
      </c>
      <c r="AW108" s="63">
        <f t="shared" si="25"/>
        <v>161126.38</v>
      </c>
      <c r="AX108" s="63">
        <v>450000</v>
      </c>
      <c r="AY108" s="63">
        <f t="shared" si="22"/>
        <v>0</v>
      </c>
      <c r="AZ108" s="63">
        <f t="shared" si="23"/>
        <v>0</v>
      </c>
      <c r="BA108" s="63">
        <v>450000</v>
      </c>
      <c r="BB108" s="63" t="s">
        <v>473</v>
      </c>
      <c r="BC108" s="63">
        <v>0</v>
      </c>
      <c r="BD108" s="63">
        <v>0</v>
      </c>
      <c r="BE108" s="63">
        <v>0</v>
      </c>
      <c r="BF108" s="63">
        <v>0</v>
      </c>
      <c r="BG108" s="63">
        <v>0</v>
      </c>
      <c r="BH108" s="63"/>
      <c r="BI108" s="63">
        <f>BA108-AG108</f>
        <v>0</v>
      </c>
      <c r="BJ108" s="63">
        <f t="shared" si="26"/>
        <v>450000</v>
      </c>
      <c r="BK108" s="63">
        <f t="shared" si="27"/>
        <v>161126.38</v>
      </c>
    </row>
    <row r="109" spans="1:63" s="61" customFormat="1" hidden="1" x14ac:dyDescent="0.25">
      <c r="A109" s="61" t="str">
        <f>VLOOKUP(B109,'Cubo 14-08-2023'!$A$1:$A$444,1,0)</f>
        <v>1.1-00-2310_23448030_2325210</v>
      </c>
      <c r="B109" s="61" t="str">
        <f t="shared" si="20"/>
        <v>1.1-00-2310_23448030_2325210</v>
      </c>
      <c r="C109" s="61" t="s">
        <v>137</v>
      </c>
      <c r="D109" s="61" t="s">
        <v>138</v>
      </c>
      <c r="E109" s="61" t="s">
        <v>682</v>
      </c>
      <c r="F109" s="61">
        <v>2</v>
      </c>
      <c r="G109" s="61" t="s">
        <v>672</v>
      </c>
      <c r="H109" s="61">
        <v>2.7</v>
      </c>
      <c r="I109" s="61" t="s">
        <v>226</v>
      </c>
      <c r="J109" s="61" t="s">
        <v>225</v>
      </c>
      <c r="K109" s="61" t="s">
        <v>226</v>
      </c>
      <c r="L109" s="61" t="s">
        <v>43</v>
      </c>
      <c r="M109" s="61" t="s">
        <v>44</v>
      </c>
      <c r="N109" s="61" t="s">
        <v>250</v>
      </c>
      <c r="O109" s="61" t="s">
        <v>251</v>
      </c>
      <c r="P109" s="61">
        <v>4</v>
      </c>
      <c r="Q109" s="61" t="s">
        <v>190</v>
      </c>
      <c r="R109" s="61">
        <v>48</v>
      </c>
      <c r="S109" s="61" t="s">
        <v>254</v>
      </c>
      <c r="T109" s="61" t="s">
        <v>252</v>
      </c>
      <c r="U109" s="61" t="s">
        <v>253</v>
      </c>
      <c r="V109" s="61">
        <v>2000</v>
      </c>
      <c r="W109" s="61" t="s">
        <v>662</v>
      </c>
      <c r="X109" s="61" t="s">
        <v>73</v>
      </c>
      <c r="Y109" s="61">
        <v>2500</v>
      </c>
      <c r="Z109" s="61" t="s">
        <v>1196</v>
      </c>
      <c r="AB109" s="61">
        <v>2521</v>
      </c>
      <c r="AC109" s="61" t="s">
        <v>220</v>
      </c>
      <c r="AD109" s="61">
        <v>0</v>
      </c>
      <c r="AE109" s="61" t="s">
        <v>40</v>
      </c>
      <c r="AF109" s="63">
        <v>50000</v>
      </c>
      <c r="AG109" s="63">
        <v>50000</v>
      </c>
      <c r="AH109" s="63">
        <v>50000</v>
      </c>
      <c r="AI109" s="63">
        <v>50000</v>
      </c>
      <c r="AJ109" s="63">
        <v>0</v>
      </c>
      <c r="AK109" s="63">
        <v>0</v>
      </c>
      <c r="AL109" s="63">
        <v>0</v>
      </c>
      <c r="AM109" s="63">
        <v>0</v>
      </c>
      <c r="AN109" s="63">
        <v>0</v>
      </c>
      <c r="AO109" s="63">
        <v>0</v>
      </c>
      <c r="AP109" s="63">
        <v>0</v>
      </c>
      <c r="AQ109" s="63">
        <v>0</v>
      </c>
      <c r="AR109" s="63">
        <v>0</v>
      </c>
      <c r="AS109" s="63">
        <v>0</v>
      </c>
      <c r="AT109" s="63">
        <v>0</v>
      </c>
      <c r="AU109" s="63">
        <v>0</v>
      </c>
      <c r="AV109" s="63">
        <v>0</v>
      </c>
      <c r="AW109" s="63">
        <f t="shared" si="25"/>
        <v>50000</v>
      </c>
      <c r="AX109" s="63">
        <v>50000</v>
      </c>
      <c r="AY109" s="63">
        <f t="shared" si="22"/>
        <v>0</v>
      </c>
      <c r="AZ109" s="63">
        <f t="shared" si="23"/>
        <v>0</v>
      </c>
      <c r="BA109" s="63">
        <v>50000</v>
      </c>
      <c r="BB109" s="63" t="s">
        <v>572</v>
      </c>
      <c r="BC109" s="63">
        <v>0</v>
      </c>
      <c r="BD109" s="63">
        <v>0</v>
      </c>
      <c r="BE109" s="63">
        <v>0</v>
      </c>
      <c r="BF109" s="63">
        <v>0</v>
      </c>
      <c r="BG109" s="63">
        <v>0</v>
      </c>
      <c r="BH109" s="63"/>
      <c r="BI109" s="63">
        <f>BA109-AG109</f>
        <v>0</v>
      </c>
      <c r="BJ109" s="63">
        <f t="shared" si="26"/>
        <v>50000</v>
      </c>
      <c r="BK109" s="63">
        <f t="shared" si="27"/>
        <v>50000</v>
      </c>
    </row>
    <row r="110" spans="1:63" s="61" customFormat="1" hidden="1" x14ac:dyDescent="0.25">
      <c r="A110" s="61" t="str">
        <f>VLOOKUP(B110,'Cubo 14-08-2023'!$A$1:$A$444,1,0)</f>
        <v>1.1-00-2305_23621015_2325210</v>
      </c>
      <c r="B110" s="61" t="str">
        <f t="shared" si="20"/>
        <v>1.1-00-2305_23621015_2325210</v>
      </c>
      <c r="C110" s="61" t="s">
        <v>137</v>
      </c>
      <c r="D110" s="61" t="s">
        <v>138</v>
      </c>
      <c r="E110" s="61" t="s">
        <v>682</v>
      </c>
      <c r="F110" s="61">
        <v>1</v>
      </c>
      <c r="G110" s="61" t="s">
        <v>669</v>
      </c>
      <c r="H110" s="61">
        <v>1.3</v>
      </c>
      <c r="I110" s="61" t="s">
        <v>670</v>
      </c>
      <c r="J110" s="61" t="s">
        <v>28</v>
      </c>
      <c r="K110" s="61" t="s">
        <v>29</v>
      </c>
      <c r="L110" s="61" t="s">
        <v>43</v>
      </c>
      <c r="M110" s="61" t="s">
        <v>44</v>
      </c>
      <c r="N110" s="61" t="s">
        <v>45</v>
      </c>
      <c r="O110" s="61" t="s">
        <v>46</v>
      </c>
      <c r="P110" s="61">
        <v>6</v>
      </c>
      <c r="Q110" s="61" t="s">
        <v>34</v>
      </c>
      <c r="R110" s="61">
        <v>21</v>
      </c>
      <c r="S110" s="61" t="s">
        <v>107</v>
      </c>
      <c r="T110" s="61" t="s">
        <v>47</v>
      </c>
      <c r="U110" s="61" t="s">
        <v>48</v>
      </c>
      <c r="V110" s="61">
        <v>2000</v>
      </c>
      <c r="W110" s="61" t="s">
        <v>662</v>
      </c>
      <c r="X110" s="61" t="s">
        <v>73</v>
      </c>
      <c r="Y110" s="61">
        <v>2500</v>
      </c>
      <c r="Z110" s="61" t="s">
        <v>1196</v>
      </c>
      <c r="AB110" s="61">
        <v>2521</v>
      </c>
      <c r="AC110" s="61" t="s">
        <v>220</v>
      </c>
      <c r="AD110" s="61">
        <v>0</v>
      </c>
      <c r="AE110" s="61" t="s">
        <v>40</v>
      </c>
      <c r="AF110" s="63">
        <v>99500</v>
      </c>
      <c r="AG110" s="63">
        <v>99500</v>
      </c>
      <c r="AH110" s="63">
        <v>99500</v>
      </c>
      <c r="AI110" s="63">
        <v>50000</v>
      </c>
      <c r="AJ110" s="63">
        <v>65280</v>
      </c>
      <c r="AK110" s="63">
        <v>50200</v>
      </c>
      <c r="AL110" s="63">
        <v>50200</v>
      </c>
      <c r="AM110" s="63">
        <v>61800</v>
      </c>
      <c r="AN110" s="63">
        <v>0</v>
      </c>
      <c r="AO110" s="63">
        <v>50200</v>
      </c>
      <c r="AP110" s="63">
        <v>50200</v>
      </c>
      <c r="AQ110" s="63">
        <v>0</v>
      </c>
      <c r="AR110" s="63">
        <v>50200</v>
      </c>
      <c r="AS110" s="63">
        <v>50200</v>
      </c>
      <c r="AT110" s="63">
        <v>0</v>
      </c>
      <c r="AU110" s="63">
        <v>50200</v>
      </c>
      <c r="AV110" s="63">
        <v>50200</v>
      </c>
      <c r="AW110" s="63">
        <f t="shared" si="25"/>
        <v>34220</v>
      </c>
      <c r="AX110" s="63">
        <v>50000</v>
      </c>
      <c r="AY110" s="63">
        <f t="shared" si="22"/>
        <v>0</v>
      </c>
      <c r="AZ110" s="63">
        <f t="shared" si="23"/>
        <v>-49500</v>
      </c>
      <c r="BA110" s="63">
        <v>50000</v>
      </c>
      <c r="BB110" s="63" t="s">
        <v>473</v>
      </c>
      <c r="BC110" s="63">
        <v>0</v>
      </c>
      <c r="BD110" s="63">
        <v>80000</v>
      </c>
      <c r="BE110" s="63">
        <v>0</v>
      </c>
      <c r="BF110" s="63">
        <v>30500</v>
      </c>
      <c r="BG110" s="63">
        <v>49500</v>
      </c>
      <c r="BH110" s="63">
        <f>BI110+AG110</f>
        <v>99500</v>
      </c>
      <c r="BI110" s="63">
        <v>0</v>
      </c>
      <c r="BJ110" s="63">
        <f t="shared" si="26"/>
        <v>99500</v>
      </c>
      <c r="BK110" s="63">
        <f t="shared" si="27"/>
        <v>37700</v>
      </c>
    </row>
    <row r="111" spans="1:63" s="61" customFormat="1" hidden="1" x14ac:dyDescent="0.25">
      <c r="A111" s="61" t="str">
        <f>VLOOKUP(B111,'Cubo 14-08-2023'!$A$1:$A$444,1,0)</f>
        <v>1.1-00-2309_23844028_2325210</v>
      </c>
      <c r="B111" s="61" t="str">
        <f t="shared" si="20"/>
        <v>1.1-00-2309_23844028_2325210</v>
      </c>
      <c r="C111" s="61" t="s">
        <v>137</v>
      </c>
      <c r="D111" s="61" t="s">
        <v>138</v>
      </c>
      <c r="E111" s="61" t="s">
        <v>682</v>
      </c>
      <c r="F111" s="61">
        <v>3</v>
      </c>
      <c r="G111" s="61" t="s">
        <v>685</v>
      </c>
      <c r="H111" s="61">
        <v>3.1</v>
      </c>
      <c r="I111" s="61" t="s">
        <v>686</v>
      </c>
      <c r="J111" s="61" t="s">
        <v>382</v>
      </c>
      <c r="K111" s="61" t="s">
        <v>383</v>
      </c>
      <c r="L111" s="61" t="s">
        <v>43</v>
      </c>
      <c r="M111" s="61" t="s">
        <v>44</v>
      </c>
      <c r="N111" s="61" t="s">
        <v>363</v>
      </c>
      <c r="O111" s="61" t="s">
        <v>364</v>
      </c>
      <c r="P111" s="61">
        <v>8</v>
      </c>
      <c r="Q111" s="61" t="s">
        <v>384</v>
      </c>
      <c r="R111" s="61">
        <v>44</v>
      </c>
      <c r="S111" s="61" t="s">
        <v>405</v>
      </c>
      <c r="T111" s="61" t="s">
        <v>385</v>
      </c>
      <c r="U111" s="61" t="s">
        <v>386</v>
      </c>
      <c r="V111" s="61">
        <v>2000</v>
      </c>
      <c r="W111" s="61" t="s">
        <v>662</v>
      </c>
      <c r="X111" s="61" t="s">
        <v>73</v>
      </c>
      <c r="Y111" s="61">
        <v>2500</v>
      </c>
      <c r="Z111" s="61" t="s">
        <v>1196</v>
      </c>
      <c r="AB111" s="61">
        <v>2521</v>
      </c>
      <c r="AC111" s="61" t="s">
        <v>220</v>
      </c>
      <c r="AD111" s="61">
        <v>0</v>
      </c>
      <c r="AE111" s="61" t="s">
        <v>40</v>
      </c>
      <c r="AF111" s="63">
        <v>500000</v>
      </c>
      <c r="AG111" s="63">
        <v>500000</v>
      </c>
      <c r="AH111" s="63">
        <v>500000</v>
      </c>
      <c r="AI111" s="63">
        <v>500000</v>
      </c>
      <c r="AJ111" s="63">
        <v>429988.8</v>
      </c>
      <c r="AK111" s="63">
        <v>429988.8</v>
      </c>
      <c r="AL111" s="63">
        <v>429988.8</v>
      </c>
      <c r="AM111" s="63">
        <v>429988.8</v>
      </c>
      <c r="AN111" s="63">
        <v>429988.8</v>
      </c>
      <c r="AO111" s="63">
        <v>429988.8</v>
      </c>
      <c r="AP111" s="63">
        <v>429988.8</v>
      </c>
      <c r="AQ111" s="63">
        <v>429988.8</v>
      </c>
      <c r="AR111" s="63">
        <v>429988.8</v>
      </c>
      <c r="AS111" s="63">
        <v>429988.8</v>
      </c>
      <c r="AT111" s="63">
        <v>429988.8</v>
      </c>
      <c r="AU111" s="63">
        <v>429988.8</v>
      </c>
      <c r="AV111" s="63">
        <v>429988.8</v>
      </c>
      <c r="AW111" s="63">
        <f t="shared" si="25"/>
        <v>70011.200000000012</v>
      </c>
      <c r="AX111" s="63">
        <v>500000</v>
      </c>
      <c r="AY111" s="63">
        <f t="shared" si="22"/>
        <v>0</v>
      </c>
      <c r="AZ111" s="63">
        <f t="shared" si="23"/>
        <v>0</v>
      </c>
      <c r="BA111" s="63">
        <v>500000</v>
      </c>
      <c r="BB111" s="63" t="s">
        <v>560</v>
      </c>
      <c r="BC111" s="63">
        <v>0</v>
      </c>
      <c r="BD111" s="63">
        <v>0</v>
      </c>
      <c r="BE111" s="63">
        <v>0</v>
      </c>
      <c r="BF111" s="63">
        <v>0</v>
      </c>
      <c r="BG111" s="63">
        <v>0</v>
      </c>
      <c r="BH111" s="63"/>
      <c r="BI111" s="63">
        <f>BA111-AG111</f>
        <v>0</v>
      </c>
      <c r="BJ111" s="63">
        <f t="shared" si="26"/>
        <v>500000</v>
      </c>
      <c r="BK111" s="63">
        <f t="shared" si="27"/>
        <v>70011.200000000012</v>
      </c>
    </row>
    <row r="112" spans="1:63" s="61" customFormat="1" hidden="1" x14ac:dyDescent="0.25">
      <c r="A112" s="61" t="str">
        <f>VLOOKUP(B112,'Cubo 14-08-2023'!$A$1:$A$444,1,0)</f>
        <v>1.1-00-2301_2352002_2322110</v>
      </c>
      <c r="B112" s="61" t="str">
        <f t="shared" si="20"/>
        <v>1.1-00-2301_2352002_2322110</v>
      </c>
      <c r="C112" s="61" t="s">
        <v>137</v>
      </c>
      <c r="D112" s="61" t="s">
        <v>138</v>
      </c>
      <c r="E112" s="61" t="s">
        <v>682</v>
      </c>
      <c r="F112" s="61">
        <v>1</v>
      </c>
      <c r="G112" s="61" t="s">
        <v>669</v>
      </c>
      <c r="H112" s="61">
        <v>1.3</v>
      </c>
      <c r="I112" s="61" t="s">
        <v>670</v>
      </c>
      <c r="J112" s="61" t="s">
        <v>28</v>
      </c>
      <c r="K112" s="61" t="s">
        <v>29</v>
      </c>
      <c r="L112" s="61" t="s">
        <v>43</v>
      </c>
      <c r="M112" s="61" t="s">
        <v>44</v>
      </c>
      <c r="N112" s="61" t="s">
        <v>306</v>
      </c>
      <c r="O112" s="61" t="s">
        <v>307</v>
      </c>
      <c r="P112" s="61">
        <v>5</v>
      </c>
      <c r="Q112" s="61" t="s">
        <v>229</v>
      </c>
      <c r="R112" s="61">
        <v>2</v>
      </c>
      <c r="S112" s="61" t="s">
        <v>319</v>
      </c>
      <c r="T112" s="61" t="s">
        <v>317</v>
      </c>
      <c r="U112" s="61" t="s">
        <v>318</v>
      </c>
      <c r="V112" s="61">
        <v>2000</v>
      </c>
      <c r="W112" s="61" t="s">
        <v>662</v>
      </c>
      <c r="X112" s="61" t="s">
        <v>73</v>
      </c>
      <c r="Y112" s="61">
        <v>2200</v>
      </c>
      <c r="Z112" s="61" t="s">
        <v>1193</v>
      </c>
      <c r="AB112" s="61">
        <v>2211</v>
      </c>
      <c r="AC112" s="61" t="s">
        <v>141</v>
      </c>
      <c r="AD112" s="61">
        <v>0</v>
      </c>
      <c r="AE112" s="61" t="s">
        <v>40</v>
      </c>
      <c r="AF112" s="63">
        <v>150000</v>
      </c>
      <c r="AG112" s="63">
        <v>150000</v>
      </c>
      <c r="AH112" s="63">
        <v>150000</v>
      </c>
      <c r="AI112" s="63">
        <v>150000</v>
      </c>
      <c r="AJ112" s="63">
        <v>87848.79</v>
      </c>
      <c r="AK112" s="63">
        <v>73252.69</v>
      </c>
      <c r="AL112" s="63">
        <v>87848.79</v>
      </c>
      <c r="AM112" s="63">
        <v>89519.09</v>
      </c>
      <c r="AN112" s="63">
        <v>73252.69</v>
      </c>
      <c r="AO112" s="63">
        <v>87848.79</v>
      </c>
      <c r="AP112" s="63">
        <v>89519.09</v>
      </c>
      <c r="AQ112" s="63">
        <v>33367.07</v>
      </c>
      <c r="AR112" s="63">
        <v>50143.07</v>
      </c>
      <c r="AS112" s="63">
        <v>54265.22</v>
      </c>
      <c r="AT112" s="63">
        <v>33367.07</v>
      </c>
      <c r="AU112" s="63">
        <v>50143.07</v>
      </c>
      <c r="AV112" s="63">
        <v>54265.22</v>
      </c>
      <c r="AW112" s="63">
        <f t="shared" si="25"/>
        <v>62151.210000000006</v>
      </c>
      <c r="AX112" s="63">
        <v>300000</v>
      </c>
      <c r="AY112" s="63">
        <f t="shared" si="22"/>
        <v>150000</v>
      </c>
      <c r="AZ112" s="63">
        <f t="shared" si="23"/>
        <v>150000</v>
      </c>
      <c r="BA112" s="63">
        <v>300000</v>
      </c>
      <c r="BB112" s="63" t="s">
        <v>477</v>
      </c>
      <c r="BC112" s="63">
        <v>0</v>
      </c>
      <c r="BD112" s="63">
        <v>0</v>
      </c>
      <c r="BE112" s="63">
        <v>0</v>
      </c>
      <c r="BF112" s="63">
        <v>0</v>
      </c>
      <c r="BG112" s="63">
        <v>0</v>
      </c>
      <c r="BH112" s="63"/>
      <c r="BI112" s="63">
        <f>BA112-AG112</f>
        <v>150000</v>
      </c>
      <c r="BJ112" s="63">
        <f t="shared" si="26"/>
        <v>300000</v>
      </c>
      <c r="BK112" s="63">
        <f t="shared" si="27"/>
        <v>210480.91</v>
      </c>
    </row>
    <row r="113" spans="1:63" s="61" customFormat="1" hidden="1" x14ac:dyDescent="0.25">
      <c r="A113" s="61" t="str">
        <f>VLOOKUP(B113,'Cubo 14-08-2023'!$A$1:$A$444,1,0)</f>
        <v>1.1-00-2317_23456037_2325310</v>
      </c>
      <c r="B113" s="61" t="str">
        <f t="shared" si="20"/>
        <v>1.1-00-2317_23456037_2325310</v>
      </c>
      <c r="C113" s="61" t="s">
        <v>137</v>
      </c>
      <c r="D113" s="61" t="s">
        <v>138</v>
      </c>
      <c r="E113" s="61" t="s">
        <v>682</v>
      </c>
      <c r="F113" s="61">
        <v>2</v>
      </c>
      <c r="G113" s="61" t="s">
        <v>672</v>
      </c>
      <c r="H113" s="61">
        <v>2.1</v>
      </c>
      <c r="I113" s="61" t="s">
        <v>673</v>
      </c>
      <c r="J113" s="61" t="s">
        <v>186</v>
      </c>
      <c r="K113" s="61" t="s">
        <v>187</v>
      </c>
      <c r="L113" s="61" t="s">
        <v>63</v>
      </c>
      <c r="M113" s="61" t="s">
        <v>64</v>
      </c>
      <c r="N113" s="61" t="s">
        <v>188</v>
      </c>
      <c r="O113" s="61" t="s">
        <v>189</v>
      </c>
      <c r="P113" s="61">
        <v>4</v>
      </c>
      <c r="Q113" s="61" t="s">
        <v>190</v>
      </c>
      <c r="R113" s="61">
        <v>56</v>
      </c>
      <c r="S113" s="61" t="s">
        <v>193</v>
      </c>
      <c r="T113" s="61" t="s">
        <v>191</v>
      </c>
      <c r="U113" s="61" t="s">
        <v>192</v>
      </c>
      <c r="V113" s="61">
        <v>2000</v>
      </c>
      <c r="W113" s="61" t="s">
        <v>662</v>
      </c>
      <c r="X113" s="61" t="s">
        <v>73</v>
      </c>
      <c r="Y113" s="61">
        <v>2500</v>
      </c>
      <c r="Z113" s="61" t="s">
        <v>1196</v>
      </c>
      <c r="AB113" s="61">
        <v>2531</v>
      </c>
      <c r="AC113" s="61" t="s">
        <v>195</v>
      </c>
      <c r="AD113" s="61">
        <v>0</v>
      </c>
      <c r="AE113" s="61" t="s">
        <v>40</v>
      </c>
      <c r="AF113" s="63">
        <v>826202</v>
      </c>
      <c r="AG113" s="63">
        <v>826202</v>
      </c>
      <c r="AH113" s="63">
        <v>826202</v>
      </c>
      <c r="AI113" s="63">
        <v>366202</v>
      </c>
      <c r="AJ113" s="63">
        <v>739086</v>
      </c>
      <c r="AK113" s="63">
        <v>591041</v>
      </c>
      <c r="AL113" s="63">
        <v>678439</v>
      </c>
      <c r="AM113" s="63">
        <v>678439</v>
      </c>
      <c r="AN113" s="63">
        <v>540491</v>
      </c>
      <c r="AO113" s="63">
        <v>614888</v>
      </c>
      <c r="AP113" s="63">
        <v>614888</v>
      </c>
      <c r="AQ113" s="63">
        <v>153080</v>
      </c>
      <c r="AR113" s="63">
        <v>569719</v>
      </c>
      <c r="AS113" s="63">
        <v>614888</v>
      </c>
      <c r="AT113" s="63">
        <v>153080</v>
      </c>
      <c r="AU113" s="63">
        <v>540491</v>
      </c>
      <c r="AV113" s="63">
        <v>614888</v>
      </c>
      <c r="AW113" s="63">
        <f t="shared" si="25"/>
        <v>87116</v>
      </c>
      <c r="AX113" s="63">
        <v>366202</v>
      </c>
      <c r="AY113" s="63">
        <f t="shared" si="22"/>
        <v>0</v>
      </c>
      <c r="AZ113" s="63">
        <f t="shared" si="23"/>
        <v>-460000</v>
      </c>
      <c r="BA113" s="63">
        <v>366202</v>
      </c>
      <c r="BB113" s="63" t="s">
        <v>466</v>
      </c>
      <c r="BC113" s="63">
        <v>0</v>
      </c>
      <c r="BD113" s="63">
        <v>460000</v>
      </c>
      <c r="BE113" s="63">
        <v>0</v>
      </c>
      <c r="BF113" s="63">
        <v>0</v>
      </c>
      <c r="BG113" s="63">
        <v>460000</v>
      </c>
      <c r="BH113" s="63">
        <f>BI113+AG113</f>
        <v>826202</v>
      </c>
      <c r="BI113" s="63">
        <v>0</v>
      </c>
      <c r="BJ113" s="63">
        <f t="shared" si="26"/>
        <v>826202</v>
      </c>
      <c r="BK113" s="63">
        <f t="shared" si="27"/>
        <v>147763</v>
      </c>
    </row>
    <row r="114" spans="1:63" s="61" customFormat="1" hidden="1" x14ac:dyDescent="0.25">
      <c r="A114" s="61" t="str">
        <f>VLOOKUP(B114,'Cubo 14-08-2023'!$A$1:$A$444,1,0)</f>
        <v>1.1-00-2307_23339024_2325310</v>
      </c>
      <c r="B114" s="61" t="str">
        <f t="shared" si="20"/>
        <v>1.1-00-2307_23339024_2325310</v>
      </c>
      <c r="C114" s="61" t="s">
        <v>137</v>
      </c>
      <c r="D114" s="61" t="s">
        <v>138</v>
      </c>
      <c r="E114" s="61" t="s">
        <v>682</v>
      </c>
      <c r="F114" s="61">
        <v>2</v>
      </c>
      <c r="G114" s="61" t="s">
        <v>672</v>
      </c>
      <c r="H114" s="61">
        <v>2.2999999999999998</v>
      </c>
      <c r="I114" s="61" t="s">
        <v>688</v>
      </c>
      <c r="J114" s="61" t="s">
        <v>214</v>
      </c>
      <c r="K114" s="61" t="s">
        <v>215</v>
      </c>
      <c r="L114" s="61" t="s">
        <v>43</v>
      </c>
      <c r="M114" s="61" t="s">
        <v>44</v>
      </c>
      <c r="N114" s="61" t="s">
        <v>88</v>
      </c>
      <c r="O114" s="61" t="s">
        <v>89</v>
      </c>
      <c r="P114" s="61">
        <v>3</v>
      </c>
      <c r="Q114" s="61" t="s">
        <v>90</v>
      </c>
      <c r="R114" s="61">
        <v>39</v>
      </c>
      <c r="S114" s="61" t="s">
        <v>218</v>
      </c>
      <c r="T114" s="61" t="s">
        <v>216</v>
      </c>
      <c r="U114" s="61" t="s">
        <v>217</v>
      </c>
      <c r="V114" s="61">
        <v>2000</v>
      </c>
      <c r="W114" s="61" t="s">
        <v>662</v>
      </c>
      <c r="X114" s="61" t="s">
        <v>73</v>
      </c>
      <c r="Y114" s="61">
        <v>2500</v>
      </c>
      <c r="Z114" s="61" t="s">
        <v>1196</v>
      </c>
      <c r="AB114" s="61">
        <v>2531</v>
      </c>
      <c r="AC114" s="61" t="s">
        <v>195</v>
      </c>
      <c r="AD114" s="61">
        <v>0</v>
      </c>
      <c r="AE114" s="61" t="s">
        <v>40</v>
      </c>
      <c r="AF114" s="63">
        <v>5000000</v>
      </c>
      <c r="AG114" s="63">
        <v>5000000</v>
      </c>
      <c r="AH114" s="63">
        <v>5000000</v>
      </c>
      <c r="AI114" s="63">
        <v>5000000</v>
      </c>
      <c r="AJ114" s="63">
        <v>3876754.22</v>
      </c>
      <c r="AK114" s="63">
        <v>2813351.7</v>
      </c>
      <c r="AL114" s="63">
        <v>3023874.14</v>
      </c>
      <c r="AM114" s="63">
        <v>3398706.36</v>
      </c>
      <c r="AN114" s="63">
        <v>1985343.99</v>
      </c>
      <c r="AO114" s="63">
        <v>2192405.7599999998</v>
      </c>
      <c r="AP114" s="63">
        <v>2302738.54</v>
      </c>
      <c r="AQ114" s="63">
        <v>1782911.14</v>
      </c>
      <c r="AR114" s="63">
        <v>2104311.14</v>
      </c>
      <c r="AS114" s="63">
        <v>2297968.69</v>
      </c>
      <c r="AT114" s="63">
        <v>1782911.14</v>
      </c>
      <c r="AU114" s="63">
        <v>2104311.14</v>
      </c>
      <c r="AV114" s="63">
        <v>2297968.69</v>
      </c>
      <c r="AW114" s="63">
        <f t="shared" si="25"/>
        <v>1123245.7799999998</v>
      </c>
      <c r="AX114" s="63">
        <v>5000000</v>
      </c>
      <c r="AY114" s="63">
        <f t="shared" si="22"/>
        <v>0</v>
      </c>
      <c r="AZ114" s="63">
        <f t="shared" si="23"/>
        <v>0</v>
      </c>
      <c r="BA114" s="63">
        <v>5000000</v>
      </c>
      <c r="BB114" s="63" t="s">
        <v>521</v>
      </c>
      <c r="BC114" s="63">
        <v>0</v>
      </c>
      <c r="BD114" s="63">
        <v>0</v>
      </c>
      <c r="BE114" s="63">
        <v>0</v>
      </c>
      <c r="BF114" s="63">
        <v>0</v>
      </c>
      <c r="BG114" s="63">
        <v>0</v>
      </c>
      <c r="BH114" s="63"/>
      <c r="BI114" s="63">
        <f>BA114-AG114</f>
        <v>0</v>
      </c>
      <c r="BJ114" s="63">
        <f t="shared" si="26"/>
        <v>5000000</v>
      </c>
      <c r="BK114" s="63">
        <f t="shared" si="27"/>
        <v>1601293.6400000001</v>
      </c>
    </row>
    <row r="115" spans="1:63" s="61" customFormat="1" hidden="1" x14ac:dyDescent="0.25">
      <c r="A115" s="61" t="str">
        <f>VLOOKUP(B115,'Cubo 14-08-2023'!$A$1:$A$444,1,0)</f>
        <v>1.1-00-2317_23456037_2325410</v>
      </c>
      <c r="B115" s="61" t="str">
        <f t="shared" si="20"/>
        <v>1.1-00-2317_23456037_2325410</v>
      </c>
      <c r="C115" s="61" t="s">
        <v>137</v>
      </c>
      <c r="D115" s="61" t="s">
        <v>138</v>
      </c>
      <c r="E115" s="61" t="s">
        <v>682</v>
      </c>
      <c r="F115" s="61">
        <v>2</v>
      </c>
      <c r="G115" s="61" t="s">
        <v>672</v>
      </c>
      <c r="H115" s="61">
        <v>2.1</v>
      </c>
      <c r="I115" s="61" t="s">
        <v>673</v>
      </c>
      <c r="J115" s="61" t="s">
        <v>186</v>
      </c>
      <c r="K115" s="61" t="s">
        <v>187</v>
      </c>
      <c r="L115" s="61" t="s">
        <v>63</v>
      </c>
      <c r="M115" s="61" t="s">
        <v>64</v>
      </c>
      <c r="N115" s="61" t="s">
        <v>188</v>
      </c>
      <c r="O115" s="61" t="s">
        <v>189</v>
      </c>
      <c r="P115" s="61">
        <v>4</v>
      </c>
      <c r="Q115" s="61" t="s">
        <v>190</v>
      </c>
      <c r="R115" s="61">
        <v>56</v>
      </c>
      <c r="S115" s="61" t="s">
        <v>193</v>
      </c>
      <c r="T115" s="61" t="s">
        <v>191</v>
      </c>
      <c r="U115" s="61" t="s">
        <v>192</v>
      </c>
      <c r="V115" s="61">
        <v>2000</v>
      </c>
      <c r="W115" s="61" t="s">
        <v>662</v>
      </c>
      <c r="X115" s="61" t="s">
        <v>73</v>
      </c>
      <c r="Y115" s="61">
        <v>2500</v>
      </c>
      <c r="Z115" s="61" t="s">
        <v>1196</v>
      </c>
      <c r="AB115" s="61">
        <v>2541</v>
      </c>
      <c r="AC115" s="61" t="s">
        <v>196</v>
      </c>
      <c r="AD115" s="61">
        <v>0</v>
      </c>
      <c r="AE115" s="61" t="s">
        <v>40</v>
      </c>
      <c r="AF115" s="63">
        <v>540000</v>
      </c>
      <c r="AG115" s="63">
        <v>540000</v>
      </c>
      <c r="AH115" s="63">
        <v>540000</v>
      </c>
      <c r="AI115" s="63">
        <v>1000000</v>
      </c>
      <c r="AJ115" s="63">
        <v>387081.23</v>
      </c>
      <c r="AK115" s="63">
        <v>343875.64</v>
      </c>
      <c r="AL115" s="63">
        <v>375651.75</v>
      </c>
      <c r="AM115" s="63">
        <v>375651.75</v>
      </c>
      <c r="AN115" s="63">
        <v>228793.88</v>
      </c>
      <c r="AO115" s="63">
        <v>355191.43</v>
      </c>
      <c r="AP115" s="63">
        <v>360628.93</v>
      </c>
      <c r="AQ115" s="63">
        <v>0</v>
      </c>
      <c r="AR115" s="63">
        <v>352110.06</v>
      </c>
      <c r="AS115" s="63">
        <v>359148.36</v>
      </c>
      <c r="AT115" s="63">
        <v>0</v>
      </c>
      <c r="AU115" s="63">
        <v>321934.75</v>
      </c>
      <c r="AV115" s="63">
        <v>340287.34</v>
      </c>
      <c r="AW115" s="63">
        <f t="shared" si="25"/>
        <v>152918.77000000002</v>
      </c>
      <c r="AX115" s="63">
        <v>200000</v>
      </c>
      <c r="AY115" s="63">
        <f t="shared" si="22"/>
        <v>-800000</v>
      </c>
      <c r="AZ115" s="63">
        <f t="shared" si="23"/>
        <v>-340000</v>
      </c>
      <c r="BA115" s="63">
        <v>200000</v>
      </c>
      <c r="BB115" s="63" t="s">
        <v>467</v>
      </c>
      <c r="BC115" s="63">
        <v>0</v>
      </c>
      <c r="BD115" s="63">
        <v>0</v>
      </c>
      <c r="BE115" s="63">
        <v>0</v>
      </c>
      <c r="BF115" s="63">
        <v>460000</v>
      </c>
      <c r="BG115" s="63">
        <v>-460000</v>
      </c>
      <c r="BH115" s="63">
        <f>BI115+AG115</f>
        <v>540000</v>
      </c>
      <c r="BI115" s="63">
        <v>0</v>
      </c>
      <c r="BJ115" s="63">
        <f t="shared" si="26"/>
        <v>540000</v>
      </c>
      <c r="BK115" s="63">
        <f t="shared" si="27"/>
        <v>164348.25</v>
      </c>
    </row>
    <row r="116" spans="1:63" s="61" customFormat="1" hidden="1" x14ac:dyDescent="0.25">
      <c r="A116" s="61" t="str">
        <f>VLOOKUP(B116,'Cubo 14-08-2023'!$A$1:$A$444,1,0)</f>
        <v>1.1-00-2307_23339024_2325410</v>
      </c>
      <c r="B116" s="61" t="str">
        <f t="shared" si="20"/>
        <v>1.1-00-2307_23339024_2325410</v>
      </c>
      <c r="C116" s="61" t="s">
        <v>137</v>
      </c>
      <c r="D116" s="61" t="s">
        <v>138</v>
      </c>
      <c r="E116" s="61" t="s">
        <v>682</v>
      </c>
      <c r="F116" s="61">
        <v>2</v>
      </c>
      <c r="G116" s="61" t="s">
        <v>672</v>
      </c>
      <c r="H116" s="61">
        <v>2.2999999999999998</v>
      </c>
      <c r="I116" s="61" t="s">
        <v>688</v>
      </c>
      <c r="J116" s="61" t="s">
        <v>214</v>
      </c>
      <c r="K116" s="61" t="s">
        <v>215</v>
      </c>
      <c r="L116" s="61" t="s">
        <v>43</v>
      </c>
      <c r="M116" s="61" t="s">
        <v>44</v>
      </c>
      <c r="N116" s="61" t="s">
        <v>88</v>
      </c>
      <c r="O116" s="61" t="s">
        <v>89</v>
      </c>
      <c r="P116" s="61">
        <v>3</v>
      </c>
      <c r="Q116" s="61" t="s">
        <v>90</v>
      </c>
      <c r="R116" s="61">
        <v>39</v>
      </c>
      <c r="S116" s="61" t="s">
        <v>218</v>
      </c>
      <c r="T116" s="61" t="s">
        <v>216</v>
      </c>
      <c r="U116" s="61" t="s">
        <v>217</v>
      </c>
      <c r="V116" s="61">
        <v>2000</v>
      </c>
      <c r="W116" s="61" t="s">
        <v>662</v>
      </c>
      <c r="X116" s="61" t="s">
        <v>73</v>
      </c>
      <c r="Y116" s="61">
        <v>2500</v>
      </c>
      <c r="Z116" s="61" t="s">
        <v>1196</v>
      </c>
      <c r="AB116" s="61">
        <v>2541</v>
      </c>
      <c r="AC116" s="61" t="s">
        <v>196</v>
      </c>
      <c r="AD116" s="61">
        <v>0</v>
      </c>
      <c r="AE116" s="61" t="s">
        <v>40</v>
      </c>
      <c r="AF116" s="63">
        <v>6500000</v>
      </c>
      <c r="AG116" s="63">
        <v>6500000</v>
      </c>
      <c r="AH116" s="63">
        <v>6500000</v>
      </c>
      <c r="AI116" s="63">
        <v>6500000</v>
      </c>
      <c r="AJ116" s="63">
        <v>3961866.47</v>
      </c>
      <c r="AK116" s="63">
        <v>3880532.88</v>
      </c>
      <c r="AL116" s="63">
        <v>3884342.32</v>
      </c>
      <c r="AM116" s="63">
        <v>3890668.96</v>
      </c>
      <c r="AN116" s="63">
        <v>3738883.19</v>
      </c>
      <c r="AO116" s="63">
        <v>3836275.63</v>
      </c>
      <c r="AP116" s="63">
        <v>3842602.27</v>
      </c>
      <c r="AQ116" s="63">
        <v>3716942.95</v>
      </c>
      <c r="AR116" s="63">
        <v>3831561.39</v>
      </c>
      <c r="AS116" s="63">
        <v>3833765.39</v>
      </c>
      <c r="AT116" s="63">
        <v>3716942.95</v>
      </c>
      <c r="AU116" s="63">
        <v>3831561.39</v>
      </c>
      <c r="AV116" s="63">
        <v>3833765.39</v>
      </c>
      <c r="AW116" s="63">
        <f t="shared" si="25"/>
        <v>2538133.5299999998</v>
      </c>
      <c r="AX116" s="63">
        <v>6500000</v>
      </c>
      <c r="AY116" s="63">
        <f t="shared" si="22"/>
        <v>0</v>
      </c>
      <c r="AZ116" s="63">
        <f t="shared" si="23"/>
        <v>0</v>
      </c>
      <c r="BA116" s="63">
        <v>6500000</v>
      </c>
      <c r="BB116" s="63" t="s">
        <v>473</v>
      </c>
      <c r="BC116" s="63">
        <v>0</v>
      </c>
      <c r="BD116" s="63">
        <v>0</v>
      </c>
      <c r="BE116" s="63">
        <v>0</v>
      </c>
      <c r="BF116" s="63">
        <v>0</v>
      </c>
      <c r="BG116" s="63">
        <v>0</v>
      </c>
      <c r="BH116" s="63"/>
      <c r="BI116" s="63">
        <f>BA116-AG116</f>
        <v>0</v>
      </c>
      <c r="BJ116" s="63">
        <f t="shared" si="26"/>
        <v>6500000</v>
      </c>
      <c r="BK116" s="63">
        <f t="shared" si="27"/>
        <v>2609331.04</v>
      </c>
    </row>
    <row r="117" spans="1:63" s="61" customFormat="1" hidden="1" x14ac:dyDescent="0.25">
      <c r="A117" s="61" t="str">
        <f>VLOOKUP(B117,'Cubo 14-08-2023'!$A$1:$A$444,1,0)</f>
        <v>1.1-00-2302_23312009_2325410</v>
      </c>
      <c r="B117" s="61" t="str">
        <f t="shared" si="20"/>
        <v>1.1-00-2302_23312009_2325410</v>
      </c>
      <c r="C117" s="61" t="s">
        <v>137</v>
      </c>
      <c r="D117" s="61" t="s">
        <v>138</v>
      </c>
      <c r="E117" s="61" t="s">
        <v>682</v>
      </c>
      <c r="F117" s="61">
        <v>1</v>
      </c>
      <c r="G117" s="61" t="s">
        <v>669</v>
      </c>
      <c r="H117" s="61">
        <v>1.7</v>
      </c>
      <c r="I117" s="61" t="s">
        <v>671</v>
      </c>
      <c r="J117" s="61" t="s">
        <v>95</v>
      </c>
      <c r="K117" s="61" t="s">
        <v>96</v>
      </c>
      <c r="L117" s="61" t="s">
        <v>43</v>
      </c>
      <c r="M117" s="61" t="s">
        <v>44</v>
      </c>
      <c r="N117" s="61" t="s">
        <v>97</v>
      </c>
      <c r="O117" s="61" t="s">
        <v>98</v>
      </c>
      <c r="P117" s="61">
        <v>3</v>
      </c>
      <c r="Q117" s="61" t="s">
        <v>90</v>
      </c>
      <c r="R117" s="61">
        <v>12</v>
      </c>
      <c r="S117" s="61" t="s">
        <v>264</v>
      </c>
      <c r="T117" s="61" t="s">
        <v>99</v>
      </c>
      <c r="U117" s="61" t="s">
        <v>100</v>
      </c>
      <c r="V117" s="61">
        <v>2000</v>
      </c>
      <c r="W117" s="61" t="s">
        <v>662</v>
      </c>
      <c r="X117" s="61" t="s">
        <v>73</v>
      </c>
      <c r="Y117" s="61">
        <v>2500</v>
      </c>
      <c r="Z117" s="61" t="s">
        <v>1196</v>
      </c>
      <c r="AB117" s="61">
        <v>2541</v>
      </c>
      <c r="AC117" s="61" t="s">
        <v>196</v>
      </c>
      <c r="AD117" s="61">
        <v>0</v>
      </c>
      <c r="AE117" s="61" t="s">
        <v>40</v>
      </c>
      <c r="AF117" s="63">
        <v>52000</v>
      </c>
      <c r="AG117" s="63">
        <v>52000</v>
      </c>
      <c r="AH117" s="63">
        <v>52000</v>
      </c>
      <c r="AI117" s="63">
        <v>52000</v>
      </c>
      <c r="AJ117" s="63">
        <v>22906.01</v>
      </c>
      <c r="AK117" s="63">
        <v>17976.009999999998</v>
      </c>
      <c r="AL117" s="63">
        <v>17976.009999999998</v>
      </c>
      <c r="AM117" s="63">
        <v>17976.009999999998</v>
      </c>
      <c r="AN117" s="63">
        <v>0</v>
      </c>
      <c r="AO117" s="63">
        <v>17976</v>
      </c>
      <c r="AP117" s="63">
        <v>17976</v>
      </c>
      <c r="AQ117" s="63">
        <v>0</v>
      </c>
      <c r="AR117" s="63">
        <v>17976</v>
      </c>
      <c r="AS117" s="63">
        <v>17976</v>
      </c>
      <c r="AT117" s="63">
        <v>0</v>
      </c>
      <c r="AU117" s="63">
        <v>17976</v>
      </c>
      <c r="AV117" s="63">
        <v>17976</v>
      </c>
      <c r="AW117" s="63">
        <f t="shared" si="25"/>
        <v>29093.99</v>
      </c>
      <c r="AX117" s="63">
        <v>52000</v>
      </c>
      <c r="AY117" s="63">
        <f t="shared" si="22"/>
        <v>0</v>
      </c>
      <c r="AZ117" s="63">
        <f t="shared" si="23"/>
        <v>0</v>
      </c>
      <c r="BA117" s="63">
        <v>52000</v>
      </c>
      <c r="BB117" s="63" t="s">
        <v>473</v>
      </c>
      <c r="BC117" s="63">
        <v>0</v>
      </c>
      <c r="BD117" s="63">
        <v>0</v>
      </c>
      <c r="BE117" s="63">
        <v>0</v>
      </c>
      <c r="BF117" s="63">
        <v>0</v>
      </c>
      <c r="BG117" s="63">
        <v>0</v>
      </c>
      <c r="BH117" s="63"/>
      <c r="BI117" s="63">
        <f>BA117-AG117</f>
        <v>0</v>
      </c>
      <c r="BJ117" s="63">
        <f t="shared" si="26"/>
        <v>52000</v>
      </c>
      <c r="BK117" s="63">
        <f t="shared" si="27"/>
        <v>34023.990000000005</v>
      </c>
    </row>
    <row r="118" spans="1:63" s="61" customFormat="1" hidden="1" x14ac:dyDescent="0.25">
      <c r="A118" s="61" t="str">
        <f>VLOOKUP(B118,'Cubo 14-08-2023'!$A$1:$A$444,1,0)</f>
        <v>1.1-00-2306_23529017_2325410</v>
      </c>
      <c r="B118" s="61" t="str">
        <f t="shared" si="20"/>
        <v>1.1-00-2306_23529017_2325410</v>
      </c>
      <c r="C118" s="61" t="s">
        <v>137</v>
      </c>
      <c r="D118" s="61" t="s">
        <v>138</v>
      </c>
      <c r="E118" s="61" t="s">
        <v>682</v>
      </c>
      <c r="F118" s="61">
        <v>2</v>
      </c>
      <c r="G118" s="61" t="s">
        <v>672</v>
      </c>
      <c r="H118" s="61">
        <v>2.4</v>
      </c>
      <c r="I118" s="61" t="s">
        <v>689</v>
      </c>
      <c r="J118" s="61" t="s">
        <v>411</v>
      </c>
      <c r="K118" s="61" t="s">
        <v>412</v>
      </c>
      <c r="L118" s="61" t="s">
        <v>368</v>
      </c>
      <c r="M118" s="61" t="s">
        <v>369</v>
      </c>
      <c r="N118" s="61" t="s">
        <v>227</v>
      </c>
      <c r="O118" s="61" t="s">
        <v>228</v>
      </c>
      <c r="P118" s="61">
        <v>5</v>
      </c>
      <c r="Q118" s="61" t="s">
        <v>229</v>
      </c>
      <c r="R118" s="61">
        <v>29</v>
      </c>
      <c r="S118" s="61" t="s">
        <v>415</v>
      </c>
      <c r="T118" s="61" t="s">
        <v>413</v>
      </c>
      <c r="U118" s="61" t="s">
        <v>414</v>
      </c>
      <c r="V118" s="61">
        <v>2000</v>
      </c>
      <c r="W118" s="61" t="s">
        <v>662</v>
      </c>
      <c r="X118" s="61" t="s">
        <v>73</v>
      </c>
      <c r="Y118" s="61">
        <v>2500</v>
      </c>
      <c r="Z118" s="61" t="s">
        <v>1196</v>
      </c>
      <c r="AB118" s="61">
        <v>2541</v>
      </c>
      <c r="AC118" s="61" t="s">
        <v>196</v>
      </c>
      <c r="AD118" s="61">
        <v>0</v>
      </c>
      <c r="AE118" s="61" t="s">
        <v>40</v>
      </c>
      <c r="AF118" s="63">
        <v>3000</v>
      </c>
      <c r="AG118" s="63">
        <v>3000</v>
      </c>
      <c r="AH118" s="63">
        <v>3000</v>
      </c>
      <c r="AI118" s="63">
        <v>3000</v>
      </c>
      <c r="AJ118" s="63">
        <v>2900</v>
      </c>
      <c r="AK118" s="63">
        <v>0</v>
      </c>
      <c r="AL118" s="63">
        <v>0</v>
      </c>
      <c r="AM118" s="63">
        <v>2169.1999999999998</v>
      </c>
      <c r="AN118" s="63">
        <v>0</v>
      </c>
      <c r="AO118" s="63">
        <v>0</v>
      </c>
      <c r="AP118" s="63">
        <v>0</v>
      </c>
      <c r="AQ118" s="63">
        <v>0</v>
      </c>
      <c r="AR118" s="63">
        <v>0</v>
      </c>
      <c r="AS118" s="63">
        <v>0</v>
      </c>
      <c r="AT118" s="63">
        <v>0</v>
      </c>
      <c r="AU118" s="63">
        <v>0</v>
      </c>
      <c r="AV118" s="63">
        <v>0</v>
      </c>
      <c r="AW118" s="63">
        <f t="shared" si="25"/>
        <v>100</v>
      </c>
      <c r="AX118" s="63">
        <v>3000</v>
      </c>
      <c r="AY118" s="63">
        <f t="shared" si="22"/>
        <v>0</v>
      </c>
      <c r="AZ118" s="63">
        <f t="shared" si="23"/>
        <v>0</v>
      </c>
      <c r="BA118" s="63">
        <v>3000</v>
      </c>
      <c r="BB118" s="63" t="s">
        <v>501</v>
      </c>
      <c r="BC118" s="63">
        <v>0</v>
      </c>
      <c r="BD118" s="63">
        <v>0</v>
      </c>
      <c r="BE118" s="63">
        <v>0</v>
      </c>
      <c r="BF118" s="63">
        <v>0</v>
      </c>
      <c r="BG118" s="63">
        <v>0</v>
      </c>
      <c r="BH118" s="63"/>
      <c r="BI118" s="63">
        <f>BA118-AG118</f>
        <v>0</v>
      </c>
      <c r="BJ118" s="63">
        <f t="shared" si="26"/>
        <v>3000</v>
      </c>
      <c r="BK118" s="63">
        <f t="shared" si="27"/>
        <v>830.80000000000018</v>
      </c>
    </row>
    <row r="119" spans="1:63" s="61" customFormat="1" hidden="1" x14ac:dyDescent="0.25">
      <c r="A119" s="61" t="str">
        <f>VLOOKUP(B119,'Cubo 14-08-2023'!$A$1:$A$444,1,0)</f>
        <v>1.1-00-2307_23236022_2325510</v>
      </c>
      <c r="B119" s="61" t="str">
        <f t="shared" si="20"/>
        <v>1.1-00-2307_23236022_2325510</v>
      </c>
      <c r="C119" s="61" t="s">
        <v>137</v>
      </c>
      <c r="D119" s="61" t="s">
        <v>138</v>
      </c>
      <c r="E119" s="61" t="s">
        <v>682</v>
      </c>
      <c r="F119" s="61">
        <v>2</v>
      </c>
      <c r="G119" s="61" t="s">
        <v>672</v>
      </c>
      <c r="H119" s="61">
        <v>2.2000000000000002</v>
      </c>
      <c r="I119" s="61" t="s">
        <v>674</v>
      </c>
      <c r="J119" s="61" t="s">
        <v>147</v>
      </c>
      <c r="K119" s="61" t="s">
        <v>148</v>
      </c>
      <c r="L119" s="61" t="s">
        <v>43</v>
      </c>
      <c r="M119" s="61" t="s">
        <v>44</v>
      </c>
      <c r="N119" s="61" t="s">
        <v>88</v>
      </c>
      <c r="O119" s="61" t="s">
        <v>89</v>
      </c>
      <c r="P119" s="61">
        <v>2</v>
      </c>
      <c r="Q119" s="61" t="s">
        <v>169</v>
      </c>
      <c r="R119" s="61">
        <v>36</v>
      </c>
      <c r="S119" s="61" t="s">
        <v>172</v>
      </c>
      <c r="T119" s="61" t="s">
        <v>170</v>
      </c>
      <c r="U119" s="61" t="s">
        <v>171</v>
      </c>
      <c r="V119" s="61">
        <v>2000</v>
      </c>
      <c r="W119" s="61" t="s">
        <v>662</v>
      </c>
      <c r="X119" s="61" t="s">
        <v>73</v>
      </c>
      <c r="Y119" s="61">
        <v>2500</v>
      </c>
      <c r="Z119" s="61" t="s">
        <v>1196</v>
      </c>
      <c r="AB119" s="61">
        <v>2551</v>
      </c>
      <c r="AC119" s="61" t="s">
        <v>176</v>
      </c>
      <c r="AD119" s="61">
        <v>0</v>
      </c>
      <c r="AE119" s="61" t="s">
        <v>40</v>
      </c>
      <c r="AF119" s="63">
        <v>200000</v>
      </c>
      <c r="AG119" s="63">
        <v>200000</v>
      </c>
      <c r="AH119" s="63">
        <v>200000</v>
      </c>
      <c r="AI119" s="63">
        <v>200000</v>
      </c>
      <c r="AJ119" s="63">
        <v>0</v>
      </c>
      <c r="AK119" s="63">
        <v>0</v>
      </c>
      <c r="AL119" s="63">
        <v>0</v>
      </c>
      <c r="AM119" s="63">
        <v>0</v>
      </c>
      <c r="AN119" s="63">
        <v>0</v>
      </c>
      <c r="AO119" s="63">
        <v>0</v>
      </c>
      <c r="AP119" s="63">
        <v>0</v>
      </c>
      <c r="AQ119" s="63">
        <v>0</v>
      </c>
      <c r="AR119" s="63">
        <v>0</v>
      </c>
      <c r="AS119" s="63">
        <v>0</v>
      </c>
      <c r="AT119" s="63">
        <v>0</v>
      </c>
      <c r="AU119" s="63">
        <v>0</v>
      </c>
      <c r="AV119" s="63">
        <v>0</v>
      </c>
      <c r="AW119" s="63">
        <f t="shared" si="25"/>
        <v>200000</v>
      </c>
      <c r="AX119" s="63">
        <v>200000</v>
      </c>
      <c r="AY119" s="63">
        <f t="shared" si="22"/>
        <v>0</v>
      </c>
      <c r="AZ119" s="63">
        <f t="shared" si="23"/>
        <v>0</v>
      </c>
      <c r="BA119" s="63">
        <v>200000</v>
      </c>
      <c r="BB119" s="63" t="s">
        <v>473</v>
      </c>
      <c r="BC119" s="63">
        <v>0</v>
      </c>
      <c r="BD119" s="63">
        <v>0</v>
      </c>
      <c r="BE119" s="63">
        <v>0</v>
      </c>
      <c r="BF119" s="63">
        <v>0</v>
      </c>
      <c r="BG119" s="63">
        <v>0</v>
      </c>
      <c r="BH119" s="63"/>
      <c r="BI119" s="63">
        <f>BA119-AG119</f>
        <v>0</v>
      </c>
      <c r="BJ119" s="63">
        <f t="shared" si="26"/>
        <v>200000</v>
      </c>
      <c r="BK119" s="63">
        <f t="shared" si="27"/>
        <v>200000</v>
      </c>
    </row>
    <row r="120" spans="1:63" s="61" customFormat="1" hidden="1" x14ac:dyDescent="0.25">
      <c r="A120" s="61" t="str">
        <f>VLOOKUP(B120,'Cubo 14-08-2023'!$A$1:$A$444,1,0)</f>
        <v>1.1-00-2307_23333019_2324710</v>
      </c>
      <c r="B120" s="61" t="str">
        <f t="shared" si="20"/>
        <v>1.1-00-2307_23333019_2324710</v>
      </c>
      <c r="C120" s="61" t="s">
        <v>137</v>
      </c>
      <c r="D120" s="61" t="s">
        <v>138</v>
      </c>
      <c r="E120" s="61" t="s">
        <v>682</v>
      </c>
      <c r="F120" s="61">
        <v>1</v>
      </c>
      <c r="G120" s="61" t="s">
        <v>669</v>
      </c>
      <c r="H120" s="61">
        <v>1.3</v>
      </c>
      <c r="I120" s="61" t="s">
        <v>670</v>
      </c>
      <c r="J120" s="61" t="s">
        <v>28</v>
      </c>
      <c r="K120" s="61" t="s">
        <v>29</v>
      </c>
      <c r="L120" s="61" t="s">
        <v>43</v>
      </c>
      <c r="M120" s="61" t="s">
        <v>44</v>
      </c>
      <c r="N120" s="61" t="s">
        <v>88</v>
      </c>
      <c r="O120" s="61" t="s">
        <v>89</v>
      </c>
      <c r="P120" s="61">
        <v>3</v>
      </c>
      <c r="Q120" s="61" t="s">
        <v>90</v>
      </c>
      <c r="R120" s="61">
        <v>33</v>
      </c>
      <c r="S120" s="61" t="s">
        <v>362</v>
      </c>
      <c r="T120" s="61" t="s">
        <v>360</v>
      </c>
      <c r="U120" s="61" t="s">
        <v>361</v>
      </c>
      <c r="V120" s="61">
        <v>2000</v>
      </c>
      <c r="W120" s="61" t="s">
        <v>662</v>
      </c>
      <c r="X120" s="61" t="s">
        <v>73</v>
      </c>
      <c r="Y120" s="61">
        <v>2400</v>
      </c>
      <c r="Z120" s="61" t="s">
        <v>1195</v>
      </c>
      <c r="AB120" s="61">
        <v>2471</v>
      </c>
      <c r="AC120" s="61" t="s">
        <v>174</v>
      </c>
      <c r="AD120" s="61">
        <v>0</v>
      </c>
      <c r="AE120" s="61" t="s">
        <v>40</v>
      </c>
      <c r="AF120" s="63">
        <v>566000</v>
      </c>
      <c r="AG120" s="63">
        <v>566000</v>
      </c>
      <c r="AH120" s="63">
        <v>566000</v>
      </c>
      <c r="AI120" s="63">
        <v>750000</v>
      </c>
      <c r="AJ120" s="63">
        <v>559334.18000000005</v>
      </c>
      <c r="AK120" s="63">
        <v>541354.18000000005</v>
      </c>
      <c r="AL120" s="63">
        <v>541354.18000000005</v>
      </c>
      <c r="AM120" s="63">
        <v>553983.68000000005</v>
      </c>
      <c r="AN120" s="63">
        <v>534564.93000000005</v>
      </c>
      <c r="AO120" s="63">
        <v>541354.18000000005</v>
      </c>
      <c r="AP120" s="63">
        <v>541354.18000000005</v>
      </c>
      <c r="AQ120" s="63">
        <v>534564.93000000005</v>
      </c>
      <c r="AR120" s="63">
        <v>541354.18000000005</v>
      </c>
      <c r="AS120" s="63">
        <v>541354.18000000005</v>
      </c>
      <c r="AT120" s="63">
        <v>534564.93000000005</v>
      </c>
      <c r="AU120" s="63">
        <v>541354.18000000005</v>
      </c>
      <c r="AV120" s="63">
        <v>541354.18000000005</v>
      </c>
      <c r="AW120" s="63">
        <f t="shared" si="25"/>
        <v>6665.8199999999488</v>
      </c>
      <c r="AX120" s="63">
        <v>750000</v>
      </c>
      <c r="AY120" s="63">
        <f t="shared" si="22"/>
        <v>0</v>
      </c>
      <c r="AZ120" s="63">
        <f t="shared" si="23"/>
        <v>184000</v>
      </c>
      <c r="BA120" s="63">
        <v>750000</v>
      </c>
      <c r="BB120" s="63" t="s">
        <v>542</v>
      </c>
      <c r="BC120" s="63">
        <v>0</v>
      </c>
      <c r="BD120" s="63">
        <v>0</v>
      </c>
      <c r="BE120" s="63">
        <v>0</v>
      </c>
      <c r="BF120" s="63">
        <v>184000</v>
      </c>
      <c r="BG120" s="63">
        <v>-184000</v>
      </c>
      <c r="BH120" s="63"/>
      <c r="BI120" s="63">
        <f>BA120-AG120</f>
        <v>184000</v>
      </c>
      <c r="BJ120" s="63">
        <f t="shared" si="26"/>
        <v>750000</v>
      </c>
      <c r="BK120" s="63">
        <f t="shared" si="27"/>
        <v>196016.31999999995</v>
      </c>
    </row>
    <row r="121" spans="1:63" s="61" customFormat="1" hidden="1" x14ac:dyDescent="0.25">
      <c r="A121" s="61" t="str">
        <f>VLOOKUP(B121,'Cubo 14-08-2023'!$A$1:$A$444,1,0)</f>
        <v>1.1-00-2307_23236022_2325610</v>
      </c>
      <c r="B121" s="61" t="str">
        <f t="shared" si="20"/>
        <v>1.1-00-2307_23236022_2325610</v>
      </c>
      <c r="C121" s="61" t="s">
        <v>137</v>
      </c>
      <c r="D121" s="61" t="s">
        <v>138</v>
      </c>
      <c r="E121" s="61" t="s">
        <v>682</v>
      </c>
      <c r="F121" s="61">
        <v>2</v>
      </c>
      <c r="G121" s="61" t="s">
        <v>672</v>
      </c>
      <c r="H121" s="61">
        <v>2.2000000000000002</v>
      </c>
      <c r="I121" s="61" t="s">
        <v>674</v>
      </c>
      <c r="J121" s="61" t="s">
        <v>147</v>
      </c>
      <c r="K121" s="61" t="s">
        <v>148</v>
      </c>
      <c r="L121" s="61" t="s">
        <v>43</v>
      </c>
      <c r="M121" s="61" t="s">
        <v>44</v>
      </c>
      <c r="N121" s="61" t="s">
        <v>88</v>
      </c>
      <c r="O121" s="61" t="s">
        <v>89</v>
      </c>
      <c r="P121" s="61">
        <v>2</v>
      </c>
      <c r="Q121" s="61" t="s">
        <v>169</v>
      </c>
      <c r="R121" s="61">
        <v>36</v>
      </c>
      <c r="S121" s="61" t="s">
        <v>172</v>
      </c>
      <c r="T121" s="61" t="s">
        <v>170</v>
      </c>
      <c r="U121" s="61" t="s">
        <v>171</v>
      </c>
      <c r="V121" s="61">
        <v>2000</v>
      </c>
      <c r="W121" s="61" t="s">
        <v>662</v>
      </c>
      <c r="X121" s="61" t="s">
        <v>73</v>
      </c>
      <c r="Y121" s="61">
        <v>2500</v>
      </c>
      <c r="Z121" s="61" t="s">
        <v>1196</v>
      </c>
      <c r="AB121" s="61">
        <v>2561</v>
      </c>
      <c r="AC121" s="61" t="s">
        <v>177</v>
      </c>
      <c r="AD121" s="61">
        <v>0</v>
      </c>
      <c r="AE121" s="61" t="s">
        <v>40</v>
      </c>
      <c r="AF121" s="63">
        <v>2250000</v>
      </c>
      <c r="AG121" s="63">
        <v>2750000</v>
      </c>
      <c r="AH121" s="63">
        <v>2750000</v>
      </c>
      <c r="AI121" s="63">
        <v>2250000</v>
      </c>
      <c r="AJ121" s="63">
        <v>2739108.74</v>
      </c>
      <c r="AK121" s="63">
        <v>1412219.54</v>
      </c>
      <c r="AL121" s="63">
        <v>1412219.54</v>
      </c>
      <c r="AM121" s="63">
        <v>1419060.87</v>
      </c>
      <c r="AN121" s="63">
        <v>747583.47</v>
      </c>
      <c r="AO121" s="63">
        <v>936779.5</v>
      </c>
      <c r="AP121" s="63">
        <v>1197130.82</v>
      </c>
      <c r="AQ121" s="63">
        <v>378110.71</v>
      </c>
      <c r="AR121" s="63">
        <v>792301.5</v>
      </c>
      <c r="AS121" s="63">
        <v>828555.09</v>
      </c>
      <c r="AT121" s="63">
        <v>378110.71</v>
      </c>
      <c r="AU121" s="63">
        <v>792301.5</v>
      </c>
      <c r="AV121" s="63">
        <v>799128.21</v>
      </c>
      <c r="AW121" s="63">
        <f t="shared" si="25"/>
        <v>10891.259999999776</v>
      </c>
      <c r="AX121" s="63">
        <v>2250000</v>
      </c>
      <c r="AY121" s="63">
        <f t="shared" ref="AY121:AY129" si="28">AX121-AI121</f>
        <v>0</v>
      </c>
      <c r="AZ121" s="63">
        <f t="shared" ref="AZ121:AZ129" si="29">AX121-AG121</f>
        <v>-500000</v>
      </c>
      <c r="BA121" s="63">
        <v>2250000</v>
      </c>
      <c r="BB121" s="63" t="s">
        <v>473</v>
      </c>
      <c r="BC121" s="63">
        <v>0</v>
      </c>
      <c r="BD121" s="63">
        <v>500000</v>
      </c>
      <c r="BE121" s="63">
        <v>0</v>
      </c>
      <c r="BF121" s="63">
        <v>0</v>
      </c>
      <c r="BG121" s="63">
        <v>500000</v>
      </c>
      <c r="BH121" s="63">
        <f>BI121+AG121</f>
        <v>2750000</v>
      </c>
      <c r="BI121" s="63">
        <v>0</v>
      </c>
      <c r="BJ121" s="63">
        <f t="shared" si="26"/>
        <v>2750000</v>
      </c>
      <c r="BK121" s="63">
        <f t="shared" si="27"/>
        <v>1330939.1299999999</v>
      </c>
    </row>
    <row r="122" spans="1:63" s="61" customFormat="1" hidden="1" x14ac:dyDescent="0.25">
      <c r="A122" s="61" t="str">
        <f>VLOOKUP(B122,'Cubo 14-08-2023'!$A$1:$A$444,1,0)</f>
        <v>1.1-00-2307_23339024_2325610</v>
      </c>
      <c r="B122" s="61" t="str">
        <f t="shared" si="20"/>
        <v>1.1-00-2307_23339024_2325610</v>
      </c>
      <c r="C122" s="61" t="s">
        <v>137</v>
      </c>
      <c r="D122" s="61" t="s">
        <v>138</v>
      </c>
      <c r="E122" s="61" t="s">
        <v>682</v>
      </c>
      <c r="F122" s="61">
        <v>2</v>
      </c>
      <c r="G122" s="61" t="s">
        <v>672</v>
      </c>
      <c r="H122" s="61">
        <v>2.2999999999999998</v>
      </c>
      <c r="I122" s="61" t="s">
        <v>688</v>
      </c>
      <c r="J122" s="61" t="s">
        <v>214</v>
      </c>
      <c r="K122" s="61" t="s">
        <v>215</v>
      </c>
      <c r="L122" s="61" t="s">
        <v>43</v>
      </c>
      <c r="M122" s="61" t="s">
        <v>44</v>
      </c>
      <c r="N122" s="61" t="s">
        <v>88</v>
      </c>
      <c r="O122" s="61" t="s">
        <v>89</v>
      </c>
      <c r="P122" s="61">
        <v>3</v>
      </c>
      <c r="Q122" s="61" t="s">
        <v>90</v>
      </c>
      <c r="R122" s="61">
        <v>39</v>
      </c>
      <c r="S122" s="61" t="s">
        <v>218</v>
      </c>
      <c r="T122" s="61" t="s">
        <v>216</v>
      </c>
      <c r="U122" s="61" t="s">
        <v>217</v>
      </c>
      <c r="V122" s="61">
        <v>2000</v>
      </c>
      <c r="W122" s="61" t="s">
        <v>662</v>
      </c>
      <c r="X122" s="61" t="s">
        <v>73</v>
      </c>
      <c r="Y122" s="61">
        <v>2500</v>
      </c>
      <c r="Z122" s="61" t="s">
        <v>1196</v>
      </c>
      <c r="AB122" s="61">
        <v>2561</v>
      </c>
      <c r="AC122" s="61" t="s">
        <v>177</v>
      </c>
      <c r="AD122" s="61">
        <v>0</v>
      </c>
      <c r="AE122" s="61" t="s">
        <v>40</v>
      </c>
      <c r="AF122" s="63">
        <v>6000</v>
      </c>
      <c r="AG122" s="63">
        <v>6000</v>
      </c>
      <c r="AH122" s="63">
        <v>6000</v>
      </c>
      <c r="AI122" s="63">
        <v>6000</v>
      </c>
      <c r="AJ122" s="63">
        <v>0</v>
      </c>
      <c r="AK122" s="63">
        <v>0</v>
      </c>
      <c r="AL122" s="63">
        <v>0</v>
      </c>
      <c r="AM122" s="63">
        <v>0</v>
      </c>
      <c r="AN122" s="63">
        <v>0</v>
      </c>
      <c r="AO122" s="63">
        <v>0</v>
      </c>
      <c r="AP122" s="63">
        <v>0</v>
      </c>
      <c r="AQ122" s="63">
        <v>0</v>
      </c>
      <c r="AR122" s="63">
        <v>0</v>
      </c>
      <c r="AS122" s="63">
        <v>0</v>
      </c>
      <c r="AT122" s="63">
        <v>0</v>
      </c>
      <c r="AU122" s="63">
        <v>0</v>
      </c>
      <c r="AV122" s="63">
        <v>0</v>
      </c>
      <c r="AW122" s="63">
        <f t="shared" si="25"/>
        <v>6000</v>
      </c>
      <c r="AX122" s="63">
        <v>6000</v>
      </c>
      <c r="AY122" s="63">
        <f t="shared" si="28"/>
        <v>0</v>
      </c>
      <c r="AZ122" s="63">
        <f t="shared" si="29"/>
        <v>0</v>
      </c>
      <c r="BA122" s="63">
        <v>6000</v>
      </c>
      <c r="BB122" s="63" t="s">
        <v>522</v>
      </c>
      <c r="BC122" s="63">
        <v>0</v>
      </c>
      <c r="BD122" s="63">
        <v>0</v>
      </c>
      <c r="BE122" s="63">
        <v>0</v>
      </c>
      <c r="BF122" s="63">
        <v>0</v>
      </c>
      <c r="BG122" s="63">
        <v>0</v>
      </c>
      <c r="BH122" s="63"/>
      <c r="BI122" s="63">
        <f>BA122-AG122</f>
        <v>0</v>
      </c>
      <c r="BJ122" s="63">
        <f t="shared" si="26"/>
        <v>6000</v>
      </c>
      <c r="BK122" s="63">
        <f t="shared" si="27"/>
        <v>6000</v>
      </c>
    </row>
    <row r="123" spans="1:63" s="61" customFormat="1" hidden="1" x14ac:dyDescent="0.25">
      <c r="A123" s="61" t="str">
        <f>VLOOKUP(B123,'Cubo 14-08-2023'!$A$1:$A$444,1,0)</f>
        <v>1.1-00-2305_23621015_2325610</v>
      </c>
      <c r="B123" s="61" t="str">
        <f t="shared" si="20"/>
        <v>1.1-00-2305_23621015_2325610</v>
      </c>
      <c r="C123" s="61" t="s">
        <v>137</v>
      </c>
      <c r="D123" s="61" t="s">
        <v>138</v>
      </c>
      <c r="E123" s="61" t="s">
        <v>682</v>
      </c>
      <c r="F123" s="61">
        <v>1</v>
      </c>
      <c r="G123" s="61" t="s">
        <v>669</v>
      </c>
      <c r="H123" s="61">
        <v>1.3</v>
      </c>
      <c r="I123" s="61" t="s">
        <v>670</v>
      </c>
      <c r="J123" s="61" t="s">
        <v>28</v>
      </c>
      <c r="K123" s="61" t="s">
        <v>29</v>
      </c>
      <c r="L123" s="61" t="s">
        <v>43</v>
      </c>
      <c r="M123" s="61" t="s">
        <v>44</v>
      </c>
      <c r="N123" s="61" t="s">
        <v>45</v>
      </c>
      <c r="O123" s="61" t="s">
        <v>46</v>
      </c>
      <c r="P123" s="61">
        <v>6</v>
      </c>
      <c r="Q123" s="61" t="s">
        <v>34</v>
      </c>
      <c r="R123" s="61">
        <v>21</v>
      </c>
      <c r="S123" s="61" t="s">
        <v>107</v>
      </c>
      <c r="T123" s="61" t="s">
        <v>47</v>
      </c>
      <c r="U123" s="61" t="s">
        <v>48</v>
      </c>
      <c r="V123" s="61">
        <v>2000</v>
      </c>
      <c r="W123" s="61" t="s">
        <v>662</v>
      </c>
      <c r="X123" s="61" t="s">
        <v>73</v>
      </c>
      <c r="Y123" s="61">
        <v>2500</v>
      </c>
      <c r="Z123" s="61" t="s">
        <v>1196</v>
      </c>
      <c r="AB123" s="61">
        <v>2561</v>
      </c>
      <c r="AC123" s="61" t="s">
        <v>177</v>
      </c>
      <c r="AD123" s="61">
        <v>0</v>
      </c>
      <c r="AE123" s="61" t="s">
        <v>40</v>
      </c>
      <c r="AF123" s="63">
        <v>0</v>
      </c>
      <c r="AG123" s="63">
        <v>2500</v>
      </c>
      <c r="AH123" s="63">
        <v>2500</v>
      </c>
      <c r="AI123" s="63">
        <v>0</v>
      </c>
      <c r="AJ123" s="63">
        <v>2387</v>
      </c>
      <c r="AK123" s="63">
        <v>0</v>
      </c>
      <c r="AL123" s="63">
        <v>2387</v>
      </c>
      <c r="AM123" s="63">
        <v>2387</v>
      </c>
      <c r="AN123" s="63">
        <v>0</v>
      </c>
      <c r="AO123" s="63">
        <v>2387</v>
      </c>
      <c r="AP123" s="63">
        <v>2387</v>
      </c>
      <c r="AQ123" s="63">
        <v>0</v>
      </c>
      <c r="AR123" s="63">
        <v>2387</v>
      </c>
      <c r="AS123" s="63">
        <v>2387</v>
      </c>
      <c r="AT123" s="63">
        <v>0</v>
      </c>
      <c r="AU123" s="63">
        <v>2387</v>
      </c>
      <c r="AV123" s="63">
        <v>2387</v>
      </c>
      <c r="AW123" s="63">
        <f t="shared" si="25"/>
        <v>113</v>
      </c>
      <c r="AX123" s="63">
        <v>0</v>
      </c>
      <c r="AY123" s="63">
        <f t="shared" si="28"/>
        <v>0</v>
      </c>
      <c r="AZ123" s="63">
        <f t="shared" si="29"/>
        <v>-2500</v>
      </c>
      <c r="BA123" s="63">
        <v>0</v>
      </c>
      <c r="BB123" s="63" t="s">
        <v>473</v>
      </c>
      <c r="BC123" s="63">
        <v>0</v>
      </c>
      <c r="BD123" s="63">
        <v>2500</v>
      </c>
      <c r="BE123" s="63">
        <v>0</v>
      </c>
      <c r="BF123" s="63">
        <v>0</v>
      </c>
      <c r="BG123" s="63">
        <v>2500</v>
      </c>
      <c r="BH123" s="63"/>
      <c r="BI123" s="63">
        <v>0</v>
      </c>
      <c r="BJ123" s="63">
        <f t="shared" si="26"/>
        <v>2500</v>
      </c>
      <c r="BK123" s="63">
        <f t="shared" si="27"/>
        <v>113</v>
      </c>
    </row>
    <row r="124" spans="1:63" s="61" customFormat="1" hidden="1" x14ac:dyDescent="0.25">
      <c r="A124" s="61" t="str">
        <f>VLOOKUP(B124,'Cubo 14-08-2023'!$A$1:$A$444,1,0)</f>
        <v>1.1-00-2308_23741025_2328310</v>
      </c>
      <c r="B124" s="61" t="str">
        <f t="shared" si="20"/>
        <v>1.1-00-2308_23741025_2328310</v>
      </c>
      <c r="C124" s="61" t="s">
        <v>137</v>
      </c>
      <c r="D124" s="61" t="s">
        <v>138</v>
      </c>
      <c r="E124" s="61" t="s">
        <v>682</v>
      </c>
      <c r="F124" s="61">
        <v>1</v>
      </c>
      <c r="G124" s="61" t="s">
        <v>669</v>
      </c>
      <c r="H124" s="61">
        <v>1.7</v>
      </c>
      <c r="I124" s="61" t="s">
        <v>671</v>
      </c>
      <c r="J124" s="61" t="s">
        <v>61</v>
      </c>
      <c r="K124" s="61" t="s">
        <v>62</v>
      </c>
      <c r="L124" s="61" t="s">
        <v>63</v>
      </c>
      <c r="M124" s="61" t="s">
        <v>64</v>
      </c>
      <c r="N124" s="61" t="s">
        <v>65</v>
      </c>
      <c r="O124" s="61" t="s">
        <v>66</v>
      </c>
      <c r="P124" s="61">
        <v>7</v>
      </c>
      <c r="Q124" s="61" t="s">
        <v>67</v>
      </c>
      <c r="R124" s="61">
        <v>41</v>
      </c>
      <c r="S124" s="61" t="s">
        <v>72</v>
      </c>
      <c r="T124" s="61" t="s">
        <v>68</v>
      </c>
      <c r="U124" s="61" t="s">
        <v>69</v>
      </c>
      <c r="V124" s="61">
        <v>2000</v>
      </c>
      <c r="W124" s="61" t="s">
        <v>662</v>
      </c>
      <c r="X124" s="61" t="s">
        <v>73</v>
      </c>
      <c r="Y124" s="61">
        <v>2800</v>
      </c>
      <c r="Z124" s="61" t="s">
        <v>1198</v>
      </c>
      <c r="AB124" s="61">
        <v>2831</v>
      </c>
      <c r="AC124" s="61" t="s">
        <v>74</v>
      </c>
      <c r="AD124" s="61">
        <v>0</v>
      </c>
      <c r="AE124" s="61" t="s">
        <v>40</v>
      </c>
      <c r="AF124" s="63">
        <v>75100</v>
      </c>
      <c r="AG124" s="63">
        <v>75100</v>
      </c>
      <c r="AH124" s="63">
        <v>75100</v>
      </c>
      <c r="AI124" s="63">
        <v>0</v>
      </c>
      <c r="AJ124" s="63">
        <v>264514.8</v>
      </c>
      <c r="AK124" s="63">
        <v>0</v>
      </c>
      <c r="AL124" s="63">
        <v>264514.8</v>
      </c>
      <c r="AM124" s="63">
        <v>264514.8</v>
      </c>
      <c r="AN124" s="63">
        <v>0</v>
      </c>
      <c r="AO124" s="63">
        <v>220666.8</v>
      </c>
      <c r="AP124" s="63">
        <v>220666.8</v>
      </c>
      <c r="AQ124" s="63">
        <v>0</v>
      </c>
      <c r="AR124" s="63">
        <v>220666.8</v>
      </c>
      <c r="AS124" s="63">
        <v>220666.8</v>
      </c>
      <c r="AT124" s="63">
        <v>0</v>
      </c>
      <c r="AU124" s="63">
        <v>0</v>
      </c>
      <c r="AV124" s="63">
        <v>220666.8</v>
      </c>
      <c r="AW124" s="63">
        <f t="shared" si="25"/>
        <v>-189414.8</v>
      </c>
      <c r="AX124" s="63">
        <v>0</v>
      </c>
      <c r="AY124" s="63">
        <f t="shared" si="28"/>
        <v>0</v>
      </c>
      <c r="AZ124" s="63">
        <f t="shared" si="29"/>
        <v>-75100</v>
      </c>
      <c r="BA124" s="63">
        <v>0</v>
      </c>
      <c r="BB124" s="63" t="s">
        <v>473</v>
      </c>
      <c r="BC124" s="63">
        <v>0</v>
      </c>
      <c r="BD124" s="63">
        <v>75100</v>
      </c>
      <c r="BE124" s="63">
        <v>0</v>
      </c>
      <c r="BF124" s="63">
        <v>0</v>
      </c>
      <c r="BG124" s="63">
        <v>75100</v>
      </c>
      <c r="BH124" s="63"/>
      <c r="BI124" s="63">
        <f>-AW124</f>
        <v>189414.8</v>
      </c>
      <c r="BJ124" s="63">
        <f t="shared" si="26"/>
        <v>264514.8</v>
      </c>
      <c r="BK124" s="63">
        <f t="shared" si="27"/>
        <v>0</v>
      </c>
    </row>
    <row r="125" spans="1:63" s="61" customFormat="1" hidden="1" x14ac:dyDescent="0.25">
      <c r="A125" s="61" t="str">
        <f>VLOOKUP(B125,'Cubo 14-08-2023'!$A$1:$A$444,1,0)</f>
        <v>2.5-02-2305_23622015_2326110</v>
      </c>
      <c r="B125" s="61" t="str">
        <f t="shared" si="20"/>
        <v>2.5-02-2305_23622015_2326110</v>
      </c>
      <c r="C125" s="77" t="s">
        <v>59</v>
      </c>
      <c r="D125" s="61" t="s">
        <v>60</v>
      </c>
      <c r="E125" s="61" t="s">
        <v>677</v>
      </c>
      <c r="F125" s="61">
        <v>1</v>
      </c>
      <c r="G125" s="61" t="s">
        <v>669</v>
      </c>
      <c r="H125" s="61">
        <v>1.7</v>
      </c>
      <c r="I125" s="61" t="s">
        <v>671</v>
      </c>
      <c r="J125" s="61" t="s">
        <v>61</v>
      </c>
      <c r="K125" s="61" t="s">
        <v>62</v>
      </c>
      <c r="L125" s="61" t="s">
        <v>43</v>
      </c>
      <c r="M125" s="61" t="s">
        <v>44</v>
      </c>
      <c r="N125" s="61" t="s">
        <v>45</v>
      </c>
      <c r="O125" s="61" t="s">
        <v>46</v>
      </c>
      <c r="P125" s="61">
        <v>6</v>
      </c>
      <c r="Q125" s="61" t="s">
        <v>34</v>
      </c>
      <c r="R125" s="61">
        <v>22</v>
      </c>
      <c r="S125" s="61" t="s">
        <v>75</v>
      </c>
      <c r="T125" s="61" t="s">
        <v>47</v>
      </c>
      <c r="U125" s="61" t="s">
        <v>48</v>
      </c>
      <c r="V125" s="61">
        <v>2000</v>
      </c>
      <c r="W125" s="61" t="s">
        <v>662</v>
      </c>
      <c r="X125" s="61" t="s">
        <v>73</v>
      </c>
      <c r="Y125" s="61">
        <v>2600</v>
      </c>
      <c r="Z125" s="61" t="s">
        <v>76</v>
      </c>
      <c r="AB125" s="61">
        <v>2611</v>
      </c>
      <c r="AC125" s="61" t="s">
        <v>76</v>
      </c>
      <c r="AD125" s="61">
        <v>0</v>
      </c>
      <c r="AE125" s="61" t="s">
        <v>40</v>
      </c>
      <c r="AF125" s="63">
        <v>28000000</v>
      </c>
      <c r="AG125" s="63">
        <v>28000000</v>
      </c>
      <c r="AH125" s="63">
        <v>28000000</v>
      </c>
      <c r="AI125" s="63">
        <v>28000000</v>
      </c>
      <c r="AJ125" s="63">
        <v>19029032.510000002</v>
      </c>
      <c r="AK125" s="63">
        <v>14527645.85</v>
      </c>
      <c r="AL125" s="63">
        <v>19029032.510000002</v>
      </c>
      <c r="AM125" s="63">
        <v>19029032.510000002</v>
      </c>
      <c r="AN125" s="63">
        <v>14527645.85</v>
      </c>
      <c r="AO125" s="63">
        <v>19029032.510000002</v>
      </c>
      <c r="AP125" s="63">
        <v>19029032.510000002</v>
      </c>
      <c r="AQ125" s="63">
        <v>14527645.85</v>
      </c>
      <c r="AR125" s="63">
        <v>19029032.510000002</v>
      </c>
      <c r="AS125" s="63">
        <v>19029032.510000002</v>
      </c>
      <c r="AT125" s="63">
        <v>14527645.85</v>
      </c>
      <c r="AU125" s="63">
        <v>19029032.510000002</v>
      </c>
      <c r="AV125" s="63">
        <v>19029032.510000002</v>
      </c>
      <c r="AW125" s="63">
        <f t="shared" si="25"/>
        <v>8970967.4899999984</v>
      </c>
      <c r="AX125" s="63">
        <v>35000000</v>
      </c>
      <c r="AY125" s="63">
        <f t="shared" si="28"/>
        <v>7000000</v>
      </c>
      <c r="AZ125" s="63">
        <f t="shared" si="29"/>
        <v>7000000</v>
      </c>
      <c r="BA125" s="63">
        <v>35000000</v>
      </c>
      <c r="BB125" s="63" t="s">
        <v>473</v>
      </c>
      <c r="BC125" s="63">
        <v>0</v>
      </c>
      <c r="BD125" s="63">
        <v>0</v>
      </c>
      <c r="BE125" s="63">
        <v>0</v>
      </c>
      <c r="BF125" s="63">
        <v>0</v>
      </c>
      <c r="BG125" s="63">
        <v>0</v>
      </c>
      <c r="BH125" s="63"/>
      <c r="BI125" s="63">
        <v>7000000</v>
      </c>
      <c r="BJ125" s="63">
        <f t="shared" si="26"/>
        <v>35000000</v>
      </c>
      <c r="BK125" s="63">
        <f t="shared" si="27"/>
        <v>15970967.489999998</v>
      </c>
    </row>
    <row r="126" spans="1:63" s="61" customFormat="1" hidden="1" x14ac:dyDescent="0.25">
      <c r="A126" s="61" t="str">
        <f>VLOOKUP(B126,'Cubo 14-08-2023'!$A$1:$A$444,1,0)</f>
        <v>1.1-00-2307_23333019_2329110</v>
      </c>
      <c r="B126" s="61" t="str">
        <f t="shared" si="20"/>
        <v>1.1-00-2307_23333019_2329110</v>
      </c>
      <c r="C126" s="61" t="s">
        <v>137</v>
      </c>
      <c r="D126" s="61" t="s">
        <v>138</v>
      </c>
      <c r="E126" s="61" t="s">
        <v>682</v>
      </c>
      <c r="F126" s="61">
        <v>1</v>
      </c>
      <c r="G126" s="61" t="s">
        <v>669</v>
      </c>
      <c r="H126" s="61">
        <v>1.3</v>
      </c>
      <c r="I126" s="61" t="s">
        <v>670</v>
      </c>
      <c r="J126" s="61" t="s">
        <v>28</v>
      </c>
      <c r="K126" s="61" t="s">
        <v>29</v>
      </c>
      <c r="L126" s="61" t="s">
        <v>43</v>
      </c>
      <c r="M126" s="61" t="s">
        <v>44</v>
      </c>
      <c r="N126" s="61" t="s">
        <v>88</v>
      </c>
      <c r="O126" s="61" t="s">
        <v>89</v>
      </c>
      <c r="P126" s="61">
        <v>3</v>
      </c>
      <c r="Q126" s="61" t="s">
        <v>90</v>
      </c>
      <c r="R126" s="61">
        <v>33</v>
      </c>
      <c r="S126" s="61" t="s">
        <v>362</v>
      </c>
      <c r="T126" s="61" t="s">
        <v>360</v>
      </c>
      <c r="U126" s="61" t="s">
        <v>361</v>
      </c>
      <c r="V126" s="61">
        <v>2000</v>
      </c>
      <c r="W126" s="61" t="s">
        <v>662</v>
      </c>
      <c r="X126" s="61" t="s">
        <v>73</v>
      </c>
      <c r="Y126" s="61">
        <v>2900</v>
      </c>
      <c r="Z126" s="61" t="s">
        <v>1199</v>
      </c>
      <c r="AB126" s="61">
        <v>2911</v>
      </c>
      <c r="AC126" s="61" t="s">
        <v>167</v>
      </c>
      <c r="AD126" s="61">
        <v>0</v>
      </c>
      <c r="AE126" s="61" t="s">
        <v>40</v>
      </c>
      <c r="AF126" s="63">
        <v>776120</v>
      </c>
      <c r="AG126" s="63">
        <v>776120</v>
      </c>
      <c r="AH126" s="63">
        <v>776120</v>
      </c>
      <c r="AI126" s="63">
        <v>1000000</v>
      </c>
      <c r="AJ126" s="63">
        <v>483123.43</v>
      </c>
      <c r="AK126" s="63">
        <v>437187.43</v>
      </c>
      <c r="AL126" s="63">
        <v>437187.43</v>
      </c>
      <c r="AM126" s="63">
        <v>437187.43</v>
      </c>
      <c r="AN126" s="63">
        <v>283530.88</v>
      </c>
      <c r="AO126" s="63">
        <v>306787.63</v>
      </c>
      <c r="AP126" s="63">
        <v>306787.63</v>
      </c>
      <c r="AQ126" s="63">
        <v>137534.89000000001</v>
      </c>
      <c r="AR126" s="63">
        <v>292764.48</v>
      </c>
      <c r="AS126" s="63">
        <v>306787.63</v>
      </c>
      <c r="AT126" s="63">
        <v>137534.89000000001</v>
      </c>
      <c r="AU126" s="63">
        <v>292764.48</v>
      </c>
      <c r="AV126" s="63">
        <v>306787.63</v>
      </c>
      <c r="AW126" s="63">
        <f t="shared" si="25"/>
        <v>292996.57</v>
      </c>
      <c r="AX126" s="63">
        <v>1000000</v>
      </c>
      <c r="AY126" s="63">
        <f t="shared" si="28"/>
        <v>0</v>
      </c>
      <c r="AZ126" s="63">
        <f t="shared" si="29"/>
        <v>223880</v>
      </c>
      <c r="BA126" s="63">
        <v>1000000</v>
      </c>
      <c r="BB126" s="63" t="s">
        <v>546</v>
      </c>
      <c r="BC126" s="63">
        <v>0</v>
      </c>
      <c r="BD126" s="63">
        <v>0</v>
      </c>
      <c r="BE126" s="63">
        <v>0</v>
      </c>
      <c r="BF126" s="63">
        <v>223880</v>
      </c>
      <c r="BG126" s="63">
        <v>-223880</v>
      </c>
      <c r="BH126" s="63"/>
      <c r="BI126" s="63">
        <f>BA126-AG126</f>
        <v>223880</v>
      </c>
      <c r="BJ126" s="63">
        <f t="shared" ref="BJ126:BJ157" si="30">AG126+BI126</f>
        <v>1000000</v>
      </c>
      <c r="BK126" s="63">
        <f t="shared" ref="BK126:BK157" si="31">BJ126-AM126</f>
        <v>562812.57000000007</v>
      </c>
    </row>
    <row r="127" spans="1:63" s="61" customFormat="1" hidden="1" x14ac:dyDescent="0.25">
      <c r="A127" s="61" t="str">
        <f>VLOOKUP(B127,'Cubo 14-08-2023'!$A$1:$A$444,1,0)</f>
        <v>2.5-02-2305_23623015_2326110</v>
      </c>
      <c r="B127" s="61" t="str">
        <f t="shared" si="20"/>
        <v>2.5-02-2305_23623015_2326110</v>
      </c>
      <c r="C127" s="77" t="s">
        <v>59</v>
      </c>
      <c r="D127" s="61" t="s">
        <v>60</v>
      </c>
      <c r="E127" s="61" t="s">
        <v>677</v>
      </c>
      <c r="F127" s="61">
        <v>1</v>
      </c>
      <c r="G127" s="61" t="s">
        <v>669</v>
      </c>
      <c r="H127" s="61">
        <v>1.7</v>
      </c>
      <c r="I127" s="61" t="s">
        <v>671</v>
      </c>
      <c r="J127" s="61" t="s">
        <v>95</v>
      </c>
      <c r="K127" s="61" t="s">
        <v>96</v>
      </c>
      <c r="L127" s="61" t="s">
        <v>43</v>
      </c>
      <c r="M127" s="61" t="s">
        <v>44</v>
      </c>
      <c r="N127" s="61" t="s">
        <v>45</v>
      </c>
      <c r="O127" s="61" t="s">
        <v>46</v>
      </c>
      <c r="P127" s="61">
        <v>6</v>
      </c>
      <c r="Q127" s="61" t="s">
        <v>34</v>
      </c>
      <c r="R127" s="61">
        <v>23</v>
      </c>
      <c r="S127" s="61" t="s">
        <v>103</v>
      </c>
      <c r="T127" s="61" t="s">
        <v>47</v>
      </c>
      <c r="U127" s="61" t="s">
        <v>48</v>
      </c>
      <c r="V127" s="61">
        <v>2000</v>
      </c>
      <c r="W127" s="61" t="s">
        <v>662</v>
      </c>
      <c r="X127" s="61" t="s">
        <v>73</v>
      </c>
      <c r="Y127" s="61">
        <v>2600</v>
      </c>
      <c r="Z127" s="61" t="s">
        <v>76</v>
      </c>
      <c r="AB127" s="61">
        <v>2611</v>
      </c>
      <c r="AC127" s="61" t="s">
        <v>76</v>
      </c>
      <c r="AD127" s="61">
        <v>0</v>
      </c>
      <c r="AE127" s="61" t="s">
        <v>40</v>
      </c>
      <c r="AF127" s="63">
        <v>7000000</v>
      </c>
      <c r="AG127" s="63">
        <v>7000000</v>
      </c>
      <c r="AH127" s="63">
        <v>7000000</v>
      </c>
      <c r="AI127" s="63">
        <v>7000000</v>
      </c>
      <c r="AJ127" s="63">
        <v>4642578.12</v>
      </c>
      <c r="AK127" s="63">
        <v>3579672.73</v>
      </c>
      <c r="AL127" s="63">
        <v>4642578.12</v>
      </c>
      <c r="AM127" s="63">
        <v>4642578.12</v>
      </c>
      <c r="AN127" s="63">
        <v>3579672.73</v>
      </c>
      <c r="AO127" s="63">
        <v>4642578.12</v>
      </c>
      <c r="AP127" s="63">
        <v>4642578.12</v>
      </c>
      <c r="AQ127" s="63">
        <v>3579672.73</v>
      </c>
      <c r="AR127" s="63">
        <v>4642578.12</v>
      </c>
      <c r="AS127" s="63">
        <v>4642578.12</v>
      </c>
      <c r="AT127" s="63">
        <v>3579672.73</v>
      </c>
      <c r="AU127" s="63">
        <v>4642578.12</v>
      </c>
      <c r="AV127" s="63">
        <v>4642578.12</v>
      </c>
      <c r="AW127" s="63">
        <f t="shared" si="25"/>
        <v>2357421.88</v>
      </c>
      <c r="AX127" s="63">
        <v>8000000</v>
      </c>
      <c r="AY127" s="63">
        <f t="shared" si="28"/>
        <v>1000000</v>
      </c>
      <c r="AZ127" s="63">
        <f t="shared" si="29"/>
        <v>1000000</v>
      </c>
      <c r="BA127" s="63">
        <v>8000000</v>
      </c>
      <c r="BB127" s="63" t="s">
        <v>473</v>
      </c>
      <c r="BC127" s="63">
        <v>0</v>
      </c>
      <c r="BD127" s="63">
        <v>0</v>
      </c>
      <c r="BE127" s="63">
        <v>0</v>
      </c>
      <c r="BF127" s="63">
        <v>0</v>
      </c>
      <c r="BG127" s="63">
        <v>0</v>
      </c>
      <c r="BH127" s="63"/>
      <c r="BI127" s="63">
        <v>2000000</v>
      </c>
      <c r="BJ127" s="63">
        <f t="shared" si="30"/>
        <v>9000000</v>
      </c>
      <c r="BK127" s="63">
        <f t="shared" si="31"/>
        <v>4357421.88</v>
      </c>
    </row>
    <row r="128" spans="1:63" s="61" customFormat="1" hidden="1" x14ac:dyDescent="0.25">
      <c r="A128" s="61" t="e">
        <f>VLOOKUP(B128,'Cubo 14-08-2023'!$A$1:$A$444,1,0)</f>
        <v>#N/A</v>
      </c>
      <c r="B128" s="61" t="str">
        <f t="shared" si="20"/>
        <v>1.1-00-2307_23334020_2326110</v>
      </c>
      <c r="C128" s="61" t="s">
        <v>137</v>
      </c>
      <c r="D128" s="61" t="s">
        <v>138</v>
      </c>
      <c r="E128" s="61" t="s">
        <v>682</v>
      </c>
      <c r="F128" s="61">
        <v>2</v>
      </c>
      <c r="G128" s="61" t="s">
        <v>672</v>
      </c>
      <c r="H128" s="61">
        <v>2.2000000000000002</v>
      </c>
      <c r="I128" s="61" t="s">
        <v>674</v>
      </c>
      <c r="J128" s="61" t="s">
        <v>117</v>
      </c>
      <c r="K128" s="61" t="s">
        <v>118</v>
      </c>
      <c r="L128" s="61" t="s">
        <v>43</v>
      </c>
      <c r="M128" s="61" t="s">
        <v>44</v>
      </c>
      <c r="N128" s="61" t="s">
        <v>88</v>
      </c>
      <c r="O128" s="61" t="s">
        <v>89</v>
      </c>
      <c r="P128" s="61">
        <v>3</v>
      </c>
      <c r="Q128" s="61" t="s">
        <v>90</v>
      </c>
      <c r="R128" s="61">
        <v>34</v>
      </c>
      <c r="S128" s="61" t="s">
        <v>121</v>
      </c>
      <c r="T128" s="61" t="s">
        <v>119</v>
      </c>
      <c r="U128" s="61" t="s">
        <v>120</v>
      </c>
      <c r="V128" s="61">
        <v>2000</v>
      </c>
      <c r="W128" s="61" t="s">
        <v>662</v>
      </c>
      <c r="X128" s="61" t="s">
        <v>73</v>
      </c>
      <c r="Y128" s="61">
        <v>2600</v>
      </c>
      <c r="Z128" s="61" t="s">
        <v>76</v>
      </c>
      <c r="AA128" s="61" t="s">
        <v>609</v>
      </c>
      <c r="AB128" s="61">
        <v>2611</v>
      </c>
      <c r="AC128" s="61" t="s">
        <v>76</v>
      </c>
      <c r="AD128" s="61">
        <v>0</v>
      </c>
      <c r="AE128" s="61" t="s">
        <v>40</v>
      </c>
      <c r="AF128" s="63">
        <v>0</v>
      </c>
      <c r="AG128" s="63">
        <v>0</v>
      </c>
      <c r="AH128" s="63">
        <v>0</v>
      </c>
      <c r="AI128" s="63">
        <v>0</v>
      </c>
      <c r="AJ128" s="63">
        <v>0</v>
      </c>
      <c r="AK128" s="63">
        <v>0</v>
      </c>
      <c r="AL128" s="63">
        <v>0</v>
      </c>
      <c r="AM128" s="63">
        <v>0</v>
      </c>
      <c r="AN128" s="63">
        <v>0</v>
      </c>
      <c r="AO128" s="63">
        <v>0</v>
      </c>
      <c r="AP128" s="63">
        <v>0</v>
      </c>
      <c r="AQ128" s="63">
        <v>0</v>
      </c>
      <c r="AR128" s="63">
        <v>0</v>
      </c>
      <c r="AS128" s="63">
        <v>0</v>
      </c>
      <c r="AT128" s="63">
        <v>0</v>
      </c>
      <c r="AU128" s="63">
        <v>0</v>
      </c>
      <c r="AV128" s="63">
        <v>0</v>
      </c>
      <c r="AW128" s="63">
        <v>0</v>
      </c>
      <c r="AX128" s="7">
        <v>990500</v>
      </c>
      <c r="AY128" s="63">
        <f t="shared" si="28"/>
        <v>990500</v>
      </c>
      <c r="AZ128" s="63">
        <f t="shared" si="29"/>
        <v>990500</v>
      </c>
      <c r="BA128" s="7">
        <v>990500</v>
      </c>
      <c r="BB128" s="63" t="s">
        <v>512</v>
      </c>
      <c r="BC128" s="63">
        <v>0</v>
      </c>
      <c r="BD128" s="63"/>
      <c r="BE128" s="63"/>
      <c r="BF128" s="63"/>
      <c r="BG128" s="63"/>
      <c r="BH128" s="63"/>
      <c r="BI128" s="63">
        <v>0</v>
      </c>
      <c r="BJ128" s="63">
        <f t="shared" si="30"/>
        <v>0</v>
      </c>
      <c r="BK128" s="63">
        <f t="shared" si="31"/>
        <v>0</v>
      </c>
    </row>
    <row r="129" spans="1:63" s="61" customFormat="1" hidden="1" x14ac:dyDescent="0.25">
      <c r="A129" s="61" t="e">
        <f>VLOOKUP(B129,'Cubo 14-08-2023'!$A$1:$A$444,1,0)</f>
        <v>#N/A</v>
      </c>
      <c r="B129" s="61" t="str">
        <f t="shared" si="20"/>
        <v>1.1-00-2311_23649031_2326110</v>
      </c>
      <c r="C129" s="61" t="s">
        <v>137</v>
      </c>
      <c r="D129" s="61" t="s">
        <v>138</v>
      </c>
      <c r="E129" s="61" t="s">
        <v>682</v>
      </c>
      <c r="F129" s="61">
        <v>3</v>
      </c>
      <c r="G129" s="61" t="s">
        <v>685</v>
      </c>
      <c r="H129" s="61">
        <v>3.8</v>
      </c>
      <c r="I129" s="61" t="s">
        <v>687</v>
      </c>
      <c r="J129" s="61" t="s">
        <v>77</v>
      </c>
      <c r="K129" s="61" t="s">
        <v>78</v>
      </c>
      <c r="L129" s="61" t="s">
        <v>43</v>
      </c>
      <c r="M129" s="61" t="s">
        <v>44</v>
      </c>
      <c r="N129" s="61" t="s">
        <v>79</v>
      </c>
      <c r="O129" s="61" t="s">
        <v>80</v>
      </c>
      <c r="P129" s="61">
        <v>6</v>
      </c>
      <c r="Q129" s="61" t="s">
        <v>34</v>
      </c>
      <c r="R129" s="61">
        <v>49</v>
      </c>
      <c r="S129" s="61" t="s">
        <v>200</v>
      </c>
      <c r="T129" s="61" t="s">
        <v>81</v>
      </c>
      <c r="U129" s="61" t="s">
        <v>82</v>
      </c>
      <c r="V129" s="61">
        <v>2000</v>
      </c>
      <c r="W129" s="61" t="s">
        <v>662</v>
      </c>
      <c r="X129" s="61" t="s">
        <v>73</v>
      </c>
      <c r="Y129" s="61">
        <v>2600</v>
      </c>
      <c r="Z129" s="61" t="s">
        <v>76</v>
      </c>
      <c r="AA129" s="61" t="s">
        <v>609</v>
      </c>
      <c r="AB129" s="61">
        <v>2611</v>
      </c>
      <c r="AC129" s="61" t="s">
        <v>76</v>
      </c>
      <c r="AD129" s="61">
        <v>0</v>
      </c>
      <c r="AE129" s="61" t="s">
        <v>40</v>
      </c>
      <c r="AF129" s="63">
        <v>0</v>
      </c>
      <c r="AG129" s="63">
        <v>0</v>
      </c>
      <c r="AH129" s="63">
        <v>0</v>
      </c>
      <c r="AI129" s="63">
        <v>0</v>
      </c>
      <c r="AJ129" s="63">
        <v>0</v>
      </c>
      <c r="AK129" s="63">
        <v>0</v>
      </c>
      <c r="AL129" s="63">
        <v>0</v>
      </c>
      <c r="AM129" s="63">
        <v>0</v>
      </c>
      <c r="AN129" s="63">
        <v>0</v>
      </c>
      <c r="AO129" s="63">
        <v>0</v>
      </c>
      <c r="AP129" s="63">
        <v>0</v>
      </c>
      <c r="AQ129" s="63">
        <v>0</v>
      </c>
      <c r="AR129" s="63">
        <v>0</v>
      </c>
      <c r="AS129" s="63">
        <v>0</v>
      </c>
      <c r="AT129" s="63">
        <v>0</v>
      </c>
      <c r="AU129" s="63">
        <v>0</v>
      </c>
      <c r="AV129" s="63">
        <v>0</v>
      </c>
      <c r="AW129" s="63">
        <v>0</v>
      </c>
      <c r="AX129" s="7">
        <v>110000</v>
      </c>
      <c r="AY129" s="63">
        <f t="shared" si="28"/>
        <v>110000</v>
      </c>
      <c r="AZ129" s="63">
        <f t="shared" si="29"/>
        <v>110000</v>
      </c>
      <c r="BA129" s="7">
        <v>110000</v>
      </c>
      <c r="BB129" s="67" t="s">
        <v>590</v>
      </c>
      <c r="BC129" s="63">
        <v>0</v>
      </c>
      <c r="BD129" s="63"/>
      <c r="BE129" s="63"/>
      <c r="BF129" s="63"/>
      <c r="BG129" s="63"/>
      <c r="BH129" s="63"/>
      <c r="BI129" s="63">
        <v>0</v>
      </c>
      <c r="BJ129" s="63">
        <f t="shared" si="30"/>
        <v>0</v>
      </c>
      <c r="BK129" s="63">
        <f t="shared" si="31"/>
        <v>0</v>
      </c>
    </row>
    <row r="130" spans="1:63" s="61" customFormat="1" hidden="1" x14ac:dyDescent="0.25">
      <c r="A130" s="61" t="str">
        <f>VLOOKUP(B130,'Cubo 14-08-2023'!$A$1:$A$444,1,0)</f>
        <v>2.6-15-2305_23621015_2326110</v>
      </c>
      <c r="B130" s="61" t="str">
        <f t="shared" ref="B130:B193" si="32">CONCATENATE(C130,N130,P130,R130,T130,AB130,AD130)</f>
        <v>2.6-15-2305_23621015_2326110</v>
      </c>
      <c r="C130" s="76" t="s">
        <v>631</v>
      </c>
      <c r="D130" s="61" t="s">
        <v>630</v>
      </c>
      <c r="E130" s="61" t="s">
        <v>679</v>
      </c>
      <c r="F130" s="61">
        <v>1</v>
      </c>
      <c r="G130" s="61" t="s">
        <v>669</v>
      </c>
      <c r="H130" s="61">
        <v>1.3</v>
      </c>
      <c r="I130" s="61" t="s">
        <v>670</v>
      </c>
      <c r="J130" s="61" t="s">
        <v>28</v>
      </c>
      <c r="K130" s="61" t="s">
        <v>29</v>
      </c>
      <c r="L130" s="61" t="s">
        <v>43</v>
      </c>
      <c r="M130" s="61" t="s">
        <v>44</v>
      </c>
      <c r="N130" s="61" t="s">
        <v>45</v>
      </c>
      <c r="O130" s="61" t="s">
        <v>46</v>
      </c>
      <c r="P130" s="61">
        <v>6</v>
      </c>
      <c r="Q130" s="61" t="s">
        <v>34</v>
      </c>
      <c r="R130" s="61">
        <v>21</v>
      </c>
      <c r="S130" s="61" t="s">
        <v>107</v>
      </c>
      <c r="T130" s="61" t="s">
        <v>47</v>
      </c>
      <c r="U130" s="61" t="s">
        <v>48</v>
      </c>
      <c r="V130" s="61">
        <v>2000</v>
      </c>
      <c r="W130" s="61" t="s">
        <v>662</v>
      </c>
      <c r="X130" s="61" t="s">
        <v>73</v>
      </c>
      <c r="Y130" s="61">
        <v>2600</v>
      </c>
      <c r="Z130" s="61" t="s">
        <v>76</v>
      </c>
      <c r="AB130" s="74">
        <v>2611</v>
      </c>
      <c r="AC130" s="61" t="s">
        <v>76</v>
      </c>
      <c r="AD130" s="61">
        <v>0</v>
      </c>
      <c r="AE130" s="61" t="s">
        <v>40</v>
      </c>
      <c r="AF130" s="63">
        <v>0</v>
      </c>
      <c r="AG130" s="63">
        <v>0</v>
      </c>
      <c r="AH130" s="75">
        <v>0</v>
      </c>
      <c r="AI130" s="63">
        <v>0</v>
      </c>
      <c r="AJ130" s="63">
        <v>0</v>
      </c>
      <c r="AK130" s="63">
        <v>0</v>
      </c>
      <c r="AL130" s="63">
        <v>0</v>
      </c>
      <c r="AM130" s="63">
        <v>0</v>
      </c>
      <c r="AN130" s="63">
        <v>0</v>
      </c>
      <c r="AO130" s="63">
        <v>0</v>
      </c>
      <c r="AP130" s="63">
        <v>0</v>
      </c>
      <c r="AQ130" s="63">
        <v>0</v>
      </c>
      <c r="AR130" s="63">
        <v>0</v>
      </c>
      <c r="AS130" s="63">
        <v>0</v>
      </c>
      <c r="AT130" s="63">
        <v>0</v>
      </c>
      <c r="AU130" s="63">
        <v>0</v>
      </c>
      <c r="AV130" s="63">
        <v>0</v>
      </c>
      <c r="AW130" s="63">
        <v>0</v>
      </c>
      <c r="AX130" s="63">
        <v>0</v>
      </c>
      <c r="AY130" s="63">
        <v>0</v>
      </c>
      <c r="AZ130" s="63">
        <v>0</v>
      </c>
      <c r="BA130" s="63">
        <v>0</v>
      </c>
      <c r="BB130" s="63" t="s">
        <v>473</v>
      </c>
      <c r="BC130" s="63">
        <v>0</v>
      </c>
      <c r="BD130" s="63">
        <v>0</v>
      </c>
      <c r="BE130" s="63">
        <v>0</v>
      </c>
      <c r="BF130" s="63">
        <v>0</v>
      </c>
      <c r="BG130" s="63">
        <v>0</v>
      </c>
      <c r="BH130" s="63"/>
      <c r="BI130" s="75">
        <v>9200</v>
      </c>
      <c r="BJ130" s="75">
        <f t="shared" si="30"/>
        <v>9200</v>
      </c>
      <c r="BK130" s="63">
        <f t="shared" si="31"/>
        <v>9200</v>
      </c>
    </row>
    <row r="131" spans="1:63" s="61" customFormat="1" hidden="1" x14ac:dyDescent="0.25">
      <c r="A131" s="61" t="e">
        <f>VLOOKUP(B131,'Cubo 14-08-2023'!$A$1:$A$444,1,0)</f>
        <v>#N/A</v>
      </c>
      <c r="B131" s="61" t="str">
        <f t="shared" si="32"/>
        <v>1.1-00-2302_23116010_2326110</v>
      </c>
      <c r="C131" s="61" t="s">
        <v>137</v>
      </c>
      <c r="D131" s="61" t="s">
        <v>138</v>
      </c>
      <c r="E131" s="61" t="s">
        <v>682</v>
      </c>
      <c r="F131" s="61">
        <v>2</v>
      </c>
      <c r="G131" s="61" t="s">
        <v>672</v>
      </c>
      <c r="H131" s="61">
        <v>2.2000000000000002</v>
      </c>
      <c r="I131" s="61" t="s">
        <v>674</v>
      </c>
      <c r="J131" s="61" t="s">
        <v>147</v>
      </c>
      <c r="K131" s="61" t="s">
        <v>148</v>
      </c>
      <c r="L131" s="61" t="s">
        <v>149</v>
      </c>
      <c r="M131" s="61" t="s">
        <v>150</v>
      </c>
      <c r="N131" s="61" t="s">
        <v>97</v>
      </c>
      <c r="O131" s="61" t="s">
        <v>98</v>
      </c>
      <c r="P131" s="61">
        <v>1</v>
      </c>
      <c r="Q131" s="61" t="s">
        <v>127</v>
      </c>
      <c r="R131" s="61">
        <v>16</v>
      </c>
      <c r="S131" s="61" t="s">
        <v>160</v>
      </c>
      <c r="T131" s="61" t="s">
        <v>158</v>
      </c>
      <c r="U131" s="61" t="s">
        <v>159</v>
      </c>
      <c r="V131" s="61">
        <v>2000</v>
      </c>
      <c r="W131" s="61" t="s">
        <v>662</v>
      </c>
      <c r="X131" s="61" t="s">
        <v>73</v>
      </c>
      <c r="Y131" s="61">
        <v>2600</v>
      </c>
      <c r="Z131" s="61" t="s">
        <v>76</v>
      </c>
      <c r="AA131" s="61" t="s">
        <v>609</v>
      </c>
      <c r="AB131" s="61">
        <v>2611</v>
      </c>
      <c r="AC131" s="61" t="s">
        <v>76</v>
      </c>
      <c r="AD131" s="61">
        <v>0</v>
      </c>
      <c r="AE131" s="61" t="s">
        <v>40</v>
      </c>
      <c r="AF131" s="63">
        <v>0</v>
      </c>
      <c r="AG131" s="63">
        <v>0</v>
      </c>
      <c r="AH131" s="63">
        <v>0</v>
      </c>
      <c r="AI131" s="63">
        <v>0</v>
      </c>
      <c r="AJ131" s="63">
        <v>0</v>
      </c>
      <c r="AK131" s="63">
        <v>0</v>
      </c>
      <c r="AL131" s="63">
        <v>0</v>
      </c>
      <c r="AM131" s="63">
        <v>0</v>
      </c>
      <c r="AN131" s="63">
        <v>0</v>
      </c>
      <c r="AO131" s="63">
        <v>0</v>
      </c>
      <c r="AP131" s="63">
        <v>0</v>
      </c>
      <c r="AQ131" s="63">
        <v>0</v>
      </c>
      <c r="AR131" s="63">
        <v>0</v>
      </c>
      <c r="AS131" s="63">
        <v>0</v>
      </c>
      <c r="AT131" s="63">
        <v>0</v>
      </c>
      <c r="AU131" s="63">
        <v>0</v>
      </c>
      <c r="AV131" s="63">
        <v>0</v>
      </c>
      <c r="AW131" s="63">
        <v>0</v>
      </c>
      <c r="AX131" s="7">
        <v>18000</v>
      </c>
      <c r="AY131" s="63">
        <f>AX131-AI131</f>
        <v>18000</v>
      </c>
      <c r="AZ131" s="63">
        <f>AX131-AG131</f>
        <v>18000</v>
      </c>
      <c r="BA131" s="7">
        <v>18000</v>
      </c>
      <c r="BB131" s="63" t="s">
        <v>473</v>
      </c>
      <c r="BC131" s="63">
        <v>0</v>
      </c>
      <c r="BD131" s="63"/>
      <c r="BE131" s="63"/>
      <c r="BF131" s="63"/>
      <c r="BG131" s="63"/>
      <c r="BH131" s="63"/>
      <c r="BI131" s="63">
        <v>0</v>
      </c>
      <c r="BJ131" s="63">
        <f t="shared" si="30"/>
        <v>0</v>
      </c>
      <c r="BK131" s="63">
        <f t="shared" si="31"/>
        <v>0</v>
      </c>
    </row>
    <row r="132" spans="1:63" s="61" customFormat="1" hidden="1" x14ac:dyDescent="0.25">
      <c r="A132" s="61" t="str">
        <f>VLOOKUP(B132,'Cubo 14-08-2023'!$A$1:$A$444,1,0)</f>
        <v>2.6-06-2305_23621015_23261146</v>
      </c>
      <c r="B132" s="61" t="str">
        <f t="shared" si="32"/>
        <v>2.6-06-2305_23621015_23261146</v>
      </c>
      <c r="C132" s="76" t="s">
        <v>625</v>
      </c>
      <c r="D132" s="61" t="s">
        <v>624</v>
      </c>
      <c r="E132" s="61" t="s">
        <v>679</v>
      </c>
      <c r="F132" s="61">
        <v>1</v>
      </c>
      <c r="G132" s="61" t="s">
        <v>669</v>
      </c>
      <c r="H132" s="61">
        <v>1.3</v>
      </c>
      <c r="I132" s="61" t="s">
        <v>670</v>
      </c>
      <c r="J132" s="61" t="s">
        <v>28</v>
      </c>
      <c r="K132" s="61" t="s">
        <v>29</v>
      </c>
      <c r="L132" s="61" t="s">
        <v>43</v>
      </c>
      <c r="M132" s="61" t="s">
        <v>44</v>
      </c>
      <c r="N132" s="61" t="s">
        <v>45</v>
      </c>
      <c r="O132" s="61" t="s">
        <v>46</v>
      </c>
      <c r="P132" s="61">
        <v>6</v>
      </c>
      <c r="Q132" s="61" t="s">
        <v>34</v>
      </c>
      <c r="R132" s="61">
        <v>21</v>
      </c>
      <c r="S132" s="61" t="s">
        <v>107</v>
      </c>
      <c r="T132" s="61" t="s">
        <v>47</v>
      </c>
      <c r="U132" s="61" t="s">
        <v>48</v>
      </c>
      <c r="V132" s="61">
        <v>2000</v>
      </c>
      <c r="W132" s="61" t="s">
        <v>662</v>
      </c>
      <c r="X132" s="61" t="s">
        <v>73</v>
      </c>
      <c r="Y132" s="61">
        <v>2600</v>
      </c>
      <c r="Z132" s="61" t="s">
        <v>76</v>
      </c>
      <c r="AB132" s="74">
        <v>2611</v>
      </c>
      <c r="AC132" s="61" t="s">
        <v>76</v>
      </c>
      <c r="AD132" s="61">
        <v>46</v>
      </c>
      <c r="AE132" s="61" t="s">
        <v>622</v>
      </c>
      <c r="AF132" s="63">
        <v>0</v>
      </c>
      <c r="AG132" s="63">
        <v>0</v>
      </c>
      <c r="AH132" s="75">
        <v>0</v>
      </c>
      <c r="AI132" s="63">
        <v>0</v>
      </c>
      <c r="AJ132" s="63">
        <v>0</v>
      </c>
      <c r="AK132" s="63">
        <v>0</v>
      </c>
      <c r="AL132" s="63">
        <v>0</v>
      </c>
      <c r="AM132" s="63">
        <v>0</v>
      </c>
      <c r="AN132" s="63">
        <v>0</v>
      </c>
      <c r="AO132" s="63">
        <v>0</v>
      </c>
      <c r="AP132" s="63">
        <v>0</v>
      </c>
      <c r="AQ132" s="63">
        <v>0</v>
      </c>
      <c r="AR132" s="63">
        <v>0</v>
      </c>
      <c r="AS132" s="63">
        <v>0</v>
      </c>
      <c r="AT132" s="63">
        <v>0</v>
      </c>
      <c r="AU132" s="63">
        <v>0</v>
      </c>
      <c r="AV132" s="63">
        <v>0</v>
      </c>
      <c r="AW132" s="63">
        <v>0</v>
      </c>
      <c r="AX132" s="63">
        <v>0</v>
      </c>
      <c r="AY132" s="63">
        <v>0</v>
      </c>
      <c r="AZ132" s="63">
        <v>0</v>
      </c>
      <c r="BA132" s="63">
        <v>0</v>
      </c>
      <c r="BB132" s="63" t="s">
        <v>473</v>
      </c>
      <c r="BC132" s="63">
        <v>0</v>
      </c>
      <c r="BD132" s="63">
        <v>0</v>
      </c>
      <c r="BE132" s="63">
        <v>0</v>
      </c>
      <c r="BF132" s="63">
        <v>0</v>
      </c>
      <c r="BG132" s="63">
        <v>0</v>
      </c>
      <c r="BH132" s="63"/>
      <c r="BI132" s="75">
        <v>11000</v>
      </c>
      <c r="BJ132" s="75">
        <f t="shared" si="30"/>
        <v>11000</v>
      </c>
      <c r="BK132" s="63">
        <f t="shared" si="31"/>
        <v>11000</v>
      </c>
    </row>
    <row r="133" spans="1:63" s="61" customFormat="1" hidden="1" x14ac:dyDescent="0.25">
      <c r="A133" s="61" t="str">
        <f>VLOOKUP(B133,'Cubo 14-08-2023'!$A$1:$A$444,1,0)</f>
        <v>2.6-06-2305_23621015_23261155</v>
      </c>
      <c r="B133" s="61" t="str">
        <f t="shared" si="32"/>
        <v>2.6-06-2305_23621015_23261155</v>
      </c>
      <c r="C133" s="76" t="s">
        <v>625</v>
      </c>
      <c r="D133" s="61" t="s">
        <v>624</v>
      </c>
      <c r="E133" s="61" t="s">
        <v>679</v>
      </c>
      <c r="F133" s="61">
        <v>1</v>
      </c>
      <c r="G133" s="61" t="s">
        <v>669</v>
      </c>
      <c r="H133" s="61">
        <v>1.3</v>
      </c>
      <c r="I133" s="61" t="s">
        <v>670</v>
      </c>
      <c r="J133" s="61" t="s">
        <v>28</v>
      </c>
      <c r="K133" s="61" t="s">
        <v>29</v>
      </c>
      <c r="L133" s="61" t="s">
        <v>43</v>
      </c>
      <c r="M133" s="61" t="s">
        <v>44</v>
      </c>
      <c r="N133" s="61" t="s">
        <v>45</v>
      </c>
      <c r="O133" s="61" t="s">
        <v>46</v>
      </c>
      <c r="P133" s="61">
        <v>6</v>
      </c>
      <c r="Q133" s="61" t="s">
        <v>34</v>
      </c>
      <c r="R133" s="61">
        <v>21</v>
      </c>
      <c r="S133" s="61" t="s">
        <v>107</v>
      </c>
      <c r="T133" s="61" t="s">
        <v>47</v>
      </c>
      <c r="U133" s="61" t="s">
        <v>48</v>
      </c>
      <c r="V133" s="61">
        <v>2000</v>
      </c>
      <c r="W133" s="61" t="s">
        <v>662</v>
      </c>
      <c r="X133" s="61" t="s">
        <v>73</v>
      </c>
      <c r="Y133" s="61">
        <v>2600</v>
      </c>
      <c r="Z133" s="61" t="s">
        <v>76</v>
      </c>
      <c r="AB133" s="74">
        <v>2611</v>
      </c>
      <c r="AC133" s="61" t="s">
        <v>76</v>
      </c>
      <c r="AD133" s="61">
        <v>55</v>
      </c>
      <c r="AE133" s="61" t="s">
        <v>623</v>
      </c>
      <c r="AF133" s="63">
        <v>0</v>
      </c>
      <c r="AG133" s="63">
        <v>0</v>
      </c>
      <c r="AH133" s="75">
        <v>0</v>
      </c>
      <c r="AI133" s="63">
        <v>0</v>
      </c>
      <c r="AJ133" s="63">
        <v>0</v>
      </c>
      <c r="AK133" s="63">
        <v>0</v>
      </c>
      <c r="AL133" s="63">
        <v>0</v>
      </c>
      <c r="AM133" s="63">
        <v>0</v>
      </c>
      <c r="AN133" s="63">
        <v>0</v>
      </c>
      <c r="AO133" s="63">
        <v>0</v>
      </c>
      <c r="AP133" s="63">
        <v>0</v>
      </c>
      <c r="AQ133" s="63">
        <v>0</v>
      </c>
      <c r="AR133" s="63">
        <v>0</v>
      </c>
      <c r="AS133" s="63">
        <v>0</v>
      </c>
      <c r="AT133" s="63">
        <v>0</v>
      </c>
      <c r="AU133" s="63">
        <v>0</v>
      </c>
      <c r="AV133" s="63">
        <v>0</v>
      </c>
      <c r="AW133" s="63">
        <v>0</v>
      </c>
      <c r="AX133" s="63">
        <v>0</v>
      </c>
      <c r="AY133" s="63">
        <v>0</v>
      </c>
      <c r="AZ133" s="63">
        <v>0</v>
      </c>
      <c r="BA133" s="63">
        <v>0</v>
      </c>
      <c r="BB133" s="63" t="s">
        <v>473</v>
      </c>
      <c r="BC133" s="63">
        <v>0</v>
      </c>
      <c r="BD133" s="63">
        <v>0</v>
      </c>
      <c r="BE133" s="63">
        <v>0</v>
      </c>
      <c r="BF133" s="63">
        <v>0</v>
      </c>
      <c r="BG133" s="63">
        <v>0</v>
      </c>
      <c r="BH133" s="63"/>
      <c r="BI133" s="75">
        <v>11000</v>
      </c>
      <c r="BJ133" s="75">
        <f t="shared" si="30"/>
        <v>11000</v>
      </c>
      <c r="BK133" s="63">
        <f t="shared" si="31"/>
        <v>11000</v>
      </c>
    </row>
    <row r="134" spans="1:63" s="61" customFormat="1" hidden="1" x14ac:dyDescent="0.25">
      <c r="A134" s="61" t="e">
        <f>VLOOKUP(B134,'Cubo 14-08-2023'!$A$1:$A$444,1,0)</f>
        <v>#N/A</v>
      </c>
      <c r="B134" s="61" t="str">
        <f t="shared" si="32"/>
        <v>1.1-00-2302_23311009_2327110</v>
      </c>
      <c r="C134" s="61" t="s">
        <v>137</v>
      </c>
      <c r="D134" s="61" t="s">
        <v>138</v>
      </c>
      <c r="E134" s="61" t="s">
        <v>682</v>
      </c>
      <c r="F134" s="61">
        <v>1</v>
      </c>
      <c r="G134" s="61" t="s">
        <v>669</v>
      </c>
      <c r="H134" s="61">
        <v>1.7</v>
      </c>
      <c r="I134" s="61" t="s">
        <v>671</v>
      </c>
      <c r="J134" s="61" t="s">
        <v>95</v>
      </c>
      <c r="K134" s="61" t="s">
        <v>96</v>
      </c>
      <c r="L134" s="61" t="s">
        <v>43</v>
      </c>
      <c r="M134" s="61" t="s">
        <v>44</v>
      </c>
      <c r="N134" s="61" t="s">
        <v>97</v>
      </c>
      <c r="O134" s="61" t="s">
        <v>98</v>
      </c>
      <c r="P134" s="61">
        <v>3</v>
      </c>
      <c r="Q134" s="61" t="s">
        <v>90</v>
      </c>
      <c r="R134" s="61">
        <v>11</v>
      </c>
      <c r="S134" s="61" t="s">
        <v>260</v>
      </c>
      <c r="T134" s="61" t="s">
        <v>99</v>
      </c>
      <c r="U134" s="61" t="s">
        <v>100</v>
      </c>
      <c r="V134" s="61">
        <v>2000</v>
      </c>
      <c r="W134" s="61" t="s">
        <v>662</v>
      </c>
      <c r="X134" s="61" t="s">
        <v>73</v>
      </c>
      <c r="Y134" s="61">
        <v>2700</v>
      </c>
      <c r="Z134" s="61" t="s">
        <v>1197</v>
      </c>
      <c r="AB134" s="61">
        <v>2711</v>
      </c>
      <c r="AC134" s="61" t="s">
        <v>142</v>
      </c>
      <c r="AD134" s="61">
        <v>0</v>
      </c>
      <c r="AE134" s="61" t="s">
        <v>40</v>
      </c>
      <c r="AF134" s="63">
        <v>0</v>
      </c>
      <c r="AG134" s="63">
        <v>0</v>
      </c>
      <c r="AH134" s="63">
        <v>0</v>
      </c>
      <c r="AI134" s="63">
        <v>0</v>
      </c>
      <c r="AJ134" s="63">
        <v>0</v>
      </c>
      <c r="AK134" s="63">
        <v>0</v>
      </c>
      <c r="AL134" s="63">
        <v>0</v>
      </c>
      <c r="AM134" s="63">
        <v>0</v>
      </c>
      <c r="AN134" s="63">
        <v>0</v>
      </c>
      <c r="AO134" s="63">
        <v>0</v>
      </c>
      <c r="AP134" s="63">
        <v>0</v>
      </c>
      <c r="AQ134" s="63">
        <v>0</v>
      </c>
      <c r="AR134" s="63">
        <v>0</v>
      </c>
      <c r="AS134" s="63">
        <v>0</v>
      </c>
      <c r="AT134" s="63">
        <v>0</v>
      </c>
      <c r="AU134" s="63">
        <v>0</v>
      </c>
      <c r="AV134" s="63">
        <v>0</v>
      </c>
      <c r="AW134" s="63">
        <v>0</v>
      </c>
      <c r="AX134" s="7">
        <v>500000</v>
      </c>
      <c r="AY134" s="63">
        <f t="shared" ref="AY134:AY140" si="33">AX134-AI134</f>
        <v>500000</v>
      </c>
      <c r="AZ134" s="63">
        <f t="shared" ref="AZ134:AZ140" si="34">AX134-AG134</f>
        <v>500000</v>
      </c>
      <c r="BA134" s="7">
        <v>500000</v>
      </c>
      <c r="BB134" s="63" t="s">
        <v>473</v>
      </c>
      <c r="BC134" s="63">
        <v>0</v>
      </c>
      <c r="BD134" s="63">
        <v>0</v>
      </c>
      <c r="BE134" s="63">
        <v>0</v>
      </c>
      <c r="BF134" s="63">
        <v>0</v>
      </c>
      <c r="BG134" s="63">
        <v>0</v>
      </c>
      <c r="BH134" s="63"/>
      <c r="BI134" s="63">
        <v>0</v>
      </c>
      <c r="BJ134" s="63">
        <f t="shared" si="30"/>
        <v>0</v>
      </c>
      <c r="BK134" s="63">
        <f t="shared" si="31"/>
        <v>0</v>
      </c>
    </row>
    <row r="135" spans="1:63" s="61" customFormat="1" hidden="1" x14ac:dyDescent="0.25">
      <c r="A135" s="61" t="e">
        <f>VLOOKUP(B135,'Cubo 14-08-2023'!$A$1:$A$444,1,0)</f>
        <v>#N/A</v>
      </c>
      <c r="B135" s="61" t="str">
        <f t="shared" si="32"/>
        <v>1.1-00-2307_23333019_2327110</v>
      </c>
      <c r="C135" s="61" t="s">
        <v>137</v>
      </c>
      <c r="D135" s="61" t="s">
        <v>138</v>
      </c>
      <c r="E135" s="61" t="s">
        <v>682</v>
      </c>
      <c r="F135" s="61">
        <v>1</v>
      </c>
      <c r="G135" s="61" t="s">
        <v>669</v>
      </c>
      <c r="H135" s="61">
        <v>1.3</v>
      </c>
      <c r="I135" s="61" t="s">
        <v>670</v>
      </c>
      <c r="J135" s="61" t="s">
        <v>28</v>
      </c>
      <c r="K135" s="61" t="s">
        <v>29</v>
      </c>
      <c r="L135" s="61" t="s">
        <v>43</v>
      </c>
      <c r="M135" s="61" t="s">
        <v>44</v>
      </c>
      <c r="N135" s="61" t="s">
        <v>88</v>
      </c>
      <c r="O135" s="61" t="s">
        <v>89</v>
      </c>
      <c r="P135" s="61">
        <v>3</v>
      </c>
      <c r="Q135" s="61" t="s">
        <v>90</v>
      </c>
      <c r="R135" s="61">
        <v>33</v>
      </c>
      <c r="S135" s="61" t="s">
        <v>362</v>
      </c>
      <c r="T135" s="61" t="s">
        <v>360</v>
      </c>
      <c r="U135" s="61" t="s">
        <v>361</v>
      </c>
      <c r="V135" s="61">
        <v>2000</v>
      </c>
      <c r="W135" s="61" t="s">
        <v>662</v>
      </c>
      <c r="X135" s="61" t="s">
        <v>73</v>
      </c>
      <c r="Y135" s="61">
        <v>2700</v>
      </c>
      <c r="Z135" s="61" t="s">
        <v>1197</v>
      </c>
      <c r="AB135" s="61">
        <v>2711</v>
      </c>
      <c r="AC135" s="61" t="s">
        <v>142</v>
      </c>
      <c r="AD135" s="61">
        <v>0</v>
      </c>
      <c r="AE135" s="61" t="s">
        <v>40</v>
      </c>
      <c r="AF135" s="63">
        <v>0</v>
      </c>
      <c r="AG135" s="63">
        <v>0</v>
      </c>
      <c r="AH135" s="63">
        <v>0</v>
      </c>
      <c r="AI135" s="63">
        <v>0</v>
      </c>
      <c r="AJ135" s="63">
        <v>0</v>
      </c>
      <c r="AK135" s="63">
        <v>0</v>
      </c>
      <c r="AL135" s="63">
        <v>0</v>
      </c>
      <c r="AM135" s="63">
        <v>0</v>
      </c>
      <c r="AN135" s="63">
        <v>0</v>
      </c>
      <c r="AO135" s="63">
        <v>0</v>
      </c>
      <c r="AP135" s="63">
        <v>0</v>
      </c>
      <c r="AQ135" s="63">
        <v>0</v>
      </c>
      <c r="AR135" s="63">
        <v>0</v>
      </c>
      <c r="AS135" s="63">
        <v>0</v>
      </c>
      <c r="AT135" s="63">
        <v>0</v>
      </c>
      <c r="AU135" s="63">
        <v>0</v>
      </c>
      <c r="AV135" s="63">
        <v>0</v>
      </c>
      <c r="AW135" s="63">
        <v>0</v>
      </c>
      <c r="AX135" s="7">
        <v>300000</v>
      </c>
      <c r="AY135" s="63">
        <f t="shared" si="33"/>
        <v>300000</v>
      </c>
      <c r="AZ135" s="63">
        <f t="shared" si="34"/>
        <v>300000</v>
      </c>
      <c r="BA135" s="7">
        <v>300000</v>
      </c>
      <c r="BB135" s="63" t="s">
        <v>544</v>
      </c>
      <c r="BC135" s="63">
        <v>0</v>
      </c>
      <c r="BD135" s="63">
        <v>0</v>
      </c>
      <c r="BE135" s="63">
        <v>0</v>
      </c>
      <c r="BF135" s="63">
        <v>0</v>
      </c>
      <c r="BG135" s="63">
        <v>0</v>
      </c>
      <c r="BH135" s="63"/>
      <c r="BI135" s="63">
        <v>0</v>
      </c>
      <c r="BJ135" s="63">
        <f t="shared" si="30"/>
        <v>0</v>
      </c>
      <c r="BK135" s="63">
        <f t="shared" si="31"/>
        <v>0</v>
      </c>
    </row>
    <row r="136" spans="1:63" s="61" customFormat="1" hidden="1" x14ac:dyDescent="0.25">
      <c r="A136" s="61" t="str">
        <f>VLOOKUP(B136,'Cubo 14-08-2023'!$A$1:$A$444,1,0)</f>
        <v>1.1-00-2307_23335021_2327110</v>
      </c>
      <c r="B136" s="61" t="str">
        <f t="shared" si="32"/>
        <v>1.1-00-2307_23335021_2327110</v>
      </c>
      <c r="C136" s="61" t="s">
        <v>137</v>
      </c>
      <c r="D136" s="61" t="s">
        <v>138</v>
      </c>
      <c r="E136" s="61" t="s">
        <v>682</v>
      </c>
      <c r="F136" s="61">
        <v>2</v>
      </c>
      <c r="G136" s="61" t="s">
        <v>672</v>
      </c>
      <c r="H136" s="61">
        <v>2.1</v>
      </c>
      <c r="I136" s="61" t="s">
        <v>673</v>
      </c>
      <c r="J136" s="61" t="s">
        <v>86</v>
      </c>
      <c r="K136" s="61" t="s">
        <v>87</v>
      </c>
      <c r="L136" s="61" t="s">
        <v>43</v>
      </c>
      <c r="M136" s="61" t="s">
        <v>44</v>
      </c>
      <c r="N136" s="61" t="s">
        <v>88</v>
      </c>
      <c r="O136" s="61" t="s">
        <v>89</v>
      </c>
      <c r="P136" s="61">
        <v>3</v>
      </c>
      <c r="Q136" s="61" t="s">
        <v>90</v>
      </c>
      <c r="R136" s="61">
        <v>35</v>
      </c>
      <c r="S136" s="61" t="s">
        <v>93</v>
      </c>
      <c r="T136" s="61" t="s">
        <v>91</v>
      </c>
      <c r="U136" s="61" t="s">
        <v>92</v>
      </c>
      <c r="V136" s="61">
        <v>2000</v>
      </c>
      <c r="W136" s="61" t="s">
        <v>662</v>
      </c>
      <c r="X136" s="61" t="s">
        <v>73</v>
      </c>
      <c r="Y136" s="61">
        <v>2700</v>
      </c>
      <c r="Z136" s="61" t="s">
        <v>1197</v>
      </c>
      <c r="AB136" s="61">
        <v>2711</v>
      </c>
      <c r="AC136" s="61" t="s">
        <v>142</v>
      </c>
      <c r="AD136" s="61">
        <v>0</v>
      </c>
      <c r="AE136" s="61" t="s">
        <v>40</v>
      </c>
      <c r="AF136" s="63">
        <v>0</v>
      </c>
      <c r="AG136" s="63">
        <v>0</v>
      </c>
      <c r="AH136" s="63">
        <v>0</v>
      </c>
      <c r="AI136" s="63">
        <v>150000</v>
      </c>
      <c r="AJ136" s="63">
        <v>0</v>
      </c>
      <c r="AK136" s="63">
        <v>0</v>
      </c>
      <c r="AL136" s="63">
        <v>0</v>
      </c>
      <c r="AM136" s="63">
        <v>0</v>
      </c>
      <c r="AN136" s="63">
        <v>0</v>
      </c>
      <c r="AO136" s="63">
        <v>0</v>
      </c>
      <c r="AP136" s="63">
        <v>0</v>
      </c>
      <c r="AQ136" s="63">
        <v>0</v>
      </c>
      <c r="AR136" s="63">
        <v>0</v>
      </c>
      <c r="AS136" s="63">
        <v>0</v>
      </c>
      <c r="AT136" s="63">
        <v>0</v>
      </c>
      <c r="AU136" s="63">
        <v>0</v>
      </c>
      <c r="AV136" s="63">
        <v>0</v>
      </c>
      <c r="AW136" s="63">
        <f>AG136-AJ136</f>
        <v>0</v>
      </c>
      <c r="AX136" s="63">
        <v>150000</v>
      </c>
      <c r="AY136" s="63">
        <f t="shared" si="33"/>
        <v>0</v>
      </c>
      <c r="AZ136" s="63">
        <f t="shared" si="34"/>
        <v>150000</v>
      </c>
      <c r="BA136" s="63">
        <v>150000</v>
      </c>
      <c r="BB136" s="63" t="s">
        <v>473</v>
      </c>
      <c r="BC136" s="63">
        <v>0</v>
      </c>
      <c r="BD136" s="63">
        <v>0</v>
      </c>
      <c r="BE136" s="63">
        <v>0</v>
      </c>
      <c r="BF136" s="63">
        <v>150000</v>
      </c>
      <c r="BG136" s="63">
        <v>-150000</v>
      </c>
      <c r="BH136" s="63"/>
      <c r="BI136" s="63">
        <v>0</v>
      </c>
      <c r="BJ136" s="63">
        <f t="shared" si="30"/>
        <v>0</v>
      </c>
      <c r="BK136" s="63">
        <f t="shared" si="31"/>
        <v>0</v>
      </c>
    </row>
    <row r="137" spans="1:63" s="61" customFormat="1" hidden="1" x14ac:dyDescent="0.25">
      <c r="A137" s="61" t="e">
        <f>VLOOKUP(B137,'Cubo 14-08-2023'!$A$1:$A$444,1,0)</f>
        <v>#N/A</v>
      </c>
      <c r="B137" s="61" t="str">
        <f t="shared" si="32"/>
        <v>1.1-00-2309_23343027_2327110</v>
      </c>
      <c r="C137" s="61" t="s">
        <v>137</v>
      </c>
      <c r="D137" s="61" t="s">
        <v>138</v>
      </c>
      <c r="E137" s="61" t="s">
        <v>682</v>
      </c>
      <c r="F137" s="61">
        <v>1</v>
      </c>
      <c r="G137" s="61" t="s">
        <v>669</v>
      </c>
      <c r="H137" s="61">
        <v>1.3</v>
      </c>
      <c r="I137" s="61" t="s">
        <v>670</v>
      </c>
      <c r="J137" s="61" t="s">
        <v>28</v>
      </c>
      <c r="K137" s="61" t="s">
        <v>29</v>
      </c>
      <c r="L137" s="61" t="s">
        <v>43</v>
      </c>
      <c r="M137" s="61" t="s">
        <v>44</v>
      </c>
      <c r="N137" s="61" t="s">
        <v>363</v>
      </c>
      <c r="O137" s="61" t="s">
        <v>364</v>
      </c>
      <c r="P137" s="61">
        <v>3</v>
      </c>
      <c r="Q137" s="61" t="s">
        <v>90</v>
      </c>
      <c r="R137" s="61">
        <v>43</v>
      </c>
      <c r="S137" s="61" t="s">
        <v>367</v>
      </c>
      <c r="T137" s="61" t="s">
        <v>365</v>
      </c>
      <c r="U137" s="61" t="s">
        <v>366</v>
      </c>
      <c r="V137" s="61">
        <v>2000</v>
      </c>
      <c r="W137" s="61" t="s">
        <v>662</v>
      </c>
      <c r="X137" s="61" t="s">
        <v>73</v>
      </c>
      <c r="Y137" s="61">
        <v>2700</v>
      </c>
      <c r="Z137" s="61" t="s">
        <v>1197</v>
      </c>
      <c r="AB137" s="61">
        <v>2711</v>
      </c>
      <c r="AC137" s="61" t="s">
        <v>142</v>
      </c>
      <c r="AD137" s="61">
        <v>0</v>
      </c>
      <c r="AE137" s="61" t="s">
        <v>40</v>
      </c>
      <c r="AF137" s="63">
        <v>0</v>
      </c>
      <c r="AG137" s="63">
        <v>0</v>
      </c>
      <c r="AH137" s="63">
        <v>0</v>
      </c>
      <c r="AI137" s="63">
        <v>0</v>
      </c>
      <c r="AJ137" s="63">
        <v>0</v>
      </c>
      <c r="AK137" s="63">
        <v>0</v>
      </c>
      <c r="AL137" s="63">
        <v>0</v>
      </c>
      <c r="AM137" s="63">
        <v>0</v>
      </c>
      <c r="AN137" s="63">
        <v>0</v>
      </c>
      <c r="AO137" s="63">
        <v>0</v>
      </c>
      <c r="AP137" s="63">
        <v>0</v>
      </c>
      <c r="AQ137" s="63">
        <v>0</v>
      </c>
      <c r="AR137" s="63">
        <v>0</v>
      </c>
      <c r="AS137" s="63">
        <v>0</v>
      </c>
      <c r="AT137" s="63">
        <v>0</v>
      </c>
      <c r="AU137" s="63">
        <v>0</v>
      </c>
      <c r="AV137" s="63">
        <v>0</v>
      </c>
      <c r="AW137" s="63">
        <v>0</v>
      </c>
      <c r="AX137" s="63">
        <v>50000</v>
      </c>
      <c r="AY137" s="63">
        <f t="shared" si="33"/>
        <v>50000</v>
      </c>
      <c r="AZ137" s="63">
        <f t="shared" si="34"/>
        <v>50000</v>
      </c>
      <c r="BA137" s="63">
        <v>50000</v>
      </c>
      <c r="BB137" s="63" t="s">
        <v>566</v>
      </c>
      <c r="BC137" s="63">
        <v>0</v>
      </c>
      <c r="BD137" s="63">
        <v>0</v>
      </c>
      <c r="BE137" s="63">
        <v>0</v>
      </c>
      <c r="BF137" s="63">
        <v>0</v>
      </c>
      <c r="BG137" s="63">
        <v>0</v>
      </c>
      <c r="BH137" s="63"/>
      <c r="BI137" s="63">
        <v>0</v>
      </c>
      <c r="BJ137" s="63">
        <f t="shared" si="30"/>
        <v>0</v>
      </c>
      <c r="BK137" s="63">
        <f t="shared" si="31"/>
        <v>0</v>
      </c>
    </row>
    <row r="138" spans="1:63" s="61" customFormat="1" hidden="1" x14ac:dyDescent="0.25">
      <c r="A138" s="61" t="str">
        <f>VLOOKUP(B138,'Cubo 14-08-2023'!$A$1:$A$444,1,0)</f>
        <v>1.1-00-2308_23741025_2327110</v>
      </c>
      <c r="B138" s="61" t="str">
        <f t="shared" si="32"/>
        <v>1.1-00-2308_23741025_2327110</v>
      </c>
      <c r="C138" s="61" t="s">
        <v>137</v>
      </c>
      <c r="D138" s="61" t="s">
        <v>138</v>
      </c>
      <c r="E138" s="61" t="s">
        <v>682</v>
      </c>
      <c r="F138" s="61">
        <v>1</v>
      </c>
      <c r="G138" s="61" t="s">
        <v>669</v>
      </c>
      <c r="H138" s="61">
        <v>1.7</v>
      </c>
      <c r="I138" s="61" t="s">
        <v>671</v>
      </c>
      <c r="J138" s="61" t="s">
        <v>61</v>
      </c>
      <c r="K138" s="61" t="s">
        <v>62</v>
      </c>
      <c r="L138" s="61" t="s">
        <v>63</v>
      </c>
      <c r="M138" s="61" t="s">
        <v>64</v>
      </c>
      <c r="N138" s="61" t="s">
        <v>65</v>
      </c>
      <c r="O138" s="61" t="s">
        <v>66</v>
      </c>
      <c r="P138" s="61">
        <v>7</v>
      </c>
      <c r="Q138" s="61" t="s">
        <v>67</v>
      </c>
      <c r="R138" s="61">
        <v>41</v>
      </c>
      <c r="S138" s="61" t="s">
        <v>72</v>
      </c>
      <c r="T138" s="61" t="s">
        <v>68</v>
      </c>
      <c r="U138" s="61" t="s">
        <v>69</v>
      </c>
      <c r="V138" s="61">
        <v>2000</v>
      </c>
      <c r="W138" s="61" t="s">
        <v>662</v>
      </c>
      <c r="X138" s="61" t="s">
        <v>73</v>
      </c>
      <c r="Y138" s="61">
        <v>2700</v>
      </c>
      <c r="Z138" s="61" t="s">
        <v>1197</v>
      </c>
      <c r="AB138" s="61">
        <v>2711</v>
      </c>
      <c r="AC138" s="61" t="s">
        <v>142</v>
      </c>
      <c r="AD138" s="61">
        <v>0</v>
      </c>
      <c r="AE138" s="61" t="s">
        <v>40</v>
      </c>
      <c r="AF138" s="63">
        <v>1300000</v>
      </c>
      <c r="AG138" s="63">
        <v>1300000</v>
      </c>
      <c r="AH138" s="63">
        <v>1300000</v>
      </c>
      <c r="AI138" s="63">
        <v>1300000</v>
      </c>
      <c r="AJ138" s="63">
        <v>1055484</v>
      </c>
      <c r="AK138" s="63">
        <v>0</v>
      </c>
      <c r="AL138" s="63">
        <v>1055484</v>
      </c>
      <c r="AM138" s="63">
        <v>1055484</v>
      </c>
      <c r="AN138" s="63">
        <v>0</v>
      </c>
      <c r="AO138" s="63">
        <v>0</v>
      </c>
      <c r="AP138" s="63">
        <v>0</v>
      </c>
      <c r="AQ138" s="63">
        <v>0</v>
      </c>
      <c r="AR138" s="63">
        <v>0</v>
      </c>
      <c r="AS138" s="63">
        <v>0</v>
      </c>
      <c r="AT138" s="63">
        <v>0</v>
      </c>
      <c r="AU138" s="63">
        <v>0</v>
      </c>
      <c r="AV138" s="63">
        <v>0</v>
      </c>
      <c r="AW138" s="63">
        <f>AG138-AJ138</f>
        <v>244516</v>
      </c>
      <c r="AX138" s="63">
        <v>1300000</v>
      </c>
      <c r="AY138" s="63">
        <f t="shared" si="33"/>
        <v>0</v>
      </c>
      <c r="AZ138" s="63">
        <f t="shared" si="34"/>
        <v>0</v>
      </c>
      <c r="BA138" s="63">
        <v>1300000</v>
      </c>
      <c r="BB138" s="63" t="s">
        <v>473</v>
      </c>
      <c r="BC138" s="63">
        <v>0</v>
      </c>
      <c r="BD138" s="63">
        <v>0</v>
      </c>
      <c r="BE138" s="63">
        <v>0</v>
      </c>
      <c r="BF138" s="63">
        <v>0</v>
      </c>
      <c r="BG138" s="63">
        <v>0</v>
      </c>
      <c r="BH138" s="63"/>
      <c r="BI138" s="63">
        <f>BA138-AG138</f>
        <v>0</v>
      </c>
      <c r="BJ138" s="63">
        <f t="shared" si="30"/>
        <v>1300000</v>
      </c>
      <c r="BK138" s="63">
        <f t="shared" si="31"/>
        <v>244516</v>
      </c>
    </row>
    <row r="139" spans="1:63" s="61" customFormat="1" hidden="1" x14ac:dyDescent="0.25">
      <c r="A139" s="61" t="str">
        <f>VLOOKUP(B139,'Cubo 14-08-2023'!$A$1:$A$444,1,0)</f>
        <v>1.1-00-2307_23339024_2327110</v>
      </c>
      <c r="B139" s="61" t="str">
        <f t="shared" si="32"/>
        <v>1.1-00-2307_23339024_2327110</v>
      </c>
      <c r="C139" s="61" t="s">
        <v>137</v>
      </c>
      <c r="D139" s="61" t="s">
        <v>138</v>
      </c>
      <c r="E139" s="61" t="s">
        <v>682</v>
      </c>
      <c r="F139" s="61">
        <v>2</v>
      </c>
      <c r="G139" s="61" t="s">
        <v>672</v>
      </c>
      <c r="H139" s="61">
        <v>2.2999999999999998</v>
      </c>
      <c r="I139" s="61" t="s">
        <v>688</v>
      </c>
      <c r="J139" s="61" t="s">
        <v>214</v>
      </c>
      <c r="K139" s="61" t="s">
        <v>215</v>
      </c>
      <c r="L139" s="61" t="s">
        <v>43</v>
      </c>
      <c r="M139" s="61" t="s">
        <v>44</v>
      </c>
      <c r="N139" s="61" t="s">
        <v>88</v>
      </c>
      <c r="O139" s="61" t="s">
        <v>89</v>
      </c>
      <c r="P139" s="61">
        <v>3</v>
      </c>
      <c r="Q139" s="61" t="s">
        <v>90</v>
      </c>
      <c r="R139" s="61">
        <v>39</v>
      </c>
      <c r="S139" s="61" t="s">
        <v>218</v>
      </c>
      <c r="T139" s="61" t="s">
        <v>216</v>
      </c>
      <c r="U139" s="61" t="s">
        <v>217</v>
      </c>
      <c r="V139" s="61">
        <v>2000</v>
      </c>
      <c r="W139" s="61" t="s">
        <v>662</v>
      </c>
      <c r="X139" s="61" t="s">
        <v>73</v>
      </c>
      <c r="Y139" s="61">
        <v>2700</v>
      </c>
      <c r="Z139" s="61" t="s">
        <v>1197</v>
      </c>
      <c r="AB139" s="61">
        <v>2711</v>
      </c>
      <c r="AC139" s="61" t="s">
        <v>142</v>
      </c>
      <c r="AD139" s="61">
        <v>0</v>
      </c>
      <c r="AE139" s="61" t="s">
        <v>40</v>
      </c>
      <c r="AF139" s="63">
        <v>1187100</v>
      </c>
      <c r="AG139" s="63">
        <v>1187100</v>
      </c>
      <c r="AH139" s="63">
        <v>1187100</v>
      </c>
      <c r="AI139" s="63">
        <v>1187100</v>
      </c>
      <c r="AJ139" s="63">
        <v>951624.56</v>
      </c>
      <c r="AK139" s="63">
        <v>553192.4</v>
      </c>
      <c r="AL139" s="63">
        <v>951624.56</v>
      </c>
      <c r="AM139" s="63">
        <v>951624.56</v>
      </c>
      <c r="AN139" s="63">
        <v>0</v>
      </c>
      <c r="AO139" s="63">
        <v>0</v>
      </c>
      <c r="AP139" s="63">
        <v>553192.4</v>
      </c>
      <c r="AQ139" s="63">
        <v>0</v>
      </c>
      <c r="AR139" s="63">
        <v>0</v>
      </c>
      <c r="AS139" s="63">
        <v>0</v>
      </c>
      <c r="AT139" s="63">
        <v>0</v>
      </c>
      <c r="AU139" s="63">
        <v>0</v>
      </c>
      <c r="AV139" s="63">
        <v>0</v>
      </c>
      <c r="AW139" s="63">
        <f>AG139-AJ139</f>
        <v>235475.43999999994</v>
      </c>
      <c r="AX139" s="63">
        <v>1187100</v>
      </c>
      <c r="AY139" s="63">
        <f t="shared" si="33"/>
        <v>0</v>
      </c>
      <c r="AZ139" s="63">
        <f t="shared" si="34"/>
        <v>0</v>
      </c>
      <c r="BA139" s="63">
        <v>1187100</v>
      </c>
      <c r="BB139" s="63" t="s">
        <v>523</v>
      </c>
      <c r="BC139" s="63">
        <v>0</v>
      </c>
      <c r="BD139" s="63">
        <v>0</v>
      </c>
      <c r="BE139" s="63">
        <v>0</v>
      </c>
      <c r="BF139" s="63">
        <v>0</v>
      </c>
      <c r="BG139" s="63">
        <v>0</v>
      </c>
      <c r="BH139" s="63"/>
      <c r="BI139" s="63">
        <f>BA139-AG139</f>
        <v>0</v>
      </c>
      <c r="BJ139" s="63">
        <f t="shared" si="30"/>
        <v>1187100</v>
      </c>
      <c r="BK139" s="63">
        <f t="shared" si="31"/>
        <v>235475.43999999994</v>
      </c>
    </row>
    <row r="140" spans="1:63" s="61" customFormat="1" hidden="1" x14ac:dyDescent="0.25">
      <c r="A140" s="61" t="str">
        <f>VLOOKUP(B140,'Cubo 14-08-2023'!$A$1:$A$444,1,0)</f>
        <v>1.1-00-2307_23333019_2324110</v>
      </c>
      <c r="B140" s="61" t="str">
        <f t="shared" si="32"/>
        <v>1.1-00-2307_23333019_2324110</v>
      </c>
      <c r="C140" s="61" t="s">
        <v>137</v>
      </c>
      <c r="D140" s="61" t="s">
        <v>138</v>
      </c>
      <c r="E140" s="61" t="s">
        <v>682</v>
      </c>
      <c r="F140" s="61">
        <v>1</v>
      </c>
      <c r="G140" s="61" t="s">
        <v>669</v>
      </c>
      <c r="H140" s="61">
        <v>1.3</v>
      </c>
      <c r="I140" s="61" t="s">
        <v>670</v>
      </c>
      <c r="J140" s="61" t="s">
        <v>28</v>
      </c>
      <c r="K140" s="61" t="s">
        <v>29</v>
      </c>
      <c r="L140" s="61" t="s">
        <v>43</v>
      </c>
      <c r="M140" s="61" t="s">
        <v>44</v>
      </c>
      <c r="N140" s="61" t="s">
        <v>88</v>
      </c>
      <c r="O140" s="61" t="s">
        <v>89</v>
      </c>
      <c r="P140" s="61">
        <v>3</v>
      </c>
      <c r="Q140" s="61" t="s">
        <v>90</v>
      </c>
      <c r="R140" s="61">
        <v>33</v>
      </c>
      <c r="S140" s="61" t="s">
        <v>362</v>
      </c>
      <c r="T140" s="61" t="s">
        <v>360</v>
      </c>
      <c r="U140" s="61" t="s">
        <v>361</v>
      </c>
      <c r="V140" s="61">
        <v>2000</v>
      </c>
      <c r="W140" s="61" t="s">
        <v>662</v>
      </c>
      <c r="X140" s="61" t="s">
        <v>73</v>
      </c>
      <c r="Y140" s="61">
        <v>2400</v>
      </c>
      <c r="Z140" s="61" t="s">
        <v>1195</v>
      </c>
      <c r="AB140" s="61">
        <v>2411</v>
      </c>
      <c r="AC140" s="61" t="s">
        <v>173</v>
      </c>
      <c r="AD140" s="61">
        <v>0</v>
      </c>
      <c r="AE140" s="61" t="s">
        <v>40</v>
      </c>
      <c r="AF140" s="63">
        <v>300000</v>
      </c>
      <c r="AG140" s="63">
        <v>56163.519999999997</v>
      </c>
      <c r="AH140" s="63">
        <v>56163.519999999997</v>
      </c>
      <c r="AI140" s="63">
        <v>300000</v>
      </c>
      <c r="AJ140" s="63">
        <v>56163.519999999997</v>
      </c>
      <c r="AK140" s="63">
        <v>56163.519999999997</v>
      </c>
      <c r="AL140" s="63">
        <v>56163.519999999997</v>
      </c>
      <c r="AM140" s="63">
        <v>56163.519999999997</v>
      </c>
      <c r="AN140" s="63">
        <v>0</v>
      </c>
      <c r="AO140" s="63">
        <v>0</v>
      </c>
      <c r="AP140" s="63">
        <v>0</v>
      </c>
      <c r="AQ140" s="63">
        <v>0</v>
      </c>
      <c r="AR140" s="63">
        <v>0</v>
      </c>
      <c r="AS140" s="63">
        <v>0</v>
      </c>
      <c r="AT140" s="63">
        <v>0</v>
      </c>
      <c r="AU140" s="63">
        <v>0</v>
      </c>
      <c r="AV140" s="63">
        <v>0</v>
      </c>
      <c r="AW140" s="63">
        <f>AG140-AJ140</f>
        <v>0</v>
      </c>
      <c r="AX140" s="63">
        <v>300000</v>
      </c>
      <c r="AY140" s="63">
        <f t="shared" si="33"/>
        <v>0</v>
      </c>
      <c r="AZ140" s="63">
        <f t="shared" si="34"/>
        <v>243836.48</v>
      </c>
      <c r="BA140" s="63">
        <v>300000</v>
      </c>
      <c r="BB140" s="63" t="s">
        <v>540</v>
      </c>
      <c r="BC140" s="63">
        <v>0</v>
      </c>
      <c r="BD140" s="63">
        <v>0</v>
      </c>
      <c r="BE140" s="63">
        <v>0</v>
      </c>
      <c r="BF140" s="63">
        <v>243836.48</v>
      </c>
      <c r="BG140" s="63">
        <v>-243836.48</v>
      </c>
      <c r="BH140" s="63"/>
      <c r="BI140" s="63">
        <f>BA140-AG140</f>
        <v>243836.48</v>
      </c>
      <c r="BJ140" s="63">
        <f t="shared" si="30"/>
        <v>300000</v>
      </c>
      <c r="BK140" s="63">
        <f t="shared" si="31"/>
        <v>243836.48</v>
      </c>
    </row>
    <row r="141" spans="1:63" s="61" customFormat="1" hidden="1" x14ac:dyDescent="0.25">
      <c r="A141" s="61" t="e">
        <f>VLOOKUP(B141,'Cubo 14-08-2023'!$A$1:$A$444,1,0)</f>
        <v>#N/A</v>
      </c>
      <c r="B141" s="61" t="str">
        <f t="shared" si="32"/>
        <v>2.6-06-2301_23621015_23271162</v>
      </c>
      <c r="C141" s="76" t="s">
        <v>625</v>
      </c>
      <c r="D141" s="61" t="s">
        <v>624</v>
      </c>
      <c r="E141" s="61" t="s">
        <v>679</v>
      </c>
      <c r="F141" s="61">
        <v>1</v>
      </c>
      <c r="G141" s="61" t="s">
        <v>669</v>
      </c>
      <c r="H141" s="61">
        <v>1.3</v>
      </c>
      <c r="I141" s="61" t="s">
        <v>670</v>
      </c>
      <c r="J141" s="61" t="s">
        <v>28</v>
      </c>
      <c r="K141" s="61" t="s">
        <v>29</v>
      </c>
      <c r="L141" s="61" t="s">
        <v>43</v>
      </c>
      <c r="M141" s="61" t="s">
        <v>44</v>
      </c>
      <c r="N141" s="61" t="s">
        <v>306</v>
      </c>
      <c r="O141" s="61" t="s">
        <v>46</v>
      </c>
      <c r="P141" s="61">
        <v>6</v>
      </c>
      <c r="Q141" s="61" t="s">
        <v>34</v>
      </c>
      <c r="R141" s="61">
        <v>21</v>
      </c>
      <c r="S141" s="61" t="s">
        <v>107</v>
      </c>
      <c r="T141" s="61" t="s">
        <v>47</v>
      </c>
      <c r="U141" s="61" t="s">
        <v>48</v>
      </c>
      <c r="V141" s="61">
        <v>2000</v>
      </c>
      <c r="W141" s="61" t="s">
        <v>662</v>
      </c>
      <c r="X141" s="61" t="s">
        <v>73</v>
      </c>
      <c r="Y141" s="61">
        <v>2700</v>
      </c>
      <c r="Z141" s="61" t="s">
        <v>1197</v>
      </c>
      <c r="AB141" s="74">
        <v>2711</v>
      </c>
      <c r="AC141" s="61" t="s">
        <v>142</v>
      </c>
      <c r="AD141" s="61">
        <v>62</v>
      </c>
      <c r="AE141" s="61" t="s">
        <v>622</v>
      </c>
      <c r="AF141" s="63">
        <v>0</v>
      </c>
      <c r="AG141" s="63">
        <v>0</v>
      </c>
      <c r="AH141" s="75">
        <v>0</v>
      </c>
      <c r="AI141" s="63">
        <v>0</v>
      </c>
      <c r="AJ141" s="63">
        <v>0</v>
      </c>
      <c r="AK141" s="63">
        <v>0</v>
      </c>
      <c r="AL141" s="63">
        <v>0</v>
      </c>
      <c r="AM141" s="63">
        <v>0</v>
      </c>
      <c r="AN141" s="63">
        <v>0</v>
      </c>
      <c r="AO141" s="63">
        <v>0</v>
      </c>
      <c r="AP141" s="63">
        <v>0</v>
      </c>
      <c r="AQ141" s="63">
        <v>0</v>
      </c>
      <c r="AR141" s="63">
        <v>0</v>
      </c>
      <c r="AS141" s="63">
        <v>0</v>
      </c>
      <c r="AT141" s="63">
        <v>0</v>
      </c>
      <c r="AU141" s="63">
        <v>0</v>
      </c>
      <c r="AV141" s="63">
        <v>0</v>
      </c>
      <c r="AW141" s="63">
        <v>0</v>
      </c>
      <c r="AX141" s="63">
        <v>0</v>
      </c>
      <c r="AY141" s="63">
        <v>0</v>
      </c>
      <c r="AZ141" s="63">
        <v>0</v>
      </c>
      <c r="BA141" s="63">
        <v>0</v>
      </c>
      <c r="BB141" s="63" t="s">
        <v>473</v>
      </c>
      <c r="BC141" s="63">
        <v>0</v>
      </c>
      <c r="BD141" s="63">
        <v>0</v>
      </c>
      <c r="BE141" s="63">
        <v>0</v>
      </c>
      <c r="BF141" s="63">
        <v>0</v>
      </c>
      <c r="BG141" s="63">
        <v>0</v>
      </c>
      <c r="BH141" s="63"/>
      <c r="BI141" s="75">
        <v>3150</v>
      </c>
      <c r="BJ141" s="75">
        <f t="shared" si="30"/>
        <v>3150</v>
      </c>
      <c r="BK141" s="63">
        <f t="shared" si="31"/>
        <v>3150</v>
      </c>
    </row>
    <row r="142" spans="1:63" s="61" customFormat="1" hidden="1" x14ac:dyDescent="0.25">
      <c r="A142" s="61" t="e">
        <f>VLOOKUP(B142,'Cubo 14-08-2023'!$A$1:$A$444,1,0)</f>
        <v>#N/A</v>
      </c>
      <c r="B142" s="61" t="str">
        <f t="shared" si="32"/>
        <v>2.6-06-2301_23621015_23271164</v>
      </c>
      <c r="C142" s="76" t="s">
        <v>625</v>
      </c>
      <c r="D142" s="61" t="s">
        <v>624</v>
      </c>
      <c r="E142" s="61" t="s">
        <v>679</v>
      </c>
      <c r="F142" s="61">
        <v>1</v>
      </c>
      <c r="G142" s="61" t="s">
        <v>669</v>
      </c>
      <c r="H142" s="61">
        <v>1.3</v>
      </c>
      <c r="I142" s="61" t="s">
        <v>670</v>
      </c>
      <c r="J142" s="61" t="s">
        <v>28</v>
      </c>
      <c r="K142" s="61" t="s">
        <v>29</v>
      </c>
      <c r="L142" s="61" t="s">
        <v>43</v>
      </c>
      <c r="M142" s="61" t="s">
        <v>44</v>
      </c>
      <c r="N142" s="61" t="s">
        <v>306</v>
      </c>
      <c r="O142" s="61" t="s">
        <v>46</v>
      </c>
      <c r="P142" s="61">
        <v>6</v>
      </c>
      <c r="Q142" s="61" t="s">
        <v>34</v>
      </c>
      <c r="R142" s="61">
        <v>21</v>
      </c>
      <c r="S142" s="61" t="s">
        <v>107</v>
      </c>
      <c r="T142" s="61" t="s">
        <v>47</v>
      </c>
      <c r="U142" s="61" t="s">
        <v>48</v>
      </c>
      <c r="V142" s="61">
        <v>2000</v>
      </c>
      <c r="W142" s="61" t="s">
        <v>662</v>
      </c>
      <c r="X142" s="61" t="s">
        <v>73</v>
      </c>
      <c r="Y142" s="61">
        <v>2700</v>
      </c>
      <c r="Z142" s="61" t="s">
        <v>1197</v>
      </c>
      <c r="AB142" s="74">
        <v>2711</v>
      </c>
      <c r="AC142" s="61" t="s">
        <v>142</v>
      </c>
      <c r="AD142" s="61">
        <v>64</v>
      </c>
      <c r="AE142" s="61" t="s">
        <v>623</v>
      </c>
      <c r="AF142" s="63">
        <v>0</v>
      </c>
      <c r="AG142" s="63">
        <v>0</v>
      </c>
      <c r="AH142" s="75">
        <v>0</v>
      </c>
      <c r="AI142" s="63">
        <v>0</v>
      </c>
      <c r="AJ142" s="63">
        <v>0</v>
      </c>
      <c r="AK142" s="63">
        <v>0</v>
      </c>
      <c r="AL142" s="63">
        <v>0</v>
      </c>
      <c r="AM142" s="63">
        <v>0</v>
      </c>
      <c r="AN142" s="63">
        <v>0</v>
      </c>
      <c r="AO142" s="63">
        <v>0</v>
      </c>
      <c r="AP142" s="63">
        <v>0</v>
      </c>
      <c r="AQ142" s="63">
        <v>0</v>
      </c>
      <c r="AR142" s="63">
        <v>0</v>
      </c>
      <c r="AS142" s="63">
        <v>0</v>
      </c>
      <c r="AT142" s="63">
        <v>0</v>
      </c>
      <c r="AU142" s="63">
        <v>0</v>
      </c>
      <c r="AV142" s="63">
        <v>0</v>
      </c>
      <c r="AW142" s="63">
        <v>0</v>
      </c>
      <c r="AX142" s="63">
        <v>0</v>
      </c>
      <c r="AY142" s="63">
        <v>0</v>
      </c>
      <c r="AZ142" s="63">
        <v>0</v>
      </c>
      <c r="BA142" s="63">
        <v>0</v>
      </c>
      <c r="BB142" s="63" t="s">
        <v>473</v>
      </c>
      <c r="BC142" s="63">
        <v>0</v>
      </c>
      <c r="BD142" s="63">
        <v>0</v>
      </c>
      <c r="BE142" s="63">
        <v>0</v>
      </c>
      <c r="BF142" s="63">
        <v>0</v>
      </c>
      <c r="BG142" s="63">
        <v>0</v>
      </c>
      <c r="BH142" s="63"/>
      <c r="BI142" s="75">
        <v>4500</v>
      </c>
      <c r="BJ142" s="75">
        <f t="shared" si="30"/>
        <v>4500</v>
      </c>
      <c r="BK142" s="63">
        <f t="shared" si="31"/>
        <v>4500</v>
      </c>
    </row>
    <row r="143" spans="1:63" s="61" customFormat="1" hidden="1" x14ac:dyDescent="0.25">
      <c r="A143" s="61" t="str">
        <f>VLOOKUP(B143,'Cubo 14-08-2023'!$A$1:$A$444,1,0)</f>
        <v>1.1-00-2307_23339024_2321610</v>
      </c>
      <c r="B143" s="61" t="str">
        <f t="shared" si="32"/>
        <v>1.1-00-2307_23339024_2321610</v>
      </c>
      <c r="C143" s="61" t="s">
        <v>137</v>
      </c>
      <c r="D143" s="61" t="s">
        <v>138</v>
      </c>
      <c r="E143" s="61" t="s">
        <v>682</v>
      </c>
      <c r="F143" s="61">
        <v>2</v>
      </c>
      <c r="G143" s="61" t="s">
        <v>672</v>
      </c>
      <c r="H143" s="61">
        <v>2.2999999999999998</v>
      </c>
      <c r="I143" s="61" t="s">
        <v>688</v>
      </c>
      <c r="J143" s="61" t="s">
        <v>214</v>
      </c>
      <c r="K143" s="61" t="s">
        <v>215</v>
      </c>
      <c r="L143" s="61" t="s">
        <v>43</v>
      </c>
      <c r="M143" s="61" t="s">
        <v>44</v>
      </c>
      <c r="N143" s="61" t="s">
        <v>88</v>
      </c>
      <c r="O143" s="61" t="s">
        <v>89</v>
      </c>
      <c r="P143" s="61">
        <v>3</v>
      </c>
      <c r="Q143" s="61" t="s">
        <v>90</v>
      </c>
      <c r="R143" s="61">
        <v>39</v>
      </c>
      <c r="S143" s="61" t="s">
        <v>218</v>
      </c>
      <c r="T143" s="61" t="s">
        <v>216</v>
      </c>
      <c r="U143" s="61" t="s">
        <v>217</v>
      </c>
      <c r="V143" s="61">
        <v>2000</v>
      </c>
      <c r="W143" s="61" t="s">
        <v>662</v>
      </c>
      <c r="X143" s="61" t="s">
        <v>73</v>
      </c>
      <c r="Y143" s="61">
        <v>2100</v>
      </c>
      <c r="Z143" s="61" t="s">
        <v>1192</v>
      </c>
      <c r="AB143" s="61">
        <v>2161</v>
      </c>
      <c r="AC143" s="61" t="s">
        <v>162</v>
      </c>
      <c r="AD143" s="61">
        <v>0</v>
      </c>
      <c r="AE143" s="61" t="s">
        <v>40</v>
      </c>
      <c r="AF143" s="63">
        <v>500000</v>
      </c>
      <c r="AG143" s="63">
        <v>500000</v>
      </c>
      <c r="AH143" s="63">
        <v>500000</v>
      </c>
      <c r="AI143" s="63">
        <v>500000</v>
      </c>
      <c r="AJ143" s="63">
        <v>218943.57</v>
      </c>
      <c r="AK143" s="63">
        <v>218943.57</v>
      </c>
      <c r="AL143" s="63">
        <v>218943.57</v>
      </c>
      <c r="AM143" s="63">
        <v>218943.57</v>
      </c>
      <c r="AN143" s="63">
        <v>213639.54</v>
      </c>
      <c r="AO143" s="63">
        <v>218180.94</v>
      </c>
      <c r="AP143" s="63">
        <v>218180.94</v>
      </c>
      <c r="AQ143" s="63">
        <v>213639.54</v>
      </c>
      <c r="AR143" s="63">
        <v>218180.94</v>
      </c>
      <c r="AS143" s="63">
        <v>218180.94</v>
      </c>
      <c r="AT143" s="63">
        <v>213639.54</v>
      </c>
      <c r="AU143" s="63">
        <v>218180.94</v>
      </c>
      <c r="AV143" s="63">
        <v>218180.94</v>
      </c>
      <c r="AW143" s="63">
        <f t="shared" ref="AW143:AW153" si="35">AG143-AJ143</f>
        <v>281056.43</v>
      </c>
      <c r="AX143" s="63">
        <v>800000</v>
      </c>
      <c r="AY143" s="63">
        <f t="shared" ref="AY143:AY153" si="36">AX143-AI143</f>
        <v>300000</v>
      </c>
      <c r="AZ143" s="63">
        <f t="shared" ref="AZ143:AZ153" si="37">AX143-AG143</f>
        <v>300000</v>
      </c>
      <c r="BA143" s="63">
        <v>800000</v>
      </c>
      <c r="BB143" s="63" t="s">
        <v>517</v>
      </c>
      <c r="BC143" s="63">
        <v>0</v>
      </c>
      <c r="BD143" s="63">
        <v>0</v>
      </c>
      <c r="BE143" s="63">
        <v>0</v>
      </c>
      <c r="BF143" s="63">
        <v>0</v>
      </c>
      <c r="BG143" s="63">
        <v>0</v>
      </c>
      <c r="BH143" s="63"/>
      <c r="BI143" s="63">
        <f t="shared" ref="BI143:BI149" si="38">BA143-AG143</f>
        <v>300000</v>
      </c>
      <c r="BJ143" s="63">
        <f t="shared" si="30"/>
        <v>800000</v>
      </c>
      <c r="BK143" s="63">
        <f t="shared" si="31"/>
        <v>581056.42999999993</v>
      </c>
    </row>
    <row r="144" spans="1:63" s="61" customFormat="1" hidden="1" x14ac:dyDescent="0.25">
      <c r="A144" s="61" t="str">
        <f>VLOOKUP(B144,'Cubo 14-08-2023'!$A$1:$A$444,1,0)</f>
        <v>1.1-00-2306_23525016_2329210</v>
      </c>
      <c r="B144" s="61" t="str">
        <f t="shared" si="32"/>
        <v>1.1-00-2306_23525016_2329210</v>
      </c>
      <c r="C144" s="61" t="s">
        <v>137</v>
      </c>
      <c r="D144" s="61" t="s">
        <v>138</v>
      </c>
      <c r="E144" s="61" t="s">
        <v>682</v>
      </c>
      <c r="F144" s="61">
        <v>2</v>
      </c>
      <c r="G144" s="61" t="s">
        <v>672</v>
      </c>
      <c r="H144" s="61">
        <v>2.5</v>
      </c>
      <c r="I144" s="61" t="s">
        <v>690</v>
      </c>
      <c r="J144" s="61" t="s">
        <v>406</v>
      </c>
      <c r="K144" s="61" t="s">
        <v>407</v>
      </c>
      <c r="L144" s="61" t="s">
        <v>149</v>
      </c>
      <c r="M144" s="61" t="s">
        <v>150</v>
      </c>
      <c r="N144" s="61" t="s">
        <v>227</v>
      </c>
      <c r="O144" s="61" t="s">
        <v>228</v>
      </c>
      <c r="P144" s="61">
        <v>5</v>
      </c>
      <c r="Q144" s="61" t="s">
        <v>229</v>
      </c>
      <c r="R144" s="61">
        <v>25</v>
      </c>
      <c r="S144" s="61" t="s">
        <v>408</v>
      </c>
      <c r="T144" s="61" t="s">
        <v>230</v>
      </c>
      <c r="U144" s="61" t="s">
        <v>231</v>
      </c>
      <c r="V144" s="61">
        <v>2000</v>
      </c>
      <c r="W144" s="61" t="s">
        <v>662</v>
      </c>
      <c r="X144" s="61" t="s">
        <v>73</v>
      </c>
      <c r="Y144" s="61">
        <v>2900</v>
      </c>
      <c r="Z144" s="61" t="s">
        <v>1199</v>
      </c>
      <c r="AB144" s="61">
        <v>2921</v>
      </c>
      <c r="AC144" s="61" t="s">
        <v>262</v>
      </c>
      <c r="AD144" s="61">
        <v>0</v>
      </c>
      <c r="AE144" s="61" t="s">
        <v>40</v>
      </c>
      <c r="AF144" s="63">
        <v>0</v>
      </c>
      <c r="AG144" s="63">
        <v>0</v>
      </c>
      <c r="AH144" s="63">
        <v>0</v>
      </c>
      <c r="AI144" s="63">
        <v>300000</v>
      </c>
      <c r="AJ144" s="63">
        <v>0</v>
      </c>
      <c r="AK144" s="63">
        <v>0</v>
      </c>
      <c r="AL144" s="63">
        <v>0</v>
      </c>
      <c r="AM144" s="63">
        <v>0</v>
      </c>
      <c r="AN144" s="63">
        <v>0</v>
      </c>
      <c r="AO144" s="63">
        <v>0</v>
      </c>
      <c r="AP144" s="63">
        <v>0</v>
      </c>
      <c r="AQ144" s="63">
        <v>0</v>
      </c>
      <c r="AR144" s="63">
        <v>0</v>
      </c>
      <c r="AS144" s="63">
        <v>0</v>
      </c>
      <c r="AT144" s="63">
        <v>0</v>
      </c>
      <c r="AU144" s="63">
        <v>0</v>
      </c>
      <c r="AV144" s="63">
        <v>0</v>
      </c>
      <c r="AW144" s="63">
        <f t="shared" si="35"/>
        <v>0</v>
      </c>
      <c r="AX144" s="63">
        <v>300000</v>
      </c>
      <c r="AY144" s="63">
        <f t="shared" si="36"/>
        <v>0</v>
      </c>
      <c r="AZ144" s="63">
        <f t="shared" si="37"/>
        <v>300000</v>
      </c>
      <c r="BA144" s="63">
        <v>300000</v>
      </c>
      <c r="BB144" s="63" t="s">
        <v>473</v>
      </c>
      <c r="BC144" s="63">
        <v>0</v>
      </c>
      <c r="BD144" s="63">
        <v>0</v>
      </c>
      <c r="BE144" s="63">
        <v>0</v>
      </c>
      <c r="BF144" s="63">
        <v>300000</v>
      </c>
      <c r="BG144" s="63">
        <v>-300000</v>
      </c>
      <c r="BH144" s="63"/>
      <c r="BI144" s="63">
        <f t="shared" si="38"/>
        <v>300000</v>
      </c>
      <c r="BJ144" s="63">
        <f t="shared" si="30"/>
        <v>300000</v>
      </c>
      <c r="BK144" s="63">
        <f t="shared" si="31"/>
        <v>300000</v>
      </c>
    </row>
    <row r="145" spans="1:63" s="61" customFormat="1" hidden="1" x14ac:dyDescent="0.25">
      <c r="A145" s="61" t="str">
        <f>VLOOKUP(B145,'Cubo 14-08-2023'!$A$1:$A$444,1,0)</f>
        <v>1.1-00-2307_23236022_2327210</v>
      </c>
      <c r="B145" s="61" t="str">
        <f t="shared" si="32"/>
        <v>1.1-00-2307_23236022_2327210</v>
      </c>
      <c r="C145" s="61" t="s">
        <v>137</v>
      </c>
      <c r="D145" s="61" t="s">
        <v>138</v>
      </c>
      <c r="E145" s="61" t="s">
        <v>682</v>
      </c>
      <c r="F145" s="61">
        <v>2</v>
      </c>
      <c r="G145" s="61" t="s">
        <v>672</v>
      </c>
      <c r="H145" s="61">
        <v>2.2000000000000002</v>
      </c>
      <c r="I145" s="61" t="s">
        <v>674</v>
      </c>
      <c r="J145" s="61" t="s">
        <v>147</v>
      </c>
      <c r="K145" s="61" t="s">
        <v>148</v>
      </c>
      <c r="L145" s="61" t="s">
        <v>43</v>
      </c>
      <c r="M145" s="61" t="s">
        <v>44</v>
      </c>
      <c r="N145" s="61" t="s">
        <v>88</v>
      </c>
      <c r="O145" s="61" t="s">
        <v>89</v>
      </c>
      <c r="P145" s="61">
        <v>2</v>
      </c>
      <c r="Q145" s="61" t="s">
        <v>169</v>
      </c>
      <c r="R145" s="61">
        <v>36</v>
      </c>
      <c r="S145" s="61" t="s">
        <v>172</v>
      </c>
      <c r="T145" s="61" t="s">
        <v>170</v>
      </c>
      <c r="U145" s="61" t="s">
        <v>171</v>
      </c>
      <c r="V145" s="61">
        <v>2000</v>
      </c>
      <c r="W145" s="61" t="s">
        <v>662</v>
      </c>
      <c r="X145" s="61" t="s">
        <v>73</v>
      </c>
      <c r="Y145" s="61">
        <v>2700</v>
      </c>
      <c r="Z145" s="61" t="s">
        <v>1197</v>
      </c>
      <c r="AB145" s="61">
        <v>2721</v>
      </c>
      <c r="AC145" s="61" t="s">
        <v>166</v>
      </c>
      <c r="AD145" s="61">
        <v>0</v>
      </c>
      <c r="AE145" s="61" t="s">
        <v>40</v>
      </c>
      <c r="AF145" s="63">
        <v>360000</v>
      </c>
      <c r="AG145" s="63">
        <v>360000</v>
      </c>
      <c r="AH145" s="63">
        <v>360000</v>
      </c>
      <c r="AI145" s="63">
        <v>360000</v>
      </c>
      <c r="AJ145" s="63">
        <v>299622.49</v>
      </c>
      <c r="AK145" s="63">
        <v>213733.77</v>
      </c>
      <c r="AL145" s="63">
        <v>299622.49</v>
      </c>
      <c r="AM145" s="63">
        <v>299622.49</v>
      </c>
      <c r="AN145" s="63">
        <v>0</v>
      </c>
      <c r="AO145" s="63">
        <v>0</v>
      </c>
      <c r="AP145" s="63">
        <v>0</v>
      </c>
      <c r="AQ145" s="63">
        <v>0</v>
      </c>
      <c r="AR145" s="63">
        <v>0</v>
      </c>
      <c r="AS145" s="63">
        <v>0</v>
      </c>
      <c r="AT145" s="63">
        <v>0</v>
      </c>
      <c r="AU145" s="63">
        <v>0</v>
      </c>
      <c r="AV145" s="63">
        <v>0</v>
      </c>
      <c r="AW145" s="63">
        <f t="shared" si="35"/>
        <v>60377.510000000009</v>
      </c>
      <c r="AX145" s="63">
        <v>360000</v>
      </c>
      <c r="AY145" s="63">
        <f t="shared" si="36"/>
        <v>0</v>
      </c>
      <c r="AZ145" s="63">
        <f t="shared" si="37"/>
        <v>0</v>
      </c>
      <c r="BA145" s="63">
        <v>360000</v>
      </c>
      <c r="BB145" s="63" t="s">
        <v>473</v>
      </c>
      <c r="BC145" s="63">
        <v>0</v>
      </c>
      <c r="BD145" s="63">
        <v>0</v>
      </c>
      <c r="BE145" s="63">
        <v>0</v>
      </c>
      <c r="BF145" s="63">
        <v>0</v>
      </c>
      <c r="BG145" s="63">
        <v>0</v>
      </c>
      <c r="BH145" s="63"/>
      <c r="BI145" s="63">
        <f t="shared" si="38"/>
        <v>0</v>
      </c>
      <c r="BJ145" s="63">
        <f t="shared" si="30"/>
        <v>360000</v>
      </c>
      <c r="BK145" s="63">
        <f t="shared" si="31"/>
        <v>60377.510000000009</v>
      </c>
    </row>
    <row r="146" spans="1:63" s="61" customFormat="1" hidden="1" x14ac:dyDescent="0.25">
      <c r="A146" s="61" t="str">
        <f>VLOOKUP(B146,'Cubo 14-08-2023'!$A$1:$A$444,1,0)</f>
        <v>1.1-00-2307_23335021_2327210</v>
      </c>
      <c r="B146" s="61" t="str">
        <f t="shared" si="32"/>
        <v>1.1-00-2307_23335021_2327210</v>
      </c>
      <c r="C146" s="61" t="s">
        <v>137</v>
      </c>
      <c r="D146" s="61" t="s">
        <v>138</v>
      </c>
      <c r="E146" s="61" t="s">
        <v>682</v>
      </c>
      <c r="F146" s="61">
        <v>2</v>
      </c>
      <c r="G146" s="61" t="s">
        <v>672</v>
      </c>
      <c r="H146" s="61">
        <v>2.1</v>
      </c>
      <c r="I146" s="61" t="s">
        <v>673</v>
      </c>
      <c r="J146" s="61" t="s">
        <v>86</v>
      </c>
      <c r="K146" s="61" t="s">
        <v>87</v>
      </c>
      <c r="L146" s="61" t="s">
        <v>43</v>
      </c>
      <c r="M146" s="61" t="s">
        <v>44</v>
      </c>
      <c r="N146" s="61" t="s">
        <v>88</v>
      </c>
      <c r="O146" s="61" t="s">
        <v>89</v>
      </c>
      <c r="P146" s="61">
        <v>3</v>
      </c>
      <c r="Q146" s="61" t="s">
        <v>90</v>
      </c>
      <c r="R146" s="61">
        <v>35</v>
      </c>
      <c r="S146" s="61" t="s">
        <v>93</v>
      </c>
      <c r="T146" s="61" t="s">
        <v>91</v>
      </c>
      <c r="U146" s="61" t="s">
        <v>92</v>
      </c>
      <c r="V146" s="61">
        <v>2000</v>
      </c>
      <c r="W146" s="61" t="s">
        <v>662</v>
      </c>
      <c r="X146" s="61" t="s">
        <v>73</v>
      </c>
      <c r="Y146" s="61">
        <v>2700</v>
      </c>
      <c r="Z146" s="61" t="s">
        <v>1197</v>
      </c>
      <c r="AB146" s="61">
        <v>2721</v>
      </c>
      <c r="AC146" s="61" t="s">
        <v>166</v>
      </c>
      <c r="AD146" s="61">
        <v>0</v>
      </c>
      <c r="AE146" s="61" t="s">
        <v>40</v>
      </c>
      <c r="AF146" s="63">
        <v>180000</v>
      </c>
      <c r="AG146" s="63">
        <v>180000</v>
      </c>
      <c r="AH146" s="63">
        <v>180000</v>
      </c>
      <c r="AI146" s="63">
        <v>180000</v>
      </c>
      <c r="AJ146" s="63">
        <v>84290.240000000005</v>
      </c>
      <c r="AK146" s="63">
        <v>78903.199999999997</v>
      </c>
      <c r="AL146" s="63">
        <v>84290.240000000005</v>
      </c>
      <c r="AM146" s="63">
        <v>84290.240000000005</v>
      </c>
      <c r="AN146" s="63">
        <v>0</v>
      </c>
      <c r="AO146" s="63">
        <v>78903.199999999997</v>
      </c>
      <c r="AP146" s="63">
        <v>84290.240000000005</v>
      </c>
      <c r="AQ146" s="63">
        <v>0</v>
      </c>
      <c r="AR146" s="63">
        <v>78903.199999999997</v>
      </c>
      <c r="AS146" s="63">
        <v>78903.199999999997</v>
      </c>
      <c r="AT146" s="63">
        <v>0</v>
      </c>
      <c r="AU146" s="63">
        <v>78903.199999999997</v>
      </c>
      <c r="AV146" s="63">
        <v>78903.199999999997</v>
      </c>
      <c r="AW146" s="63">
        <f t="shared" si="35"/>
        <v>95709.759999999995</v>
      </c>
      <c r="AX146" s="63">
        <v>180000</v>
      </c>
      <c r="AY146" s="63">
        <f t="shared" si="36"/>
        <v>0</v>
      </c>
      <c r="AZ146" s="63">
        <f t="shared" si="37"/>
        <v>0</v>
      </c>
      <c r="BA146" s="63">
        <v>180000</v>
      </c>
      <c r="BB146" s="63" t="s">
        <v>473</v>
      </c>
      <c r="BC146" s="63">
        <v>0</v>
      </c>
      <c r="BD146" s="63">
        <v>0</v>
      </c>
      <c r="BE146" s="63">
        <v>0</v>
      </c>
      <c r="BF146" s="63">
        <v>0</v>
      </c>
      <c r="BG146" s="63">
        <v>0</v>
      </c>
      <c r="BH146" s="63"/>
      <c r="BI146" s="63">
        <f t="shared" si="38"/>
        <v>0</v>
      </c>
      <c r="BJ146" s="63">
        <f t="shared" si="30"/>
        <v>180000</v>
      </c>
      <c r="BK146" s="63">
        <f t="shared" si="31"/>
        <v>95709.759999999995</v>
      </c>
    </row>
    <row r="147" spans="1:63" s="61" customFormat="1" hidden="1" x14ac:dyDescent="0.25">
      <c r="A147" s="61" t="str">
        <f>VLOOKUP(B147,'Cubo 14-08-2023'!$A$1:$A$444,1,0)</f>
        <v>1.1-00-2307_23339024_2327210</v>
      </c>
      <c r="B147" s="61" t="str">
        <f t="shared" si="32"/>
        <v>1.1-00-2307_23339024_2327210</v>
      </c>
      <c r="C147" s="61" t="s">
        <v>137</v>
      </c>
      <c r="D147" s="61" t="s">
        <v>138</v>
      </c>
      <c r="E147" s="61" t="s">
        <v>682</v>
      </c>
      <c r="F147" s="61">
        <v>2</v>
      </c>
      <c r="G147" s="61" t="s">
        <v>672</v>
      </c>
      <c r="H147" s="61">
        <v>2.2999999999999998</v>
      </c>
      <c r="I147" s="61" t="s">
        <v>688</v>
      </c>
      <c r="J147" s="61" t="s">
        <v>214</v>
      </c>
      <c r="K147" s="61" t="s">
        <v>215</v>
      </c>
      <c r="L147" s="61" t="s">
        <v>43</v>
      </c>
      <c r="M147" s="61" t="s">
        <v>44</v>
      </c>
      <c r="N147" s="61" t="s">
        <v>88</v>
      </c>
      <c r="O147" s="61" t="s">
        <v>89</v>
      </c>
      <c r="P147" s="61">
        <v>3</v>
      </c>
      <c r="Q147" s="61" t="s">
        <v>90</v>
      </c>
      <c r="R147" s="61">
        <v>39</v>
      </c>
      <c r="S147" s="61" t="s">
        <v>218</v>
      </c>
      <c r="T147" s="61" t="s">
        <v>216</v>
      </c>
      <c r="U147" s="61" t="s">
        <v>217</v>
      </c>
      <c r="V147" s="61">
        <v>2000</v>
      </c>
      <c r="W147" s="61" t="s">
        <v>662</v>
      </c>
      <c r="X147" s="61" t="s">
        <v>73</v>
      </c>
      <c r="Y147" s="61">
        <v>2700</v>
      </c>
      <c r="Z147" s="61" t="s">
        <v>1197</v>
      </c>
      <c r="AB147" s="61">
        <v>2721</v>
      </c>
      <c r="AC147" s="61" t="s">
        <v>166</v>
      </c>
      <c r="AD147" s="61">
        <v>0</v>
      </c>
      <c r="AE147" s="61" t="s">
        <v>40</v>
      </c>
      <c r="AF147" s="63">
        <v>442200</v>
      </c>
      <c r="AG147" s="63">
        <v>442200</v>
      </c>
      <c r="AH147" s="63">
        <v>442200</v>
      </c>
      <c r="AI147" s="63">
        <v>442200</v>
      </c>
      <c r="AJ147" s="63">
        <v>429755.1</v>
      </c>
      <c r="AK147" s="63">
        <v>418155.1</v>
      </c>
      <c r="AL147" s="63">
        <v>418155.1</v>
      </c>
      <c r="AM147" s="63">
        <v>418155.1</v>
      </c>
      <c r="AN147" s="63">
        <v>418155.1</v>
      </c>
      <c r="AO147" s="63">
        <v>418155.1</v>
      </c>
      <c r="AP147" s="63">
        <v>418155.1</v>
      </c>
      <c r="AQ147" s="63">
        <v>270448.38</v>
      </c>
      <c r="AR147" s="63">
        <v>418155.1</v>
      </c>
      <c r="AS147" s="63">
        <v>418155.1</v>
      </c>
      <c r="AT147" s="63">
        <v>270448.38</v>
      </c>
      <c r="AU147" s="63">
        <v>418155.1</v>
      </c>
      <c r="AV147" s="63">
        <v>418155.1</v>
      </c>
      <c r="AW147" s="63">
        <f t="shared" si="35"/>
        <v>12444.900000000023</v>
      </c>
      <c r="AX147" s="63">
        <v>442200</v>
      </c>
      <c r="AY147" s="63">
        <f t="shared" si="36"/>
        <v>0</v>
      </c>
      <c r="AZ147" s="63">
        <f t="shared" si="37"/>
        <v>0</v>
      </c>
      <c r="BA147" s="63">
        <v>442200</v>
      </c>
      <c r="BB147" s="63" t="s">
        <v>524</v>
      </c>
      <c r="BC147" s="63">
        <v>0</v>
      </c>
      <c r="BD147" s="63">
        <v>0</v>
      </c>
      <c r="BE147" s="63">
        <v>0</v>
      </c>
      <c r="BF147" s="63">
        <v>0</v>
      </c>
      <c r="BG147" s="63">
        <v>0</v>
      </c>
      <c r="BH147" s="63"/>
      <c r="BI147" s="63">
        <f t="shared" si="38"/>
        <v>0</v>
      </c>
      <c r="BJ147" s="63">
        <f t="shared" si="30"/>
        <v>442200</v>
      </c>
      <c r="BK147" s="63">
        <f t="shared" si="31"/>
        <v>24044.900000000023</v>
      </c>
    </row>
    <row r="148" spans="1:63" s="61" customFormat="1" hidden="1" x14ac:dyDescent="0.25">
      <c r="A148" s="61" t="str">
        <f>VLOOKUP(B148,'Cubo 14-08-2023'!$A$1:$A$444,1,0)</f>
        <v>1.1-00-2302_23312009_2327210</v>
      </c>
      <c r="B148" s="61" t="str">
        <f t="shared" si="32"/>
        <v>1.1-00-2302_23312009_2327210</v>
      </c>
      <c r="C148" s="61" t="s">
        <v>137</v>
      </c>
      <c r="D148" s="61" t="s">
        <v>138</v>
      </c>
      <c r="E148" s="61" t="s">
        <v>682</v>
      </c>
      <c r="F148" s="61">
        <v>1</v>
      </c>
      <c r="G148" s="61" t="s">
        <v>669</v>
      </c>
      <c r="H148" s="61">
        <v>1.7</v>
      </c>
      <c r="I148" s="61" t="s">
        <v>671</v>
      </c>
      <c r="J148" s="61" t="s">
        <v>95</v>
      </c>
      <c r="K148" s="61" t="s">
        <v>96</v>
      </c>
      <c r="L148" s="61" t="s">
        <v>43</v>
      </c>
      <c r="M148" s="61" t="s">
        <v>44</v>
      </c>
      <c r="N148" s="61" t="s">
        <v>97</v>
      </c>
      <c r="O148" s="61" t="s">
        <v>98</v>
      </c>
      <c r="P148" s="61">
        <v>3</v>
      </c>
      <c r="Q148" s="61" t="s">
        <v>90</v>
      </c>
      <c r="R148" s="61">
        <v>12</v>
      </c>
      <c r="S148" s="61" t="s">
        <v>264</v>
      </c>
      <c r="T148" s="61" t="s">
        <v>99</v>
      </c>
      <c r="U148" s="61" t="s">
        <v>100</v>
      </c>
      <c r="V148" s="61">
        <v>2000</v>
      </c>
      <c r="W148" s="61" t="s">
        <v>662</v>
      </c>
      <c r="X148" s="61" t="s">
        <v>73</v>
      </c>
      <c r="Y148" s="61">
        <v>2700</v>
      </c>
      <c r="Z148" s="61" t="s">
        <v>1197</v>
      </c>
      <c r="AB148" s="61">
        <v>2721</v>
      </c>
      <c r="AC148" s="61" t="s">
        <v>166</v>
      </c>
      <c r="AD148" s="61">
        <v>0</v>
      </c>
      <c r="AE148" s="61" t="s">
        <v>40</v>
      </c>
      <c r="AF148" s="63">
        <v>2000000</v>
      </c>
      <c r="AG148" s="63">
        <v>2000000</v>
      </c>
      <c r="AH148" s="63">
        <v>2000000</v>
      </c>
      <c r="AI148" s="63">
        <v>2000000</v>
      </c>
      <c r="AJ148" s="63">
        <v>1906497.12</v>
      </c>
      <c r="AK148" s="63">
        <v>1906497.12</v>
      </c>
      <c r="AL148" s="63">
        <v>1906497.12</v>
      </c>
      <c r="AM148" s="63">
        <v>1906497.12</v>
      </c>
      <c r="AN148" s="63">
        <v>0</v>
      </c>
      <c r="AO148" s="63">
        <v>0</v>
      </c>
      <c r="AP148" s="63">
        <v>0</v>
      </c>
      <c r="AQ148" s="63">
        <v>0</v>
      </c>
      <c r="AR148" s="63">
        <v>0</v>
      </c>
      <c r="AS148" s="63">
        <v>0</v>
      </c>
      <c r="AT148" s="63">
        <v>0</v>
      </c>
      <c r="AU148" s="63">
        <v>0</v>
      </c>
      <c r="AV148" s="63">
        <v>0</v>
      </c>
      <c r="AW148" s="63">
        <f t="shared" si="35"/>
        <v>93502.879999999888</v>
      </c>
      <c r="AX148" s="63">
        <v>2000000</v>
      </c>
      <c r="AY148" s="63">
        <f t="shared" si="36"/>
        <v>0</v>
      </c>
      <c r="AZ148" s="63">
        <f t="shared" si="37"/>
        <v>0</v>
      </c>
      <c r="BA148" s="63">
        <v>2000000</v>
      </c>
      <c r="BB148" s="63" t="s">
        <v>488</v>
      </c>
      <c r="BC148" s="63">
        <v>0</v>
      </c>
      <c r="BD148" s="63">
        <v>0</v>
      </c>
      <c r="BE148" s="63">
        <v>0</v>
      </c>
      <c r="BF148" s="63">
        <v>0</v>
      </c>
      <c r="BG148" s="63">
        <v>0</v>
      </c>
      <c r="BH148" s="63"/>
      <c r="BI148" s="63">
        <f t="shared" si="38"/>
        <v>0</v>
      </c>
      <c r="BJ148" s="63">
        <f t="shared" si="30"/>
        <v>2000000</v>
      </c>
      <c r="BK148" s="63">
        <f t="shared" si="31"/>
        <v>93502.879999999888</v>
      </c>
    </row>
    <row r="149" spans="1:63" s="61" customFormat="1" hidden="1" x14ac:dyDescent="0.25">
      <c r="A149" s="61" t="str">
        <f>VLOOKUP(B149,'Cubo 14-08-2023'!$A$1:$A$444,1,0)</f>
        <v>1.1-00-2303_23117011_2327210</v>
      </c>
      <c r="B149" s="61" t="str">
        <f t="shared" si="32"/>
        <v>1.1-00-2303_23117011_2327210</v>
      </c>
      <c r="C149" s="61" t="s">
        <v>137</v>
      </c>
      <c r="D149" s="61" t="s">
        <v>138</v>
      </c>
      <c r="E149" s="61" t="s">
        <v>682</v>
      </c>
      <c r="F149" s="61">
        <v>1</v>
      </c>
      <c r="G149" s="61" t="s">
        <v>669</v>
      </c>
      <c r="H149" s="61">
        <v>1.3</v>
      </c>
      <c r="I149" s="61" t="s">
        <v>670</v>
      </c>
      <c r="J149" s="61" t="s">
        <v>265</v>
      </c>
      <c r="K149" s="61" t="s">
        <v>266</v>
      </c>
      <c r="L149" s="61" t="s">
        <v>125</v>
      </c>
      <c r="M149" s="61" t="s">
        <v>126</v>
      </c>
      <c r="N149" s="61" t="s">
        <v>267</v>
      </c>
      <c r="O149" s="61" t="s">
        <v>268</v>
      </c>
      <c r="P149" s="61">
        <v>1</v>
      </c>
      <c r="Q149" s="61" t="s">
        <v>127</v>
      </c>
      <c r="R149" s="61">
        <v>17</v>
      </c>
      <c r="S149" s="61" t="s">
        <v>271</v>
      </c>
      <c r="T149" s="61" t="s">
        <v>269</v>
      </c>
      <c r="U149" s="61" t="s">
        <v>270</v>
      </c>
      <c r="V149" s="61">
        <v>2000</v>
      </c>
      <c r="W149" s="61" t="s">
        <v>662</v>
      </c>
      <c r="X149" s="61" t="s">
        <v>73</v>
      </c>
      <c r="Y149" s="61">
        <v>2700</v>
      </c>
      <c r="Z149" s="61" t="s">
        <v>1197</v>
      </c>
      <c r="AB149" s="61">
        <v>2721</v>
      </c>
      <c r="AC149" s="61" t="s">
        <v>166</v>
      </c>
      <c r="AD149" s="61">
        <v>0</v>
      </c>
      <c r="AE149" s="61" t="s">
        <v>40</v>
      </c>
      <c r="AF149" s="63">
        <v>50000</v>
      </c>
      <c r="AG149" s="63">
        <v>50000</v>
      </c>
      <c r="AH149" s="63">
        <v>50000</v>
      </c>
      <c r="AI149" s="63">
        <v>50000</v>
      </c>
      <c r="AJ149" s="63">
        <v>0</v>
      </c>
      <c r="AK149" s="63">
        <v>0</v>
      </c>
      <c r="AL149" s="63">
        <v>0</v>
      </c>
      <c r="AM149" s="63">
        <v>0</v>
      </c>
      <c r="AN149" s="63">
        <v>0</v>
      </c>
      <c r="AO149" s="63">
        <v>0</v>
      </c>
      <c r="AP149" s="63">
        <v>0</v>
      </c>
      <c r="AQ149" s="63">
        <v>0</v>
      </c>
      <c r="AR149" s="63">
        <v>0</v>
      </c>
      <c r="AS149" s="63">
        <v>0</v>
      </c>
      <c r="AT149" s="63">
        <v>0</v>
      </c>
      <c r="AU149" s="63">
        <v>0</v>
      </c>
      <c r="AV149" s="63">
        <v>0</v>
      </c>
      <c r="AW149" s="63">
        <f t="shared" si="35"/>
        <v>50000</v>
      </c>
      <c r="AX149" s="63">
        <v>50000</v>
      </c>
      <c r="AY149" s="63">
        <f t="shared" si="36"/>
        <v>0</v>
      </c>
      <c r="AZ149" s="63">
        <f t="shared" si="37"/>
        <v>0</v>
      </c>
      <c r="BA149" s="63">
        <v>50000</v>
      </c>
      <c r="BB149" s="63" t="s">
        <v>491</v>
      </c>
      <c r="BC149" s="63">
        <v>0</v>
      </c>
      <c r="BD149" s="63">
        <v>0</v>
      </c>
      <c r="BE149" s="63">
        <v>0</v>
      </c>
      <c r="BF149" s="63">
        <v>0</v>
      </c>
      <c r="BG149" s="63">
        <v>0</v>
      </c>
      <c r="BH149" s="63"/>
      <c r="BI149" s="63">
        <f t="shared" si="38"/>
        <v>0</v>
      </c>
      <c r="BJ149" s="63">
        <f t="shared" si="30"/>
        <v>50000</v>
      </c>
      <c r="BK149" s="63">
        <f t="shared" si="31"/>
        <v>50000</v>
      </c>
    </row>
    <row r="150" spans="1:63" s="61" customFormat="1" hidden="1" x14ac:dyDescent="0.25">
      <c r="A150" s="61" t="str">
        <f>VLOOKUP(B150,'Cubo 14-08-2023'!$A$1:$A$444,1,0)</f>
        <v>1.1-00-2307_23333019_2327210</v>
      </c>
      <c r="B150" s="61" t="str">
        <f t="shared" si="32"/>
        <v>1.1-00-2307_23333019_2327210</v>
      </c>
      <c r="C150" s="61" t="s">
        <v>137</v>
      </c>
      <c r="D150" s="61" t="s">
        <v>138</v>
      </c>
      <c r="E150" s="61" t="s">
        <v>682</v>
      </c>
      <c r="F150" s="61">
        <v>1</v>
      </c>
      <c r="G150" s="61" t="s">
        <v>669</v>
      </c>
      <c r="H150" s="61">
        <v>1.3</v>
      </c>
      <c r="I150" s="61" t="s">
        <v>670</v>
      </c>
      <c r="J150" s="61" t="s">
        <v>28</v>
      </c>
      <c r="K150" s="61" t="s">
        <v>29</v>
      </c>
      <c r="L150" s="61" t="s">
        <v>43</v>
      </c>
      <c r="M150" s="61" t="s">
        <v>44</v>
      </c>
      <c r="N150" s="61" t="s">
        <v>88</v>
      </c>
      <c r="O150" s="61" t="s">
        <v>89</v>
      </c>
      <c r="P150" s="61">
        <v>3</v>
      </c>
      <c r="Q150" s="61" t="s">
        <v>90</v>
      </c>
      <c r="R150" s="61">
        <v>33</v>
      </c>
      <c r="S150" s="61" t="s">
        <v>362</v>
      </c>
      <c r="T150" s="61" t="s">
        <v>360</v>
      </c>
      <c r="U150" s="61" t="s">
        <v>361</v>
      </c>
      <c r="V150" s="61">
        <v>2000</v>
      </c>
      <c r="W150" s="61" t="s">
        <v>662</v>
      </c>
      <c r="X150" s="61" t="s">
        <v>73</v>
      </c>
      <c r="Y150" s="61">
        <v>2700</v>
      </c>
      <c r="Z150" s="61" t="s">
        <v>1197</v>
      </c>
      <c r="AB150" s="61">
        <v>2721</v>
      </c>
      <c r="AC150" s="61" t="s">
        <v>166</v>
      </c>
      <c r="AD150" s="61">
        <v>0</v>
      </c>
      <c r="AE150" s="61" t="s">
        <v>40</v>
      </c>
      <c r="AF150" s="63">
        <v>416880</v>
      </c>
      <c r="AG150" s="63">
        <v>416880</v>
      </c>
      <c r="AH150" s="63">
        <v>416880</v>
      </c>
      <c r="AI150" s="63">
        <v>350000</v>
      </c>
      <c r="AJ150" s="63">
        <v>366490.4</v>
      </c>
      <c r="AK150" s="63">
        <v>346190.4</v>
      </c>
      <c r="AL150" s="63">
        <v>346190.4</v>
      </c>
      <c r="AM150" s="63">
        <v>346190.4</v>
      </c>
      <c r="AN150" s="63">
        <v>271370.40000000002</v>
      </c>
      <c r="AO150" s="63">
        <v>299210.40000000002</v>
      </c>
      <c r="AP150" s="63">
        <v>346190.4</v>
      </c>
      <c r="AQ150" s="63">
        <v>271370.40000000002</v>
      </c>
      <c r="AR150" s="63">
        <v>275720.40000000002</v>
      </c>
      <c r="AS150" s="63">
        <v>299210.40000000002</v>
      </c>
      <c r="AT150" s="63">
        <v>271370.40000000002</v>
      </c>
      <c r="AU150" s="63">
        <v>275720.40000000002</v>
      </c>
      <c r="AV150" s="63">
        <v>299210.40000000002</v>
      </c>
      <c r="AW150" s="63">
        <f t="shared" si="35"/>
        <v>50389.599999999977</v>
      </c>
      <c r="AX150" s="63">
        <v>350000</v>
      </c>
      <c r="AY150" s="63">
        <f t="shared" si="36"/>
        <v>0</v>
      </c>
      <c r="AZ150" s="63">
        <f t="shared" si="37"/>
        <v>-66880</v>
      </c>
      <c r="BA150" s="63">
        <v>350000</v>
      </c>
      <c r="BB150" s="63" t="s">
        <v>545</v>
      </c>
      <c r="BC150" s="63">
        <v>0</v>
      </c>
      <c r="BD150" s="63">
        <v>223880</v>
      </c>
      <c r="BE150" s="63">
        <v>0</v>
      </c>
      <c r="BF150" s="63">
        <v>157000</v>
      </c>
      <c r="BG150" s="63">
        <v>66880</v>
      </c>
      <c r="BH150" s="63">
        <f>BI150+AG150</f>
        <v>416880</v>
      </c>
      <c r="BI150" s="63">
        <v>0</v>
      </c>
      <c r="BJ150" s="63">
        <f t="shared" si="30"/>
        <v>416880</v>
      </c>
      <c r="BK150" s="63">
        <f t="shared" si="31"/>
        <v>70689.599999999977</v>
      </c>
    </row>
    <row r="151" spans="1:63" s="61" customFormat="1" hidden="1" x14ac:dyDescent="0.25">
      <c r="A151" s="61" t="str">
        <f>VLOOKUP(B151,'Cubo 14-08-2023'!$A$1:$A$444,1,0)</f>
        <v>1.1-00-2309_23343027_2327210</v>
      </c>
      <c r="B151" s="61" t="str">
        <f t="shared" si="32"/>
        <v>1.1-00-2309_23343027_2327210</v>
      </c>
      <c r="C151" s="61" t="s">
        <v>137</v>
      </c>
      <c r="D151" s="61" t="s">
        <v>138</v>
      </c>
      <c r="E151" s="61" t="s">
        <v>682</v>
      </c>
      <c r="F151" s="61">
        <v>1</v>
      </c>
      <c r="G151" s="61" t="s">
        <v>669</v>
      </c>
      <c r="H151" s="61">
        <v>1.3</v>
      </c>
      <c r="I151" s="61" t="s">
        <v>670</v>
      </c>
      <c r="J151" s="61" t="s">
        <v>28</v>
      </c>
      <c r="K151" s="61" t="s">
        <v>29</v>
      </c>
      <c r="L151" s="61" t="s">
        <v>43</v>
      </c>
      <c r="M151" s="61" t="s">
        <v>44</v>
      </c>
      <c r="N151" s="61" t="s">
        <v>363</v>
      </c>
      <c r="O151" s="61" t="s">
        <v>364</v>
      </c>
      <c r="P151" s="61">
        <v>3</v>
      </c>
      <c r="Q151" s="61" t="s">
        <v>90</v>
      </c>
      <c r="R151" s="61">
        <v>43</v>
      </c>
      <c r="S151" s="61" t="s">
        <v>367</v>
      </c>
      <c r="T151" s="61" t="s">
        <v>365</v>
      </c>
      <c r="U151" s="61" t="s">
        <v>366</v>
      </c>
      <c r="V151" s="61">
        <v>2000</v>
      </c>
      <c r="W151" s="61" t="s">
        <v>662</v>
      </c>
      <c r="X151" s="61" t="s">
        <v>73</v>
      </c>
      <c r="Y151" s="61">
        <v>2700</v>
      </c>
      <c r="Z151" s="61" t="s">
        <v>1197</v>
      </c>
      <c r="AB151" s="61">
        <v>2721</v>
      </c>
      <c r="AC151" s="61" t="s">
        <v>166</v>
      </c>
      <c r="AD151" s="61">
        <v>0</v>
      </c>
      <c r="AE151" s="61" t="s">
        <v>40</v>
      </c>
      <c r="AF151" s="63">
        <v>75000</v>
      </c>
      <c r="AG151" s="63">
        <v>75000</v>
      </c>
      <c r="AH151" s="63">
        <v>75000</v>
      </c>
      <c r="AI151" s="63">
        <v>75000</v>
      </c>
      <c r="AJ151" s="63">
        <v>74042.8</v>
      </c>
      <c r="AK151" s="63">
        <v>0</v>
      </c>
      <c r="AL151" s="63">
        <v>0</v>
      </c>
      <c r="AM151" s="63">
        <v>33872.230000000003</v>
      </c>
      <c r="AN151" s="63">
        <v>0</v>
      </c>
      <c r="AO151" s="63">
        <v>0</v>
      </c>
      <c r="AP151" s="63">
        <v>0</v>
      </c>
      <c r="AQ151" s="63">
        <v>0</v>
      </c>
      <c r="AR151" s="63">
        <v>0</v>
      </c>
      <c r="AS151" s="63">
        <v>0</v>
      </c>
      <c r="AT151" s="63">
        <v>0</v>
      </c>
      <c r="AU151" s="63">
        <v>0</v>
      </c>
      <c r="AV151" s="63">
        <v>0</v>
      </c>
      <c r="AW151" s="63">
        <f t="shared" si="35"/>
        <v>957.19999999999709</v>
      </c>
      <c r="AX151" s="63">
        <v>75000</v>
      </c>
      <c r="AY151" s="63">
        <f t="shared" si="36"/>
        <v>0</v>
      </c>
      <c r="AZ151" s="63">
        <f t="shared" si="37"/>
        <v>0</v>
      </c>
      <c r="BA151" s="63">
        <v>75000</v>
      </c>
      <c r="BB151" s="63" t="s">
        <v>567</v>
      </c>
      <c r="BC151" s="63">
        <v>0</v>
      </c>
      <c r="BD151" s="63">
        <v>0</v>
      </c>
      <c r="BE151" s="63">
        <v>0</v>
      </c>
      <c r="BF151" s="63">
        <v>0</v>
      </c>
      <c r="BG151" s="63">
        <v>0</v>
      </c>
      <c r="BH151" s="63"/>
      <c r="BI151" s="63">
        <f>BA151-AG151</f>
        <v>0</v>
      </c>
      <c r="BJ151" s="63">
        <f t="shared" si="30"/>
        <v>75000</v>
      </c>
      <c r="BK151" s="63">
        <f t="shared" si="31"/>
        <v>41127.769999999997</v>
      </c>
    </row>
    <row r="152" spans="1:63" s="61" customFormat="1" hidden="1" x14ac:dyDescent="0.25">
      <c r="A152" s="61" t="str">
        <f>VLOOKUP(B152,'Cubo 14-08-2023'!$A$1:$A$444,1,0)</f>
        <v>1.1-00-2309_23842026_2327210</v>
      </c>
      <c r="B152" s="61" t="str">
        <f t="shared" si="32"/>
        <v>1.1-00-2309_23842026_2327210</v>
      </c>
      <c r="C152" s="61" t="s">
        <v>137</v>
      </c>
      <c r="D152" s="61" t="s">
        <v>138</v>
      </c>
      <c r="E152" s="61" t="s">
        <v>682</v>
      </c>
      <c r="F152" s="61">
        <v>3</v>
      </c>
      <c r="G152" s="61" t="s">
        <v>685</v>
      </c>
      <c r="H152" s="61">
        <v>3.1</v>
      </c>
      <c r="I152" s="61" t="s">
        <v>686</v>
      </c>
      <c r="J152" s="61" t="s">
        <v>382</v>
      </c>
      <c r="K152" s="61" t="s">
        <v>383</v>
      </c>
      <c r="L152" s="61" t="s">
        <v>43</v>
      </c>
      <c r="M152" s="61" t="s">
        <v>44</v>
      </c>
      <c r="N152" s="61" t="s">
        <v>363</v>
      </c>
      <c r="O152" s="61" t="s">
        <v>364</v>
      </c>
      <c r="P152" s="61">
        <v>8</v>
      </c>
      <c r="Q152" s="61" t="s">
        <v>384</v>
      </c>
      <c r="R152" s="61">
        <v>42</v>
      </c>
      <c r="S152" s="61" t="s">
        <v>391</v>
      </c>
      <c r="T152" s="61" t="s">
        <v>389</v>
      </c>
      <c r="U152" s="61" t="s">
        <v>390</v>
      </c>
      <c r="V152" s="61">
        <v>2000</v>
      </c>
      <c r="W152" s="61" t="s">
        <v>662</v>
      </c>
      <c r="X152" s="61" t="s">
        <v>73</v>
      </c>
      <c r="Y152" s="61">
        <v>2700</v>
      </c>
      <c r="Z152" s="61" t="s">
        <v>1197</v>
      </c>
      <c r="AB152" s="61">
        <v>2721</v>
      </c>
      <c r="AC152" s="61" t="s">
        <v>166</v>
      </c>
      <c r="AD152" s="61">
        <v>0</v>
      </c>
      <c r="AE152" s="61" t="s">
        <v>40</v>
      </c>
      <c r="AF152" s="63">
        <v>200000</v>
      </c>
      <c r="AG152" s="63">
        <v>200000</v>
      </c>
      <c r="AH152" s="63">
        <v>200000</v>
      </c>
      <c r="AI152" s="63">
        <v>200000</v>
      </c>
      <c r="AJ152" s="63">
        <v>120720.4</v>
      </c>
      <c r="AK152" s="63">
        <v>102624.4</v>
      </c>
      <c r="AL152" s="63">
        <v>102624.4</v>
      </c>
      <c r="AM152" s="63">
        <v>116906.32</v>
      </c>
      <c r="AN152" s="63">
        <v>45184.32</v>
      </c>
      <c r="AO152" s="63">
        <v>89536.38</v>
      </c>
      <c r="AP152" s="63">
        <v>99170.18</v>
      </c>
      <c r="AQ152" s="63">
        <v>12528</v>
      </c>
      <c r="AR152" s="63">
        <v>87433.88</v>
      </c>
      <c r="AS152" s="63">
        <v>87433.88</v>
      </c>
      <c r="AT152" s="63">
        <v>12528</v>
      </c>
      <c r="AU152" s="63">
        <v>87433.88</v>
      </c>
      <c r="AV152" s="63">
        <v>87433.88</v>
      </c>
      <c r="AW152" s="63">
        <f t="shared" si="35"/>
        <v>79279.600000000006</v>
      </c>
      <c r="AX152" s="63">
        <v>200000</v>
      </c>
      <c r="AY152" s="63">
        <f t="shared" si="36"/>
        <v>0</v>
      </c>
      <c r="AZ152" s="63">
        <f t="shared" si="37"/>
        <v>0</v>
      </c>
      <c r="BA152" s="63">
        <v>200000</v>
      </c>
      <c r="BB152" s="63" t="s">
        <v>556</v>
      </c>
      <c r="BC152" s="63">
        <v>0</v>
      </c>
      <c r="BD152" s="63">
        <v>0</v>
      </c>
      <c r="BE152" s="63">
        <v>0</v>
      </c>
      <c r="BF152" s="63">
        <v>0</v>
      </c>
      <c r="BG152" s="63">
        <v>0</v>
      </c>
      <c r="BH152" s="63"/>
      <c r="BI152" s="63">
        <f>BA152-AG152</f>
        <v>0</v>
      </c>
      <c r="BJ152" s="63">
        <f t="shared" si="30"/>
        <v>200000</v>
      </c>
      <c r="BK152" s="63">
        <f t="shared" si="31"/>
        <v>83093.679999999993</v>
      </c>
    </row>
    <row r="153" spans="1:63" s="61" customFormat="1" hidden="1" x14ac:dyDescent="0.25">
      <c r="A153" s="61" t="str">
        <f>VLOOKUP(B153,'Cubo 14-08-2023'!$A$1:$A$444,1,0)</f>
        <v>1.1-00-2307_23334020_2327210</v>
      </c>
      <c r="B153" s="61" t="str">
        <f t="shared" si="32"/>
        <v>1.1-00-2307_23334020_2327210</v>
      </c>
      <c r="C153" s="61" t="s">
        <v>137</v>
      </c>
      <c r="D153" s="61" t="s">
        <v>138</v>
      </c>
      <c r="E153" s="61" t="s">
        <v>682</v>
      </c>
      <c r="F153" s="61">
        <v>2</v>
      </c>
      <c r="G153" s="61" t="s">
        <v>672</v>
      </c>
      <c r="H153" s="61">
        <v>2.2000000000000002</v>
      </c>
      <c r="I153" s="61" t="s">
        <v>674</v>
      </c>
      <c r="J153" s="61" t="s">
        <v>117</v>
      </c>
      <c r="K153" s="61" t="s">
        <v>118</v>
      </c>
      <c r="L153" s="61" t="s">
        <v>43</v>
      </c>
      <c r="M153" s="61" t="s">
        <v>44</v>
      </c>
      <c r="N153" s="61" t="s">
        <v>88</v>
      </c>
      <c r="O153" s="61" t="s">
        <v>89</v>
      </c>
      <c r="P153" s="61">
        <v>3</v>
      </c>
      <c r="Q153" s="61" t="s">
        <v>90</v>
      </c>
      <c r="R153" s="61">
        <v>34</v>
      </c>
      <c r="S153" s="61" t="s">
        <v>121</v>
      </c>
      <c r="T153" s="61" t="s">
        <v>119</v>
      </c>
      <c r="U153" s="61" t="s">
        <v>120</v>
      </c>
      <c r="V153" s="61">
        <v>2000</v>
      </c>
      <c r="W153" s="61" t="s">
        <v>662</v>
      </c>
      <c r="X153" s="61" t="s">
        <v>73</v>
      </c>
      <c r="Y153" s="61">
        <v>2700</v>
      </c>
      <c r="Z153" s="61" t="s">
        <v>1197</v>
      </c>
      <c r="AB153" s="61">
        <v>2721</v>
      </c>
      <c r="AC153" s="61" t="s">
        <v>166</v>
      </c>
      <c r="AD153" s="61">
        <v>0</v>
      </c>
      <c r="AE153" s="61" t="s">
        <v>40</v>
      </c>
      <c r="AF153" s="63">
        <v>96000</v>
      </c>
      <c r="AG153" s="63">
        <v>96000</v>
      </c>
      <c r="AH153" s="63">
        <v>96000</v>
      </c>
      <c r="AI153" s="63">
        <v>96000</v>
      </c>
      <c r="AJ153" s="63">
        <v>88525.4</v>
      </c>
      <c r="AK153" s="63">
        <v>88525.4</v>
      </c>
      <c r="AL153" s="63">
        <v>88525.4</v>
      </c>
      <c r="AM153" s="63">
        <v>88525.4</v>
      </c>
      <c r="AN153" s="63">
        <v>68086.2</v>
      </c>
      <c r="AO153" s="63">
        <v>73306.2</v>
      </c>
      <c r="AP153" s="63">
        <v>73306.2</v>
      </c>
      <c r="AQ153" s="63">
        <v>0</v>
      </c>
      <c r="AR153" s="63">
        <v>68086.2</v>
      </c>
      <c r="AS153" s="63">
        <v>73306.2</v>
      </c>
      <c r="AT153" s="63">
        <v>0</v>
      </c>
      <c r="AU153" s="63">
        <v>68086.2</v>
      </c>
      <c r="AV153" s="63">
        <v>68086.2</v>
      </c>
      <c r="AW153" s="63">
        <f t="shared" si="35"/>
        <v>7474.6000000000058</v>
      </c>
      <c r="AX153" s="63">
        <v>96000</v>
      </c>
      <c r="AY153" s="63">
        <f t="shared" si="36"/>
        <v>0</v>
      </c>
      <c r="AZ153" s="63">
        <f t="shared" si="37"/>
        <v>0</v>
      </c>
      <c r="BA153" s="63">
        <v>96000</v>
      </c>
      <c r="BB153" s="63" t="s">
        <v>513</v>
      </c>
      <c r="BC153" s="63">
        <v>0</v>
      </c>
      <c r="BD153" s="63">
        <v>0</v>
      </c>
      <c r="BE153" s="63">
        <v>0</v>
      </c>
      <c r="BF153" s="63">
        <v>0</v>
      </c>
      <c r="BG153" s="63">
        <v>0</v>
      </c>
      <c r="BH153" s="63"/>
      <c r="BI153" s="63">
        <f>BA153-AG153</f>
        <v>0</v>
      </c>
      <c r="BJ153" s="63">
        <f t="shared" si="30"/>
        <v>96000</v>
      </c>
      <c r="BK153" s="63">
        <f t="shared" si="31"/>
        <v>7474.6000000000058</v>
      </c>
    </row>
    <row r="154" spans="1:63" s="61" customFormat="1" hidden="1" x14ac:dyDescent="0.25">
      <c r="A154" s="61" t="e">
        <f>VLOOKUP(B154,'Cubo 14-08-2023'!$A$1:$A$444,1,0)</f>
        <v>#N/A</v>
      </c>
      <c r="B154" s="61" t="str">
        <f t="shared" si="32"/>
        <v>2.6-15-2306_23525016_2327310</v>
      </c>
      <c r="C154" s="76" t="s">
        <v>631</v>
      </c>
      <c r="D154" s="61" t="s">
        <v>630</v>
      </c>
      <c r="E154" s="61" t="s">
        <v>679</v>
      </c>
      <c r="F154" s="61">
        <v>2</v>
      </c>
      <c r="G154" s="61" t="s">
        <v>672</v>
      </c>
      <c r="H154" s="61">
        <v>2.5</v>
      </c>
      <c r="I154" s="61" t="s">
        <v>690</v>
      </c>
      <c r="J154" s="61" t="s">
        <v>406</v>
      </c>
      <c r="K154" s="61" t="s">
        <v>407</v>
      </c>
      <c r="L154" s="61" t="s">
        <v>149</v>
      </c>
      <c r="M154" s="61" t="s">
        <v>150</v>
      </c>
      <c r="N154" s="61" t="s">
        <v>227</v>
      </c>
      <c r="O154" s="61" t="s">
        <v>228</v>
      </c>
      <c r="P154" s="61">
        <v>5</v>
      </c>
      <c r="Q154" s="61" t="s">
        <v>229</v>
      </c>
      <c r="R154" s="61">
        <v>25</v>
      </c>
      <c r="S154" s="61" t="s">
        <v>408</v>
      </c>
      <c r="T154" s="61" t="s">
        <v>230</v>
      </c>
      <c r="U154" s="61" t="s">
        <v>231</v>
      </c>
      <c r="V154" s="61">
        <v>2000</v>
      </c>
      <c r="W154" s="61" t="s">
        <v>662</v>
      </c>
      <c r="X154" s="61" t="s">
        <v>73</v>
      </c>
      <c r="Y154" s="61">
        <v>2700</v>
      </c>
      <c r="Z154" s="61" t="s">
        <v>1197</v>
      </c>
      <c r="AB154" s="74">
        <v>2731</v>
      </c>
      <c r="AC154" s="61" t="s">
        <v>633</v>
      </c>
      <c r="AD154" s="61">
        <v>0</v>
      </c>
      <c r="AE154" s="61" t="s">
        <v>40</v>
      </c>
      <c r="AF154" s="63">
        <v>0</v>
      </c>
      <c r="AG154" s="63">
        <v>0</v>
      </c>
      <c r="AH154" s="75">
        <v>0</v>
      </c>
      <c r="AI154" s="63">
        <v>0</v>
      </c>
      <c r="AJ154" s="63">
        <v>0</v>
      </c>
      <c r="AK154" s="63">
        <v>0</v>
      </c>
      <c r="AL154" s="63">
        <v>0</v>
      </c>
      <c r="AM154" s="63">
        <v>0</v>
      </c>
      <c r="AN154" s="63">
        <v>0</v>
      </c>
      <c r="AO154" s="63">
        <v>0</v>
      </c>
      <c r="AP154" s="63">
        <v>0</v>
      </c>
      <c r="AQ154" s="63">
        <v>0</v>
      </c>
      <c r="AR154" s="63">
        <v>0</v>
      </c>
      <c r="AS154" s="63">
        <v>0</v>
      </c>
      <c r="AT154" s="63">
        <v>0</v>
      </c>
      <c r="AU154" s="63">
        <v>0</v>
      </c>
      <c r="AV154" s="63">
        <v>0</v>
      </c>
      <c r="AW154" s="63">
        <v>0</v>
      </c>
      <c r="AX154" s="63">
        <v>0</v>
      </c>
      <c r="AY154" s="63">
        <v>0</v>
      </c>
      <c r="AZ154" s="63">
        <v>0</v>
      </c>
      <c r="BA154" s="63">
        <v>0</v>
      </c>
      <c r="BB154" s="63" t="s">
        <v>473</v>
      </c>
      <c r="BC154" s="63">
        <v>0</v>
      </c>
      <c r="BD154" s="63">
        <v>0</v>
      </c>
      <c r="BE154" s="63">
        <v>0</v>
      </c>
      <c r="BF154" s="63">
        <v>0</v>
      </c>
      <c r="BG154" s="63">
        <v>0</v>
      </c>
      <c r="BH154" s="63"/>
      <c r="BI154" s="75">
        <v>10000</v>
      </c>
      <c r="BJ154" s="75">
        <f t="shared" si="30"/>
        <v>10000</v>
      </c>
      <c r="BK154" s="63">
        <f t="shared" si="31"/>
        <v>10000</v>
      </c>
    </row>
    <row r="155" spans="1:63" s="61" customFormat="1" hidden="1" x14ac:dyDescent="0.25">
      <c r="A155" s="61" t="e">
        <f>VLOOKUP(B155,'Cubo 14-08-2023'!$A$1:$A$444,1,0)</f>
        <v>#N/A</v>
      </c>
      <c r="B155" s="61" t="str">
        <f t="shared" si="32"/>
        <v>1.1-00-2302_23116010_2327510</v>
      </c>
      <c r="C155" s="61" t="s">
        <v>137</v>
      </c>
      <c r="D155" s="61" t="s">
        <v>138</v>
      </c>
      <c r="E155" s="61" t="s">
        <v>682</v>
      </c>
      <c r="F155" s="61">
        <v>2</v>
      </c>
      <c r="G155" s="61" t="s">
        <v>672</v>
      </c>
      <c r="H155" s="61">
        <v>2.2000000000000002</v>
      </c>
      <c r="I155" s="61" t="s">
        <v>674</v>
      </c>
      <c r="J155" s="61" t="s">
        <v>147</v>
      </c>
      <c r="K155" s="61" t="s">
        <v>148</v>
      </c>
      <c r="L155" s="61" t="s">
        <v>149</v>
      </c>
      <c r="M155" s="61" t="s">
        <v>150</v>
      </c>
      <c r="N155" s="61" t="s">
        <v>97</v>
      </c>
      <c r="O155" s="61" t="s">
        <v>98</v>
      </c>
      <c r="P155" s="61">
        <v>1</v>
      </c>
      <c r="Q155" s="61" t="s">
        <v>127</v>
      </c>
      <c r="R155" s="61">
        <v>16</v>
      </c>
      <c r="S155" s="61" t="s">
        <v>160</v>
      </c>
      <c r="T155" s="61" t="s">
        <v>158</v>
      </c>
      <c r="U155" s="61" t="s">
        <v>159</v>
      </c>
      <c r="V155" s="61">
        <v>2000</v>
      </c>
      <c r="W155" s="61" t="s">
        <v>662</v>
      </c>
      <c r="X155" s="61" t="s">
        <v>73</v>
      </c>
      <c r="Y155" s="61">
        <v>2700</v>
      </c>
      <c r="Z155" s="61" t="s">
        <v>1197</v>
      </c>
      <c r="AB155" s="61">
        <v>2751</v>
      </c>
      <c r="AC155" s="61" t="s">
        <v>486</v>
      </c>
      <c r="AD155" s="61">
        <v>0</v>
      </c>
      <c r="AE155" s="61" t="s">
        <v>40</v>
      </c>
      <c r="AF155" s="63">
        <v>0</v>
      </c>
      <c r="AG155" s="63">
        <v>0</v>
      </c>
      <c r="AH155" s="63">
        <v>0</v>
      </c>
      <c r="AI155" s="63">
        <v>0</v>
      </c>
      <c r="AJ155" s="63">
        <v>0</v>
      </c>
      <c r="AK155" s="63">
        <v>0</v>
      </c>
      <c r="AL155" s="63">
        <v>0</v>
      </c>
      <c r="AM155" s="63">
        <v>0</v>
      </c>
      <c r="AN155" s="63">
        <v>0</v>
      </c>
      <c r="AO155" s="63">
        <v>0</v>
      </c>
      <c r="AP155" s="63">
        <v>0</v>
      </c>
      <c r="AQ155" s="63">
        <v>0</v>
      </c>
      <c r="AR155" s="63">
        <v>0</v>
      </c>
      <c r="AS155" s="63">
        <v>0</v>
      </c>
      <c r="AT155" s="63">
        <v>0</v>
      </c>
      <c r="AU155" s="63">
        <v>0</v>
      </c>
      <c r="AV155" s="63">
        <v>0</v>
      </c>
      <c r="AW155" s="63">
        <v>0</v>
      </c>
      <c r="AX155" s="63">
        <v>10000</v>
      </c>
      <c r="AY155" s="63">
        <f t="shared" ref="AY155:AY182" si="39">AX155-AI155</f>
        <v>10000</v>
      </c>
      <c r="AZ155" s="63">
        <f t="shared" ref="AZ155:AZ182" si="40">AX155-AG155</f>
        <v>10000</v>
      </c>
      <c r="BA155" s="63">
        <v>10000</v>
      </c>
      <c r="BB155" s="63" t="s">
        <v>473</v>
      </c>
      <c r="BC155" s="63">
        <v>0</v>
      </c>
      <c r="BD155" s="63">
        <v>0</v>
      </c>
      <c r="BE155" s="63">
        <v>0</v>
      </c>
      <c r="BF155" s="63">
        <v>0</v>
      </c>
      <c r="BG155" s="63">
        <v>0</v>
      </c>
      <c r="BH155" s="63"/>
      <c r="BI155" s="63">
        <v>0</v>
      </c>
      <c r="BJ155" s="63">
        <f t="shared" si="30"/>
        <v>0</v>
      </c>
      <c r="BK155" s="63">
        <f t="shared" si="31"/>
        <v>0</v>
      </c>
    </row>
    <row r="156" spans="1:63" s="61" customFormat="1" hidden="1" x14ac:dyDescent="0.25">
      <c r="A156" s="61" t="str">
        <f>VLOOKUP(B156,'Cubo 14-08-2023'!$A$1:$A$444,1,0)</f>
        <v>1.1-00-2305_23621015_2329610</v>
      </c>
      <c r="B156" s="61" t="str">
        <f t="shared" si="32"/>
        <v>1.1-00-2305_23621015_2329610</v>
      </c>
      <c r="C156" s="61" t="s">
        <v>137</v>
      </c>
      <c r="D156" s="61" t="s">
        <v>138</v>
      </c>
      <c r="E156" s="61" t="s">
        <v>682</v>
      </c>
      <c r="F156" s="61">
        <v>1</v>
      </c>
      <c r="G156" s="61" t="s">
        <v>669</v>
      </c>
      <c r="H156" s="61">
        <v>1.3</v>
      </c>
      <c r="I156" s="61" t="s">
        <v>670</v>
      </c>
      <c r="J156" s="61" t="s">
        <v>28</v>
      </c>
      <c r="K156" s="61" t="s">
        <v>29</v>
      </c>
      <c r="L156" s="61" t="s">
        <v>43</v>
      </c>
      <c r="M156" s="61" t="s">
        <v>44</v>
      </c>
      <c r="N156" s="61" t="s">
        <v>45</v>
      </c>
      <c r="O156" s="61" t="s">
        <v>46</v>
      </c>
      <c r="P156" s="61">
        <v>6</v>
      </c>
      <c r="Q156" s="61" t="s">
        <v>34</v>
      </c>
      <c r="R156" s="61">
        <v>21</v>
      </c>
      <c r="S156" s="61" t="s">
        <v>107</v>
      </c>
      <c r="T156" s="61" t="s">
        <v>47</v>
      </c>
      <c r="U156" s="61" t="s">
        <v>48</v>
      </c>
      <c r="V156" s="61">
        <v>2000</v>
      </c>
      <c r="W156" s="61" t="s">
        <v>662</v>
      </c>
      <c r="X156" s="61" t="s">
        <v>73</v>
      </c>
      <c r="Y156" s="61">
        <v>2900</v>
      </c>
      <c r="Z156" s="61" t="s">
        <v>1199</v>
      </c>
      <c r="AB156" s="61">
        <v>2961</v>
      </c>
      <c r="AC156" s="61" t="s">
        <v>263</v>
      </c>
      <c r="AD156" s="61">
        <v>0</v>
      </c>
      <c r="AE156" s="61" t="s">
        <v>40</v>
      </c>
      <c r="AF156" s="63">
        <v>790000</v>
      </c>
      <c r="AG156" s="63">
        <v>790000</v>
      </c>
      <c r="AH156" s="63">
        <v>790000</v>
      </c>
      <c r="AI156" s="63">
        <v>800000</v>
      </c>
      <c r="AJ156" s="63">
        <v>340512.2</v>
      </c>
      <c r="AK156" s="63">
        <v>0</v>
      </c>
      <c r="AL156" s="63">
        <v>298520.2</v>
      </c>
      <c r="AM156" s="63">
        <v>327486.21000000002</v>
      </c>
      <c r="AN156" s="63">
        <v>0</v>
      </c>
      <c r="AO156" s="63">
        <v>51513.279999999999</v>
      </c>
      <c r="AP156" s="63">
        <v>327486.21000000002</v>
      </c>
      <c r="AQ156" s="63">
        <v>0</v>
      </c>
      <c r="AR156" s="63">
        <v>51513.279999999999</v>
      </c>
      <c r="AS156" s="63">
        <v>217914.12</v>
      </c>
      <c r="AT156" s="63">
        <v>0</v>
      </c>
      <c r="AU156" s="63">
        <v>0</v>
      </c>
      <c r="AV156" s="63">
        <v>217914.12</v>
      </c>
      <c r="AW156" s="63">
        <f t="shared" ref="AW156:AW161" si="41">AG156-AJ156</f>
        <v>449487.8</v>
      </c>
      <c r="AX156" s="63">
        <v>800000</v>
      </c>
      <c r="AY156" s="63">
        <f t="shared" si="39"/>
        <v>0</v>
      </c>
      <c r="AZ156" s="63">
        <f t="shared" si="40"/>
        <v>10000</v>
      </c>
      <c r="BA156" s="63">
        <v>800000</v>
      </c>
      <c r="BB156" s="63" t="s">
        <v>473</v>
      </c>
      <c r="BC156" s="63">
        <v>0</v>
      </c>
      <c r="BD156" s="63">
        <v>0</v>
      </c>
      <c r="BE156" s="63">
        <v>0</v>
      </c>
      <c r="BF156" s="63">
        <v>10000</v>
      </c>
      <c r="BG156" s="63">
        <v>-10000</v>
      </c>
      <c r="BH156" s="63"/>
      <c r="BI156" s="63">
        <v>710000</v>
      </c>
      <c r="BJ156" s="63">
        <f t="shared" si="30"/>
        <v>1500000</v>
      </c>
      <c r="BK156" s="63">
        <f t="shared" si="31"/>
        <v>1172513.79</v>
      </c>
    </row>
    <row r="157" spans="1:63" s="61" customFormat="1" hidden="1" x14ac:dyDescent="0.25">
      <c r="A157" s="61" t="str">
        <f>VLOOKUP(B157,'Cubo 14-08-2023'!$A$1:$A$444,1,0)</f>
        <v>1.1-00-2307_23236022_2329110</v>
      </c>
      <c r="B157" s="61" t="str">
        <f t="shared" si="32"/>
        <v>1.1-00-2307_23236022_2329110</v>
      </c>
      <c r="C157" s="61" t="s">
        <v>137</v>
      </c>
      <c r="D157" s="61" t="s">
        <v>138</v>
      </c>
      <c r="E157" s="61" t="s">
        <v>682</v>
      </c>
      <c r="F157" s="61">
        <v>2</v>
      </c>
      <c r="G157" s="61" t="s">
        <v>672</v>
      </c>
      <c r="H157" s="61">
        <v>2.2000000000000002</v>
      </c>
      <c r="I157" s="61" t="s">
        <v>674</v>
      </c>
      <c r="J157" s="61" t="s">
        <v>147</v>
      </c>
      <c r="K157" s="61" t="s">
        <v>148</v>
      </c>
      <c r="L157" s="61" t="s">
        <v>43</v>
      </c>
      <c r="M157" s="61" t="s">
        <v>44</v>
      </c>
      <c r="N157" s="61" t="s">
        <v>88</v>
      </c>
      <c r="O157" s="61" t="s">
        <v>89</v>
      </c>
      <c r="P157" s="61">
        <v>2</v>
      </c>
      <c r="Q157" s="61" t="s">
        <v>169</v>
      </c>
      <c r="R157" s="61">
        <v>36</v>
      </c>
      <c r="S157" s="61" t="s">
        <v>172</v>
      </c>
      <c r="T157" s="61" t="s">
        <v>170</v>
      </c>
      <c r="U157" s="61" t="s">
        <v>171</v>
      </c>
      <c r="V157" s="61">
        <v>2000</v>
      </c>
      <c r="W157" s="61" t="s">
        <v>662</v>
      </c>
      <c r="X157" s="61" t="s">
        <v>73</v>
      </c>
      <c r="Y157" s="61">
        <v>2900</v>
      </c>
      <c r="Z157" s="61" t="s">
        <v>1199</v>
      </c>
      <c r="AB157" s="61">
        <v>2911</v>
      </c>
      <c r="AC157" s="61" t="s">
        <v>167</v>
      </c>
      <c r="AD157" s="61">
        <v>0</v>
      </c>
      <c r="AE157" s="61" t="s">
        <v>40</v>
      </c>
      <c r="AF157" s="63">
        <v>2443000</v>
      </c>
      <c r="AG157" s="63">
        <v>1608000</v>
      </c>
      <c r="AH157" s="63">
        <v>1608000</v>
      </c>
      <c r="AI157" s="63">
        <v>2500000</v>
      </c>
      <c r="AJ157" s="63">
        <v>1189005.02</v>
      </c>
      <c r="AK157" s="63">
        <v>1027604.82</v>
      </c>
      <c r="AL157" s="63">
        <v>1181465.02</v>
      </c>
      <c r="AM157" s="63">
        <v>1187033.02</v>
      </c>
      <c r="AN157" s="63">
        <v>493334.34</v>
      </c>
      <c r="AO157" s="63">
        <v>697277.42</v>
      </c>
      <c r="AP157" s="63">
        <v>1009226.94</v>
      </c>
      <c r="AQ157" s="63">
        <v>458537.82</v>
      </c>
      <c r="AR157" s="63">
        <v>493334.34</v>
      </c>
      <c r="AS157" s="63">
        <v>493334.34</v>
      </c>
      <c r="AT157" s="63">
        <v>458537.82</v>
      </c>
      <c r="AU157" s="63">
        <v>493334.34</v>
      </c>
      <c r="AV157" s="63">
        <v>493334.34</v>
      </c>
      <c r="AW157" s="63">
        <f t="shared" si="41"/>
        <v>418994.98</v>
      </c>
      <c r="AX157" s="63">
        <v>2500000</v>
      </c>
      <c r="AY157" s="63">
        <f t="shared" si="39"/>
        <v>0</v>
      </c>
      <c r="AZ157" s="63">
        <f t="shared" si="40"/>
        <v>892000</v>
      </c>
      <c r="BA157" s="63">
        <v>2500000</v>
      </c>
      <c r="BB157" s="63" t="s">
        <v>473</v>
      </c>
      <c r="BC157" s="63">
        <v>0</v>
      </c>
      <c r="BD157" s="63">
        <v>0</v>
      </c>
      <c r="BE157" s="63">
        <v>0</v>
      </c>
      <c r="BF157" s="63">
        <v>892000</v>
      </c>
      <c r="BG157" s="63">
        <v>-892000</v>
      </c>
      <c r="BH157" s="63"/>
      <c r="BI157" s="63">
        <f>BA157-AG157</f>
        <v>892000</v>
      </c>
      <c r="BJ157" s="63">
        <f t="shared" si="30"/>
        <v>2500000</v>
      </c>
      <c r="BK157" s="63">
        <f t="shared" si="31"/>
        <v>1312966.98</v>
      </c>
    </row>
    <row r="158" spans="1:63" s="61" customFormat="1" hidden="1" x14ac:dyDescent="0.25">
      <c r="A158" s="61" t="str">
        <f>VLOOKUP(B158,'Cubo 14-08-2023'!$A$1:$A$444,1,0)</f>
        <v>2.5-02-2308_23741025_2328310</v>
      </c>
      <c r="B158" s="61" t="str">
        <f t="shared" si="32"/>
        <v>2.5-02-2308_23741025_2328310</v>
      </c>
      <c r="C158" s="61" t="s">
        <v>59</v>
      </c>
      <c r="D158" s="61" t="s">
        <v>60</v>
      </c>
      <c r="E158" s="61" t="s">
        <v>677</v>
      </c>
      <c r="F158" s="61">
        <v>1</v>
      </c>
      <c r="G158" s="61" t="s">
        <v>669</v>
      </c>
      <c r="H158" s="61">
        <v>1.7</v>
      </c>
      <c r="I158" s="61" t="s">
        <v>671</v>
      </c>
      <c r="J158" s="61" t="s">
        <v>61</v>
      </c>
      <c r="K158" s="61" t="s">
        <v>62</v>
      </c>
      <c r="L158" s="61" t="s">
        <v>63</v>
      </c>
      <c r="M158" s="61" t="s">
        <v>64</v>
      </c>
      <c r="N158" s="61" t="s">
        <v>65</v>
      </c>
      <c r="O158" s="61" t="s">
        <v>66</v>
      </c>
      <c r="P158" s="61">
        <v>7</v>
      </c>
      <c r="Q158" s="61" t="s">
        <v>67</v>
      </c>
      <c r="R158" s="61">
        <v>41</v>
      </c>
      <c r="S158" s="61" t="s">
        <v>72</v>
      </c>
      <c r="T158" s="61" t="s">
        <v>68</v>
      </c>
      <c r="U158" s="61" t="s">
        <v>69</v>
      </c>
      <c r="V158" s="61">
        <v>2000</v>
      </c>
      <c r="W158" s="61" t="s">
        <v>662</v>
      </c>
      <c r="X158" s="61" t="s">
        <v>73</v>
      </c>
      <c r="Y158" s="61">
        <v>2800</v>
      </c>
      <c r="Z158" s="61" t="s">
        <v>1198</v>
      </c>
      <c r="AB158" s="61">
        <v>2831</v>
      </c>
      <c r="AC158" s="61" t="s">
        <v>74</v>
      </c>
      <c r="AD158" s="61">
        <v>0</v>
      </c>
      <c r="AE158" s="61" t="s">
        <v>40</v>
      </c>
      <c r="AF158" s="63">
        <v>3100000</v>
      </c>
      <c r="AG158" s="63">
        <v>3100000</v>
      </c>
      <c r="AH158" s="63">
        <v>3100000</v>
      </c>
      <c r="AI158" s="63">
        <v>3100000</v>
      </c>
      <c r="AJ158" s="63">
        <v>2475092</v>
      </c>
      <c r="AK158" s="63">
        <v>0</v>
      </c>
      <c r="AL158" s="63">
        <v>2475092</v>
      </c>
      <c r="AM158" s="63">
        <v>2475092</v>
      </c>
      <c r="AN158" s="63">
        <v>0</v>
      </c>
      <c r="AO158" s="63">
        <v>0</v>
      </c>
      <c r="AP158" s="63">
        <v>0</v>
      </c>
      <c r="AQ158" s="63">
        <v>0</v>
      </c>
      <c r="AR158" s="63">
        <v>0</v>
      </c>
      <c r="AS158" s="63">
        <v>0</v>
      </c>
      <c r="AT158" s="63">
        <v>0</v>
      </c>
      <c r="AU158" s="63">
        <v>0</v>
      </c>
      <c r="AV158" s="63">
        <v>0</v>
      </c>
      <c r="AW158" s="63">
        <f t="shared" si="41"/>
        <v>624908</v>
      </c>
      <c r="AX158" s="63">
        <v>3100000</v>
      </c>
      <c r="AY158" s="63">
        <f t="shared" si="39"/>
        <v>0</v>
      </c>
      <c r="AZ158" s="63">
        <f t="shared" si="40"/>
        <v>0</v>
      </c>
      <c r="BA158" s="63">
        <v>3100000</v>
      </c>
      <c r="BB158" s="63" t="s">
        <v>473</v>
      </c>
      <c r="BC158" s="63">
        <v>0</v>
      </c>
      <c r="BD158" s="63">
        <v>0</v>
      </c>
      <c r="BE158" s="63">
        <v>0</v>
      </c>
      <c r="BF158" s="63">
        <v>0</v>
      </c>
      <c r="BG158" s="63">
        <v>0</v>
      </c>
      <c r="BH158" s="63"/>
      <c r="BI158" s="63">
        <f>BA158-AG158</f>
        <v>0</v>
      </c>
      <c r="BJ158" s="63">
        <f t="shared" ref="BJ158:BJ182" si="42">AG158+BI158</f>
        <v>3100000</v>
      </c>
      <c r="BK158" s="63">
        <f t="shared" ref="BK158:BK182" si="43">BJ158-AM158</f>
        <v>624908</v>
      </c>
    </row>
    <row r="159" spans="1:63" s="61" customFormat="1" hidden="1" x14ac:dyDescent="0.25">
      <c r="A159" s="61" t="str">
        <f>VLOOKUP(B159,'Cubo 14-08-2023'!$A$1:$A$444,1,0)</f>
        <v>1.1-00-2307_23333019_2324210</v>
      </c>
      <c r="B159" s="61" t="str">
        <f t="shared" si="32"/>
        <v>1.1-00-2307_23333019_2324210</v>
      </c>
      <c r="C159" s="61" t="s">
        <v>137</v>
      </c>
      <c r="D159" s="61" t="s">
        <v>138</v>
      </c>
      <c r="E159" s="61" t="s">
        <v>682</v>
      </c>
      <c r="F159" s="61">
        <v>1</v>
      </c>
      <c r="G159" s="61" t="s">
        <v>669</v>
      </c>
      <c r="H159" s="61">
        <v>1.3</v>
      </c>
      <c r="I159" s="61" t="s">
        <v>670</v>
      </c>
      <c r="J159" s="61" t="s">
        <v>28</v>
      </c>
      <c r="K159" s="61" t="s">
        <v>29</v>
      </c>
      <c r="L159" s="61" t="s">
        <v>43</v>
      </c>
      <c r="M159" s="61" t="s">
        <v>44</v>
      </c>
      <c r="N159" s="61" t="s">
        <v>88</v>
      </c>
      <c r="O159" s="61" t="s">
        <v>89</v>
      </c>
      <c r="P159" s="61">
        <v>3</v>
      </c>
      <c r="Q159" s="61" t="s">
        <v>90</v>
      </c>
      <c r="R159" s="61">
        <v>33</v>
      </c>
      <c r="S159" s="61" t="s">
        <v>362</v>
      </c>
      <c r="T159" s="61" t="s">
        <v>360</v>
      </c>
      <c r="U159" s="61" t="s">
        <v>361</v>
      </c>
      <c r="V159" s="61">
        <v>2000</v>
      </c>
      <c r="W159" s="61" t="s">
        <v>662</v>
      </c>
      <c r="X159" s="61" t="s">
        <v>73</v>
      </c>
      <c r="Y159" s="61">
        <v>2400</v>
      </c>
      <c r="Z159" s="61" t="s">
        <v>1195</v>
      </c>
      <c r="AB159" s="61">
        <v>2421</v>
      </c>
      <c r="AC159" s="61" t="s">
        <v>163</v>
      </c>
      <c r="AD159" s="61">
        <v>0</v>
      </c>
      <c r="AE159" s="61" t="s">
        <v>40</v>
      </c>
      <c r="AF159" s="63">
        <v>11000000</v>
      </c>
      <c r="AG159" s="63">
        <v>11000000</v>
      </c>
      <c r="AH159" s="63">
        <v>11000000</v>
      </c>
      <c r="AI159" s="63">
        <v>11000000</v>
      </c>
      <c r="AJ159" s="63">
        <v>10956089.84</v>
      </c>
      <c r="AK159" s="63">
        <v>10007930.18</v>
      </c>
      <c r="AL159" s="63">
        <v>10956089.84</v>
      </c>
      <c r="AM159" s="63">
        <v>10958730.890000001</v>
      </c>
      <c r="AN159" s="63">
        <v>7533893.1799999997</v>
      </c>
      <c r="AO159" s="63">
        <v>8330392.2599999998</v>
      </c>
      <c r="AP159" s="63">
        <v>9095426.75</v>
      </c>
      <c r="AQ159" s="63">
        <v>7520752.6799999997</v>
      </c>
      <c r="AR159" s="63">
        <v>8307979.6399999997</v>
      </c>
      <c r="AS159" s="63">
        <v>9076413.1999999993</v>
      </c>
      <c r="AT159" s="63">
        <v>7520752.6799999997</v>
      </c>
      <c r="AU159" s="63">
        <v>8307979.6399999997</v>
      </c>
      <c r="AV159" s="63">
        <v>9076413.1999999993</v>
      </c>
      <c r="AW159" s="63">
        <f t="shared" si="41"/>
        <v>43910.160000000149</v>
      </c>
      <c r="AX159" s="63">
        <v>12100000</v>
      </c>
      <c r="AY159" s="63">
        <f t="shared" si="39"/>
        <v>1100000</v>
      </c>
      <c r="AZ159" s="63">
        <f t="shared" si="40"/>
        <v>1100000</v>
      </c>
      <c r="BA159" s="63">
        <v>12100000</v>
      </c>
      <c r="BB159" s="63" t="s">
        <v>541</v>
      </c>
      <c r="BC159" s="63">
        <v>0</v>
      </c>
      <c r="BD159" s="63">
        <v>0</v>
      </c>
      <c r="BE159" s="63">
        <v>0</v>
      </c>
      <c r="BF159" s="63">
        <v>0</v>
      </c>
      <c r="BG159" s="63">
        <v>0</v>
      </c>
      <c r="BH159" s="63"/>
      <c r="BI159" s="63">
        <f>BA159-AG159</f>
        <v>1100000</v>
      </c>
      <c r="BJ159" s="63">
        <f t="shared" si="42"/>
        <v>12100000</v>
      </c>
      <c r="BK159" s="63">
        <f t="shared" si="43"/>
        <v>1141269.1099999994</v>
      </c>
    </row>
    <row r="160" spans="1:63" s="61" customFormat="1" hidden="1" x14ac:dyDescent="0.25">
      <c r="A160" s="61" t="str">
        <f>VLOOKUP(B160,'Cubo 14-08-2023'!$A$1:$A$444,1,0)</f>
        <v>1.1-00-2307_23333019_2324910</v>
      </c>
      <c r="B160" s="61" t="str">
        <f t="shared" si="32"/>
        <v>1.1-00-2307_23333019_2324910</v>
      </c>
      <c r="C160" s="61" t="s">
        <v>137</v>
      </c>
      <c r="D160" s="61" t="s">
        <v>138</v>
      </c>
      <c r="E160" s="61" t="s">
        <v>682</v>
      </c>
      <c r="F160" s="61">
        <v>1</v>
      </c>
      <c r="G160" s="61" t="s">
        <v>669</v>
      </c>
      <c r="H160" s="61">
        <v>1.3</v>
      </c>
      <c r="I160" s="61" t="s">
        <v>670</v>
      </c>
      <c r="J160" s="61" t="s">
        <v>28</v>
      </c>
      <c r="K160" s="61" t="s">
        <v>29</v>
      </c>
      <c r="L160" s="61" t="s">
        <v>43</v>
      </c>
      <c r="M160" s="61" t="s">
        <v>44</v>
      </c>
      <c r="N160" s="61" t="s">
        <v>88</v>
      </c>
      <c r="O160" s="61" t="s">
        <v>89</v>
      </c>
      <c r="P160" s="61">
        <v>3</v>
      </c>
      <c r="Q160" s="61" t="s">
        <v>90</v>
      </c>
      <c r="R160" s="61">
        <v>33</v>
      </c>
      <c r="S160" s="61" t="s">
        <v>362</v>
      </c>
      <c r="T160" s="61" t="s">
        <v>360</v>
      </c>
      <c r="U160" s="61" t="s">
        <v>361</v>
      </c>
      <c r="V160" s="61">
        <v>2000</v>
      </c>
      <c r="W160" s="61" t="s">
        <v>662</v>
      </c>
      <c r="X160" s="61" t="s">
        <v>73</v>
      </c>
      <c r="Y160" s="61">
        <v>2400</v>
      </c>
      <c r="Z160" s="61" t="s">
        <v>1195</v>
      </c>
      <c r="AB160" s="61">
        <v>2491</v>
      </c>
      <c r="AC160" s="61" t="s">
        <v>165</v>
      </c>
      <c r="AD160" s="61">
        <v>0</v>
      </c>
      <c r="AE160" s="61" t="s">
        <v>40</v>
      </c>
      <c r="AF160" s="63">
        <v>3650000</v>
      </c>
      <c r="AG160" s="63">
        <v>3511035</v>
      </c>
      <c r="AH160" s="63">
        <v>3511035</v>
      </c>
      <c r="AI160" s="63">
        <v>3650000</v>
      </c>
      <c r="AJ160" s="63">
        <v>3301311.28</v>
      </c>
      <c r="AK160" s="63">
        <v>3159501.28</v>
      </c>
      <c r="AL160" s="63">
        <v>3301311.28</v>
      </c>
      <c r="AM160" s="63">
        <v>3301311.28</v>
      </c>
      <c r="AN160" s="63">
        <v>3159501.28</v>
      </c>
      <c r="AO160" s="63">
        <v>3301311.28</v>
      </c>
      <c r="AP160" s="63">
        <v>3301311.28</v>
      </c>
      <c r="AQ160" s="63">
        <v>3159501.28</v>
      </c>
      <c r="AR160" s="63">
        <v>3159501.28</v>
      </c>
      <c r="AS160" s="63">
        <v>3301311.28</v>
      </c>
      <c r="AT160" s="63">
        <v>3159501.28</v>
      </c>
      <c r="AU160" s="63">
        <v>3159501.28</v>
      </c>
      <c r="AV160" s="63">
        <v>3301311.28</v>
      </c>
      <c r="AW160" s="63">
        <f t="shared" si="41"/>
        <v>209723.7200000002</v>
      </c>
      <c r="AX160" s="63">
        <v>3650000</v>
      </c>
      <c r="AY160" s="63">
        <f t="shared" si="39"/>
        <v>0</v>
      </c>
      <c r="AZ160" s="63">
        <f t="shared" si="40"/>
        <v>138965</v>
      </c>
      <c r="BA160" s="63">
        <v>3650000</v>
      </c>
      <c r="BB160" s="63" t="s">
        <v>543</v>
      </c>
      <c r="BC160" s="63">
        <v>0</v>
      </c>
      <c r="BD160" s="63">
        <v>0</v>
      </c>
      <c r="BE160" s="63">
        <v>0</v>
      </c>
      <c r="BF160" s="63">
        <v>138965</v>
      </c>
      <c r="BG160" s="63">
        <v>-138965</v>
      </c>
      <c r="BH160" s="63"/>
      <c r="BI160" s="63">
        <v>1138965</v>
      </c>
      <c r="BJ160" s="63">
        <f t="shared" si="42"/>
        <v>4650000</v>
      </c>
      <c r="BK160" s="63">
        <f t="shared" si="43"/>
        <v>1348688.7200000002</v>
      </c>
    </row>
    <row r="161" spans="1:63" s="61" customFormat="1" hidden="1" x14ac:dyDescent="0.25">
      <c r="A161" s="61" t="str">
        <f>VLOOKUP(B161,'Cubo 14-08-2023'!$A$1:$A$444,1,0)</f>
        <v>1.1-00-2304_23620014_2321810</v>
      </c>
      <c r="B161" s="61" t="str">
        <f t="shared" si="32"/>
        <v>1.1-00-2304_23620014_2321810</v>
      </c>
      <c r="C161" s="61" t="s">
        <v>137</v>
      </c>
      <c r="D161" s="61" t="s">
        <v>138</v>
      </c>
      <c r="E161" s="61" t="s">
        <v>682</v>
      </c>
      <c r="F161" s="61">
        <v>1</v>
      </c>
      <c r="G161" s="61" t="s">
        <v>669</v>
      </c>
      <c r="H161" s="61">
        <v>1.3</v>
      </c>
      <c r="I161" s="61" t="s">
        <v>670</v>
      </c>
      <c r="J161" s="61" t="s">
        <v>28</v>
      </c>
      <c r="K161" s="61" t="s">
        <v>29</v>
      </c>
      <c r="L161" s="61" t="s">
        <v>30</v>
      </c>
      <c r="M161" s="61" t="s">
        <v>31</v>
      </c>
      <c r="N161" s="61" t="s">
        <v>32</v>
      </c>
      <c r="O161" s="61" t="s">
        <v>33</v>
      </c>
      <c r="P161" s="61">
        <v>6</v>
      </c>
      <c r="Q161" s="61" t="s">
        <v>34</v>
      </c>
      <c r="R161" s="61">
        <v>20</v>
      </c>
      <c r="S161" s="61" t="s">
        <v>292</v>
      </c>
      <c r="T161" s="61" t="s">
        <v>290</v>
      </c>
      <c r="U161" s="61" t="s">
        <v>291</v>
      </c>
      <c r="V161" s="61">
        <v>2000</v>
      </c>
      <c r="W161" s="61" t="s">
        <v>662</v>
      </c>
      <c r="X161" s="61" t="s">
        <v>73</v>
      </c>
      <c r="Y161" s="61">
        <v>2100</v>
      </c>
      <c r="Z161" s="61" t="s">
        <v>1192</v>
      </c>
      <c r="AB161" s="61">
        <v>2181</v>
      </c>
      <c r="AC161" s="61" t="s">
        <v>293</v>
      </c>
      <c r="AD161" s="61">
        <v>0</v>
      </c>
      <c r="AE161" s="61" t="s">
        <v>40</v>
      </c>
      <c r="AF161" s="63">
        <v>4338500</v>
      </c>
      <c r="AG161" s="63">
        <v>4338500</v>
      </c>
      <c r="AH161" s="63">
        <v>4338500</v>
      </c>
      <c r="AI161" s="63">
        <v>4385000</v>
      </c>
      <c r="AJ161" s="63">
        <v>1265000</v>
      </c>
      <c r="AK161" s="63">
        <v>1078600</v>
      </c>
      <c r="AL161" s="63">
        <v>1265000</v>
      </c>
      <c r="AM161" s="63">
        <v>1277000</v>
      </c>
      <c r="AN161" s="63">
        <v>1078600</v>
      </c>
      <c r="AO161" s="63">
        <v>1102600</v>
      </c>
      <c r="AP161" s="63">
        <v>1114600</v>
      </c>
      <c r="AQ161" s="63">
        <v>1078600</v>
      </c>
      <c r="AR161" s="63">
        <v>1102600</v>
      </c>
      <c r="AS161" s="63">
        <v>1114600</v>
      </c>
      <c r="AT161" s="63">
        <v>1078600</v>
      </c>
      <c r="AU161" s="63">
        <v>1102600</v>
      </c>
      <c r="AV161" s="63">
        <v>1114600</v>
      </c>
      <c r="AW161" s="63">
        <f t="shared" si="41"/>
        <v>3073500</v>
      </c>
      <c r="AX161" s="63">
        <v>4385000</v>
      </c>
      <c r="AY161" s="63">
        <f t="shared" si="39"/>
        <v>0</v>
      </c>
      <c r="AZ161" s="63">
        <f t="shared" si="40"/>
        <v>46500</v>
      </c>
      <c r="BA161" s="63">
        <v>4385000</v>
      </c>
      <c r="BB161" s="63" t="s">
        <v>473</v>
      </c>
      <c r="BC161" s="63">
        <v>0</v>
      </c>
      <c r="BD161" s="63">
        <v>0</v>
      </c>
      <c r="BE161" s="63">
        <v>0</v>
      </c>
      <c r="BF161" s="63">
        <v>46500</v>
      </c>
      <c r="BG161" s="63">
        <v>-46500</v>
      </c>
      <c r="BH161" s="63"/>
      <c r="BI161" s="63">
        <f>BA161-AG161+1118500</f>
        <v>1165000</v>
      </c>
      <c r="BJ161" s="63">
        <f t="shared" si="42"/>
        <v>5503500</v>
      </c>
      <c r="BK161" s="63">
        <f t="shared" si="43"/>
        <v>4226500</v>
      </c>
    </row>
    <row r="162" spans="1:63" s="61" customFormat="1" hidden="1" x14ac:dyDescent="0.25">
      <c r="A162" s="61" t="str">
        <f>VLOOKUP(B162,'Cubo 14-08-2023'!$A$1:$A$444,1,0)</f>
        <v>1.1-00-2307_23333019_2321610</v>
      </c>
      <c r="B162" s="61" t="str">
        <f t="shared" si="32"/>
        <v>1.1-00-2307_23333019_2321610</v>
      </c>
      <c r="C162" s="61" t="s">
        <v>137</v>
      </c>
      <c r="D162" s="61" t="s">
        <v>138</v>
      </c>
      <c r="E162" s="61" t="s">
        <v>682</v>
      </c>
      <c r="F162" s="61">
        <v>1</v>
      </c>
      <c r="G162" s="61" t="s">
        <v>669</v>
      </c>
      <c r="H162" s="61">
        <v>1.3</v>
      </c>
      <c r="I162" s="61" t="s">
        <v>670</v>
      </c>
      <c r="J162" s="61" t="s">
        <v>28</v>
      </c>
      <c r="K162" s="61" t="s">
        <v>29</v>
      </c>
      <c r="L162" s="61" t="s">
        <v>43</v>
      </c>
      <c r="M162" s="61" t="s">
        <v>44</v>
      </c>
      <c r="N162" s="61" t="s">
        <v>88</v>
      </c>
      <c r="O162" s="61" t="s">
        <v>89</v>
      </c>
      <c r="P162" s="61">
        <v>3</v>
      </c>
      <c r="Q162" s="61" t="s">
        <v>90</v>
      </c>
      <c r="R162" s="61">
        <v>33</v>
      </c>
      <c r="S162" s="61" t="s">
        <v>362</v>
      </c>
      <c r="T162" s="61" t="s">
        <v>360</v>
      </c>
      <c r="U162" s="61" t="s">
        <v>361</v>
      </c>
      <c r="V162" s="61">
        <v>2000</v>
      </c>
      <c r="W162" s="61" t="s">
        <v>662</v>
      </c>
      <c r="X162" s="61" t="s">
        <v>73</v>
      </c>
      <c r="Y162" s="61">
        <v>2100</v>
      </c>
      <c r="Z162" s="61" t="s">
        <v>1192</v>
      </c>
      <c r="AA162" s="61" t="s">
        <v>609</v>
      </c>
      <c r="AB162" s="61">
        <v>2161</v>
      </c>
      <c r="AC162" s="61" t="s">
        <v>162</v>
      </c>
      <c r="AD162" s="61">
        <v>0</v>
      </c>
      <c r="AE162" s="61" t="s">
        <v>40</v>
      </c>
      <c r="AF162" s="63">
        <v>0</v>
      </c>
      <c r="AG162" s="63">
        <v>0</v>
      </c>
      <c r="AH162" s="63">
        <v>0</v>
      </c>
      <c r="AI162" s="63">
        <v>0</v>
      </c>
      <c r="AJ162" s="63">
        <v>0</v>
      </c>
      <c r="AK162" s="63">
        <v>0</v>
      </c>
      <c r="AL162" s="63">
        <v>0</v>
      </c>
      <c r="AM162" s="63">
        <v>0</v>
      </c>
      <c r="AN162" s="63">
        <v>0</v>
      </c>
      <c r="AO162" s="63">
        <v>0</v>
      </c>
      <c r="AP162" s="63">
        <v>0</v>
      </c>
      <c r="AQ162" s="63">
        <v>0</v>
      </c>
      <c r="AR162" s="63">
        <v>0</v>
      </c>
      <c r="AS162" s="63">
        <v>0</v>
      </c>
      <c r="AT162" s="63">
        <v>0</v>
      </c>
      <c r="AU162" s="63">
        <v>0</v>
      </c>
      <c r="AV162" s="63">
        <v>0</v>
      </c>
      <c r="AW162" s="63">
        <v>0</v>
      </c>
      <c r="AX162" s="7">
        <v>1250000</v>
      </c>
      <c r="AY162" s="63">
        <f t="shared" si="39"/>
        <v>1250000</v>
      </c>
      <c r="AZ162" s="63">
        <f t="shared" si="40"/>
        <v>1250000</v>
      </c>
      <c r="BA162" s="7">
        <v>1250000</v>
      </c>
      <c r="BB162" s="63" t="s">
        <v>539</v>
      </c>
      <c r="BC162" s="63">
        <v>0</v>
      </c>
      <c r="BD162" s="63">
        <v>0</v>
      </c>
      <c r="BE162" s="63">
        <v>0</v>
      </c>
      <c r="BF162" s="63">
        <v>0</v>
      </c>
      <c r="BG162" s="63">
        <v>0</v>
      </c>
      <c r="BH162" s="63"/>
      <c r="BI162" s="63">
        <f>BA162-AG162</f>
        <v>1250000</v>
      </c>
      <c r="BJ162" s="63">
        <f t="shared" si="42"/>
        <v>1250000</v>
      </c>
      <c r="BK162" s="63">
        <f t="shared" si="43"/>
        <v>1250000</v>
      </c>
    </row>
    <row r="163" spans="1:63" s="61" customFormat="1" hidden="1" x14ac:dyDescent="0.25">
      <c r="A163" s="61" t="str">
        <f>VLOOKUP(B163,'Cubo 14-08-2023'!$A$1:$A$444,1,0)</f>
        <v>1.1-00-2302_23116010_2329110</v>
      </c>
      <c r="B163" s="61" t="str">
        <f t="shared" si="32"/>
        <v>1.1-00-2302_23116010_2329110</v>
      </c>
      <c r="C163" s="61" t="s">
        <v>137</v>
      </c>
      <c r="D163" s="61" t="s">
        <v>138</v>
      </c>
      <c r="E163" s="61" t="s">
        <v>682</v>
      </c>
      <c r="F163" s="61">
        <v>2</v>
      </c>
      <c r="G163" s="61" t="s">
        <v>672</v>
      </c>
      <c r="H163" s="61">
        <v>2.2000000000000002</v>
      </c>
      <c r="I163" s="61" t="s">
        <v>674</v>
      </c>
      <c r="J163" s="61" t="s">
        <v>147</v>
      </c>
      <c r="K163" s="61" t="s">
        <v>148</v>
      </c>
      <c r="L163" s="61" t="s">
        <v>149</v>
      </c>
      <c r="M163" s="61" t="s">
        <v>150</v>
      </c>
      <c r="N163" s="61" t="s">
        <v>97</v>
      </c>
      <c r="O163" s="61" t="s">
        <v>98</v>
      </c>
      <c r="P163" s="61">
        <v>1</v>
      </c>
      <c r="Q163" s="61" t="s">
        <v>127</v>
      </c>
      <c r="R163" s="61">
        <v>16</v>
      </c>
      <c r="S163" s="61" t="s">
        <v>160</v>
      </c>
      <c r="T163" s="61" t="s">
        <v>158</v>
      </c>
      <c r="U163" s="61" t="s">
        <v>159</v>
      </c>
      <c r="V163" s="61">
        <v>2000</v>
      </c>
      <c r="W163" s="61" t="s">
        <v>662</v>
      </c>
      <c r="X163" s="61" t="s">
        <v>73</v>
      </c>
      <c r="Y163" s="61">
        <v>2900</v>
      </c>
      <c r="Z163" s="61" t="s">
        <v>1199</v>
      </c>
      <c r="AB163" s="61">
        <v>2911</v>
      </c>
      <c r="AC163" s="61" t="s">
        <v>167</v>
      </c>
      <c r="AD163" s="61">
        <v>0</v>
      </c>
      <c r="AE163" s="61" t="s">
        <v>40</v>
      </c>
      <c r="AF163" s="63">
        <v>107850</v>
      </c>
      <c r="AG163" s="63">
        <v>107850</v>
      </c>
      <c r="AH163" s="63">
        <v>107850</v>
      </c>
      <c r="AI163" s="63">
        <v>0</v>
      </c>
      <c r="AJ163" s="63">
        <v>97446.64</v>
      </c>
      <c r="AK163" s="63">
        <v>87760.639999999999</v>
      </c>
      <c r="AL163" s="63">
        <v>87760.639999999999</v>
      </c>
      <c r="AM163" s="63">
        <v>87760.639999999999</v>
      </c>
      <c r="AN163" s="63">
        <v>6813.84</v>
      </c>
      <c r="AO163" s="63">
        <v>87760.639999999999</v>
      </c>
      <c r="AP163" s="63">
        <v>87760.639999999999</v>
      </c>
      <c r="AQ163" s="63">
        <v>0</v>
      </c>
      <c r="AR163" s="63">
        <v>6813.84</v>
      </c>
      <c r="AS163" s="63">
        <v>87760.639999999999</v>
      </c>
      <c r="AT163" s="63">
        <v>0</v>
      </c>
      <c r="AU163" s="63">
        <v>0</v>
      </c>
      <c r="AV163" s="63">
        <v>6813.84</v>
      </c>
      <c r="AW163" s="63">
        <f t="shared" ref="AW163:AW176" si="44">AG163-AJ163</f>
        <v>10403.36</v>
      </c>
      <c r="AX163" s="63">
        <v>90000</v>
      </c>
      <c r="AY163" s="63">
        <f t="shared" si="39"/>
        <v>90000</v>
      </c>
      <c r="AZ163" s="63">
        <f t="shared" si="40"/>
        <v>-17850</v>
      </c>
      <c r="BA163" s="63">
        <v>90000</v>
      </c>
      <c r="BB163" s="63" t="s">
        <v>473</v>
      </c>
      <c r="BC163" s="63">
        <v>0</v>
      </c>
      <c r="BD163" s="63">
        <v>117850</v>
      </c>
      <c r="BE163" s="63">
        <v>0</v>
      </c>
      <c r="BF163" s="63">
        <v>10000</v>
      </c>
      <c r="BG163" s="63">
        <v>107850</v>
      </c>
      <c r="BH163" s="63">
        <f>BI163+AG163</f>
        <v>107850</v>
      </c>
      <c r="BI163" s="63">
        <v>0</v>
      </c>
      <c r="BJ163" s="63">
        <f t="shared" si="42"/>
        <v>107850</v>
      </c>
      <c r="BK163" s="63">
        <f t="shared" si="43"/>
        <v>20089.36</v>
      </c>
    </row>
    <row r="164" spans="1:63" s="61" customFormat="1" hidden="1" x14ac:dyDescent="0.25">
      <c r="A164" s="61" t="str">
        <f>VLOOKUP(B164,'Cubo 14-08-2023'!$A$1:$A$444,1,0)</f>
        <v>1.1-00-2317_23456037_2329110</v>
      </c>
      <c r="B164" s="61" t="str">
        <f t="shared" si="32"/>
        <v>1.1-00-2317_23456037_2329110</v>
      </c>
      <c r="C164" s="61" t="s">
        <v>137</v>
      </c>
      <c r="D164" s="61" t="s">
        <v>138</v>
      </c>
      <c r="E164" s="61" t="s">
        <v>682</v>
      </c>
      <c r="F164" s="61">
        <v>2</v>
      </c>
      <c r="G164" s="61" t="s">
        <v>672</v>
      </c>
      <c r="H164" s="61">
        <v>2.1</v>
      </c>
      <c r="I164" s="61" t="s">
        <v>673</v>
      </c>
      <c r="J164" s="61" t="s">
        <v>186</v>
      </c>
      <c r="K164" s="61" t="s">
        <v>187</v>
      </c>
      <c r="L164" s="61" t="s">
        <v>63</v>
      </c>
      <c r="M164" s="61" t="s">
        <v>64</v>
      </c>
      <c r="N164" s="61" t="s">
        <v>188</v>
      </c>
      <c r="O164" s="61" t="s">
        <v>189</v>
      </c>
      <c r="P164" s="61">
        <v>4</v>
      </c>
      <c r="Q164" s="61" t="s">
        <v>190</v>
      </c>
      <c r="R164" s="61">
        <v>56</v>
      </c>
      <c r="S164" s="61" t="s">
        <v>193</v>
      </c>
      <c r="T164" s="61" t="s">
        <v>191</v>
      </c>
      <c r="U164" s="61" t="s">
        <v>192</v>
      </c>
      <c r="V164" s="61">
        <v>2000</v>
      </c>
      <c r="W164" s="61" t="s">
        <v>662</v>
      </c>
      <c r="X164" s="61" t="s">
        <v>73</v>
      </c>
      <c r="Y164" s="61">
        <v>2900</v>
      </c>
      <c r="Z164" s="61" t="s">
        <v>1199</v>
      </c>
      <c r="AB164" s="61">
        <v>2911</v>
      </c>
      <c r="AC164" s="61" t="s">
        <v>167</v>
      </c>
      <c r="AD164" s="61">
        <v>0</v>
      </c>
      <c r="AE164" s="61" t="s">
        <v>40</v>
      </c>
      <c r="AF164" s="63">
        <v>20000</v>
      </c>
      <c r="AG164" s="63">
        <v>20000</v>
      </c>
      <c r="AH164" s="63">
        <v>20000</v>
      </c>
      <c r="AI164" s="63">
        <v>20000</v>
      </c>
      <c r="AJ164" s="63">
        <v>0</v>
      </c>
      <c r="AK164" s="63">
        <v>0</v>
      </c>
      <c r="AL164" s="63">
        <v>0</v>
      </c>
      <c r="AM164" s="63">
        <v>0</v>
      </c>
      <c r="AN164" s="63">
        <v>0</v>
      </c>
      <c r="AO164" s="63">
        <v>0</v>
      </c>
      <c r="AP164" s="63">
        <v>0</v>
      </c>
      <c r="AQ164" s="63">
        <v>0</v>
      </c>
      <c r="AR164" s="63">
        <v>0</v>
      </c>
      <c r="AS164" s="63">
        <v>0</v>
      </c>
      <c r="AT164" s="63">
        <v>0</v>
      </c>
      <c r="AU164" s="63">
        <v>0</v>
      </c>
      <c r="AV164" s="63">
        <v>0</v>
      </c>
      <c r="AW164" s="63">
        <f t="shared" si="44"/>
        <v>20000</v>
      </c>
      <c r="AX164" s="63">
        <v>20000</v>
      </c>
      <c r="AY164" s="63">
        <f t="shared" si="39"/>
        <v>0</v>
      </c>
      <c r="AZ164" s="63">
        <f t="shared" si="40"/>
        <v>0</v>
      </c>
      <c r="BA164" s="63">
        <v>20000</v>
      </c>
      <c r="BB164" s="63" t="s">
        <v>468</v>
      </c>
      <c r="BC164" s="63">
        <v>0</v>
      </c>
      <c r="BD164" s="63">
        <v>0</v>
      </c>
      <c r="BE164" s="63">
        <v>0</v>
      </c>
      <c r="BF164" s="63">
        <v>0</v>
      </c>
      <c r="BG164" s="63">
        <v>0</v>
      </c>
      <c r="BH164" s="63"/>
      <c r="BI164" s="63">
        <f t="shared" ref="BI164:BI170" si="45">BA164-AG164</f>
        <v>0</v>
      </c>
      <c r="BJ164" s="63">
        <f t="shared" si="42"/>
        <v>20000</v>
      </c>
      <c r="BK164" s="63">
        <f t="shared" si="43"/>
        <v>20000</v>
      </c>
    </row>
    <row r="165" spans="1:63" s="61" customFormat="1" hidden="1" x14ac:dyDescent="0.25">
      <c r="A165" s="61" t="str">
        <f>VLOOKUP(B165,'Cubo 14-08-2023'!$A$1:$A$444,1,0)</f>
        <v>1.1-00-2307_23339024_2329110</v>
      </c>
      <c r="B165" s="61" t="str">
        <f t="shared" si="32"/>
        <v>1.1-00-2307_23339024_2329110</v>
      </c>
      <c r="C165" s="61" t="s">
        <v>137</v>
      </c>
      <c r="D165" s="61" t="s">
        <v>138</v>
      </c>
      <c r="E165" s="61" t="s">
        <v>682</v>
      </c>
      <c r="F165" s="61">
        <v>2</v>
      </c>
      <c r="G165" s="61" t="s">
        <v>672</v>
      </c>
      <c r="H165" s="61">
        <v>2.2999999999999998</v>
      </c>
      <c r="I165" s="61" t="s">
        <v>688</v>
      </c>
      <c r="J165" s="61" t="s">
        <v>214</v>
      </c>
      <c r="K165" s="61" t="s">
        <v>215</v>
      </c>
      <c r="L165" s="61" t="s">
        <v>43</v>
      </c>
      <c r="M165" s="61" t="s">
        <v>44</v>
      </c>
      <c r="N165" s="61" t="s">
        <v>88</v>
      </c>
      <c r="O165" s="61" t="s">
        <v>89</v>
      </c>
      <c r="P165" s="61">
        <v>3</v>
      </c>
      <c r="Q165" s="61" t="s">
        <v>90</v>
      </c>
      <c r="R165" s="61">
        <v>39</v>
      </c>
      <c r="S165" s="61" t="s">
        <v>218</v>
      </c>
      <c r="T165" s="61" t="s">
        <v>216</v>
      </c>
      <c r="U165" s="61" t="s">
        <v>217</v>
      </c>
      <c r="V165" s="61">
        <v>2000</v>
      </c>
      <c r="W165" s="61" t="s">
        <v>662</v>
      </c>
      <c r="X165" s="61" t="s">
        <v>73</v>
      </c>
      <c r="Y165" s="61">
        <v>2900</v>
      </c>
      <c r="Z165" s="61" t="s">
        <v>1199</v>
      </c>
      <c r="AB165" s="61">
        <v>2911</v>
      </c>
      <c r="AC165" s="61" t="s">
        <v>167</v>
      </c>
      <c r="AD165" s="61">
        <v>0</v>
      </c>
      <c r="AE165" s="61" t="s">
        <v>40</v>
      </c>
      <c r="AF165" s="63">
        <v>150000</v>
      </c>
      <c r="AG165" s="63">
        <v>150000</v>
      </c>
      <c r="AH165" s="63">
        <v>150000</v>
      </c>
      <c r="AI165" s="63">
        <v>150000</v>
      </c>
      <c r="AJ165" s="63">
        <v>129897.98</v>
      </c>
      <c r="AK165" s="63">
        <v>1494.54</v>
      </c>
      <c r="AL165" s="63">
        <v>1494.54</v>
      </c>
      <c r="AM165" s="63">
        <v>93125.49</v>
      </c>
      <c r="AN165" s="63">
        <v>1494.54</v>
      </c>
      <c r="AO165" s="63">
        <v>1494.54</v>
      </c>
      <c r="AP165" s="63">
        <v>28809.58</v>
      </c>
      <c r="AQ165" s="63">
        <v>1494.54</v>
      </c>
      <c r="AR165" s="63">
        <v>1494.54</v>
      </c>
      <c r="AS165" s="63">
        <v>1494.54</v>
      </c>
      <c r="AT165" s="63">
        <v>1494.54</v>
      </c>
      <c r="AU165" s="63">
        <v>1494.54</v>
      </c>
      <c r="AV165" s="63">
        <v>1494.54</v>
      </c>
      <c r="AW165" s="63">
        <f t="shared" si="44"/>
        <v>20102.020000000004</v>
      </c>
      <c r="AX165" s="63">
        <v>150000</v>
      </c>
      <c r="AY165" s="63">
        <f t="shared" si="39"/>
        <v>0</v>
      </c>
      <c r="AZ165" s="63">
        <f t="shared" si="40"/>
        <v>0</v>
      </c>
      <c r="BA165" s="63">
        <v>150000</v>
      </c>
      <c r="BB165" s="63" t="s">
        <v>525</v>
      </c>
      <c r="BC165" s="63">
        <v>0</v>
      </c>
      <c r="BD165" s="63">
        <v>0</v>
      </c>
      <c r="BE165" s="63">
        <v>0</v>
      </c>
      <c r="BF165" s="63">
        <v>0</v>
      </c>
      <c r="BG165" s="63">
        <v>0</v>
      </c>
      <c r="BH165" s="63"/>
      <c r="BI165" s="63">
        <f t="shared" si="45"/>
        <v>0</v>
      </c>
      <c r="BJ165" s="63">
        <f t="shared" si="42"/>
        <v>150000</v>
      </c>
      <c r="BK165" s="63">
        <f t="shared" si="43"/>
        <v>56874.509999999995</v>
      </c>
    </row>
    <row r="166" spans="1:63" s="61" customFormat="1" hidden="1" x14ac:dyDescent="0.25">
      <c r="A166" s="61" t="str">
        <f>VLOOKUP(B166,'Cubo 14-08-2023'!$A$1:$A$444,1,0)</f>
        <v>1.1-00-2302_23312009_2329110</v>
      </c>
      <c r="B166" s="61" t="str">
        <f t="shared" si="32"/>
        <v>1.1-00-2302_23312009_2329110</v>
      </c>
      <c r="C166" s="61" t="s">
        <v>137</v>
      </c>
      <c r="D166" s="61" t="s">
        <v>138</v>
      </c>
      <c r="E166" s="61" t="s">
        <v>682</v>
      </c>
      <c r="F166" s="61">
        <v>1</v>
      </c>
      <c r="G166" s="61" t="s">
        <v>669</v>
      </c>
      <c r="H166" s="61">
        <v>1.7</v>
      </c>
      <c r="I166" s="61" t="s">
        <v>671</v>
      </c>
      <c r="J166" s="61" t="s">
        <v>95</v>
      </c>
      <c r="K166" s="61" t="s">
        <v>96</v>
      </c>
      <c r="L166" s="61" t="s">
        <v>43</v>
      </c>
      <c r="M166" s="61" t="s">
        <v>44</v>
      </c>
      <c r="N166" s="61" t="s">
        <v>97</v>
      </c>
      <c r="O166" s="61" t="s">
        <v>98</v>
      </c>
      <c r="P166" s="61">
        <v>3</v>
      </c>
      <c r="Q166" s="61" t="s">
        <v>90</v>
      </c>
      <c r="R166" s="61">
        <v>12</v>
      </c>
      <c r="S166" s="61" t="s">
        <v>264</v>
      </c>
      <c r="T166" s="61" t="s">
        <v>99</v>
      </c>
      <c r="U166" s="61" t="s">
        <v>100</v>
      </c>
      <c r="V166" s="61">
        <v>2000</v>
      </c>
      <c r="W166" s="61" t="s">
        <v>662</v>
      </c>
      <c r="X166" s="61" t="s">
        <v>73</v>
      </c>
      <c r="Y166" s="61">
        <v>2900</v>
      </c>
      <c r="Z166" s="61" t="s">
        <v>1199</v>
      </c>
      <c r="AB166" s="61">
        <v>2911</v>
      </c>
      <c r="AC166" s="61" t="s">
        <v>167</v>
      </c>
      <c r="AD166" s="61">
        <v>0</v>
      </c>
      <c r="AE166" s="61" t="s">
        <v>40</v>
      </c>
      <c r="AF166" s="63">
        <v>30000</v>
      </c>
      <c r="AG166" s="63">
        <v>30000</v>
      </c>
      <c r="AH166" s="63">
        <v>30000</v>
      </c>
      <c r="AI166" s="63">
        <v>30000</v>
      </c>
      <c r="AJ166" s="63">
        <v>17650.86</v>
      </c>
      <c r="AK166" s="63">
        <v>17650.86</v>
      </c>
      <c r="AL166" s="63">
        <v>17650.86</v>
      </c>
      <c r="AM166" s="63">
        <v>17650.86</v>
      </c>
      <c r="AN166" s="63">
        <v>705</v>
      </c>
      <c r="AO166" s="63">
        <v>17650.86</v>
      </c>
      <c r="AP166" s="63">
        <v>17650.86</v>
      </c>
      <c r="AQ166" s="63">
        <v>705</v>
      </c>
      <c r="AR166" s="63">
        <v>17650.86</v>
      </c>
      <c r="AS166" s="63">
        <v>17650.86</v>
      </c>
      <c r="AT166" s="63">
        <v>705</v>
      </c>
      <c r="AU166" s="63">
        <v>17650.86</v>
      </c>
      <c r="AV166" s="63">
        <v>17650.86</v>
      </c>
      <c r="AW166" s="63">
        <f t="shared" si="44"/>
        <v>12349.14</v>
      </c>
      <c r="AX166" s="63">
        <v>30000</v>
      </c>
      <c r="AY166" s="63">
        <f t="shared" si="39"/>
        <v>0</v>
      </c>
      <c r="AZ166" s="63">
        <f t="shared" si="40"/>
        <v>0</v>
      </c>
      <c r="BA166" s="63">
        <v>30000</v>
      </c>
      <c r="BB166" s="63" t="s">
        <v>473</v>
      </c>
      <c r="BC166" s="63">
        <v>0</v>
      </c>
      <c r="BD166" s="63">
        <v>0</v>
      </c>
      <c r="BE166" s="63">
        <v>0</v>
      </c>
      <c r="BF166" s="63">
        <v>0</v>
      </c>
      <c r="BG166" s="63">
        <v>0</v>
      </c>
      <c r="BH166" s="63"/>
      <c r="BI166" s="63">
        <f t="shared" si="45"/>
        <v>0</v>
      </c>
      <c r="BJ166" s="63">
        <f t="shared" si="42"/>
        <v>30000</v>
      </c>
      <c r="BK166" s="63">
        <f t="shared" si="43"/>
        <v>12349.14</v>
      </c>
    </row>
    <row r="167" spans="1:63" s="61" customFormat="1" hidden="1" x14ac:dyDescent="0.25">
      <c r="A167" s="61" t="str">
        <f>VLOOKUP(B167,'Cubo 14-08-2023'!$A$1:$A$444,1,0)</f>
        <v>1.1-00-2309_23343027_2329110</v>
      </c>
      <c r="B167" s="61" t="str">
        <f t="shared" si="32"/>
        <v>1.1-00-2309_23343027_2329110</v>
      </c>
      <c r="C167" s="61" t="s">
        <v>137</v>
      </c>
      <c r="D167" s="61" t="s">
        <v>138</v>
      </c>
      <c r="E167" s="61" t="s">
        <v>682</v>
      </c>
      <c r="F167" s="61">
        <v>1</v>
      </c>
      <c r="G167" s="61" t="s">
        <v>669</v>
      </c>
      <c r="H167" s="61">
        <v>1.3</v>
      </c>
      <c r="I167" s="61" t="s">
        <v>670</v>
      </c>
      <c r="J167" s="61" t="s">
        <v>28</v>
      </c>
      <c r="K167" s="61" t="s">
        <v>29</v>
      </c>
      <c r="L167" s="61" t="s">
        <v>43</v>
      </c>
      <c r="M167" s="61" t="s">
        <v>44</v>
      </c>
      <c r="N167" s="61" t="s">
        <v>363</v>
      </c>
      <c r="O167" s="61" t="s">
        <v>364</v>
      </c>
      <c r="P167" s="61">
        <v>3</v>
      </c>
      <c r="Q167" s="61" t="s">
        <v>90</v>
      </c>
      <c r="R167" s="61">
        <v>43</v>
      </c>
      <c r="S167" s="61" t="s">
        <v>367</v>
      </c>
      <c r="T167" s="61" t="s">
        <v>365</v>
      </c>
      <c r="U167" s="61" t="s">
        <v>366</v>
      </c>
      <c r="V167" s="61">
        <v>2000</v>
      </c>
      <c r="W167" s="61" t="s">
        <v>662</v>
      </c>
      <c r="X167" s="61" t="s">
        <v>73</v>
      </c>
      <c r="Y167" s="61">
        <v>2900</v>
      </c>
      <c r="Z167" s="61" t="s">
        <v>1199</v>
      </c>
      <c r="AB167" s="61">
        <v>2911</v>
      </c>
      <c r="AC167" s="61" t="s">
        <v>167</v>
      </c>
      <c r="AD167" s="61">
        <v>0</v>
      </c>
      <c r="AE167" s="61" t="s">
        <v>40</v>
      </c>
      <c r="AF167" s="63">
        <v>50000</v>
      </c>
      <c r="AG167" s="63">
        <v>50000</v>
      </c>
      <c r="AH167" s="63">
        <v>50000</v>
      </c>
      <c r="AI167" s="63">
        <v>50000</v>
      </c>
      <c r="AJ167" s="63">
        <v>49880</v>
      </c>
      <c r="AK167" s="63">
        <v>0</v>
      </c>
      <c r="AL167" s="63">
        <v>0</v>
      </c>
      <c r="AM167" s="63">
        <v>49938</v>
      </c>
      <c r="AN167" s="63">
        <v>0</v>
      </c>
      <c r="AO167" s="63">
        <v>0</v>
      </c>
      <c r="AP167" s="63">
        <v>0</v>
      </c>
      <c r="AQ167" s="63">
        <v>0</v>
      </c>
      <c r="AR167" s="63">
        <v>0</v>
      </c>
      <c r="AS167" s="63">
        <v>0</v>
      </c>
      <c r="AT167" s="63">
        <v>0</v>
      </c>
      <c r="AU167" s="63">
        <v>0</v>
      </c>
      <c r="AV167" s="63">
        <v>0</v>
      </c>
      <c r="AW167" s="63">
        <f t="shared" si="44"/>
        <v>120</v>
      </c>
      <c r="AX167" s="63">
        <v>50000</v>
      </c>
      <c r="AY167" s="63">
        <f t="shared" si="39"/>
        <v>0</v>
      </c>
      <c r="AZ167" s="63">
        <f t="shared" si="40"/>
        <v>0</v>
      </c>
      <c r="BA167" s="63">
        <v>50000</v>
      </c>
      <c r="BB167" s="63" t="s">
        <v>568</v>
      </c>
      <c r="BC167" s="63">
        <v>0</v>
      </c>
      <c r="BD167" s="63">
        <v>0</v>
      </c>
      <c r="BE167" s="63">
        <v>0</v>
      </c>
      <c r="BF167" s="63">
        <v>0</v>
      </c>
      <c r="BG167" s="63">
        <v>0</v>
      </c>
      <c r="BH167" s="63"/>
      <c r="BI167" s="63">
        <f t="shared" si="45"/>
        <v>0</v>
      </c>
      <c r="BJ167" s="63">
        <f t="shared" si="42"/>
        <v>50000</v>
      </c>
      <c r="BK167" s="63">
        <f t="shared" si="43"/>
        <v>62</v>
      </c>
    </row>
    <row r="168" spans="1:63" s="61" customFormat="1" hidden="1" x14ac:dyDescent="0.25">
      <c r="A168" s="61" t="str">
        <f>VLOOKUP(B168,'Cubo 14-08-2023'!$A$1:$A$444,1,0)</f>
        <v>1.1-00-2309_23842026_2329110</v>
      </c>
      <c r="B168" s="61" t="str">
        <f t="shared" si="32"/>
        <v>1.1-00-2309_23842026_2329110</v>
      </c>
      <c r="C168" s="61" t="s">
        <v>137</v>
      </c>
      <c r="D168" s="61" t="s">
        <v>138</v>
      </c>
      <c r="E168" s="61" t="s">
        <v>682</v>
      </c>
      <c r="F168" s="61">
        <v>3</v>
      </c>
      <c r="G168" s="61" t="s">
        <v>685</v>
      </c>
      <c r="H168" s="61">
        <v>3.1</v>
      </c>
      <c r="I168" s="61" t="s">
        <v>686</v>
      </c>
      <c r="J168" s="61" t="s">
        <v>382</v>
      </c>
      <c r="K168" s="61" t="s">
        <v>383</v>
      </c>
      <c r="L168" s="61" t="s">
        <v>43</v>
      </c>
      <c r="M168" s="61" t="s">
        <v>44</v>
      </c>
      <c r="N168" s="61" t="s">
        <v>363</v>
      </c>
      <c r="O168" s="61" t="s">
        <v>364</v>
      </c>
      <c r="P168" s="61">
        <v>8</v>
      </c>
      <c r="Q168" s="61" t="s">
        <v>384</v>
      </c>
      <c r="R168" s="61">
        <v>42</v>
      </c>
      <c r="S168" s="61" t="s">
        <v>391</v>
      </c>
      <c r="T168" s="61" t="s">
        <v>389</v>
      </c>
      <c r="U168" s="61" t="s">
        <v>390</v>
      </c>
      <c r="V168" s="61">
        <v>2000</v>
      </c>
      <c r="W168" s="61" t="s">
        <v>662</v>
      </c>
      <c r="X168" s="61" t="s">
        <v>73</v>
      </c>
      <c r="Y168" s="61">
        <v>2900</v>
      </c>
      <c r="Z168" s="61" t="s">
        <v>1199</v>
      </c>
      <c r="AB168" s="61">
        <v>2911</v>
      </c>
      <c r="AC168" s="61" t="s">
        <v>167</v>
      </c>
      <c r="AD168" s="61">
        <v>0</v>
      </c>
      <c r="AE168" s="61" t="s">
        <v>40</v>
      </c>
      <c r="AF168" s="63">
        <v>150000</v>
      </c>
      <c r="AG168" s="63">
        <v>150000</v>
      </c>
      <c r="AH168" s="63">
        <v>150000</v>
      </c>
      <c r="AI168" s="63">
        <v>150000</v>
      </c>
      <c r="AJ168" s="63">
        <v>77564.100000000006</v>
      </c>
      <c r="AK168" s="63">
        <v>15805.7</v>
      </c>
      <c r="AL168" s="63">
        <v>15805.7</v>
      </c>
      <c r="AM168" s="63">
        <v>15805.7</v>
      </c>
      <c r="AN168" s="63">
        <v>2204</v>
      </c>
      <c r="AO168" s="63">
        <v>13294.76</v>
      </c>
      <c r="AP168" s="63">
        <v>13294.76</v>
      </c>
      <c r="AQ168" s="63">
        <v>2204</v>
      </c>
      <c r="AR168" s="63">
        <v>2204</v>
      </c>
      <c r="AS168" s="63">
        <v>2204</v>
      </c>
      <c r="AT168" s="63">
        <v>2204</v>
      </c>
      <c r="AU168" s="63">
        <v>2204</v>
      </c>
      <c r="AV168" s="63">
        <v>2204</v>
      </c>
      <c r="AW168" s="63">
        <f t="shared" si="44"/>
        <v>72435.899999999994</v>
      </c>
      <c r="AX168" s="63">
        <v>150000</v>
      </c>
      <c r="AY168" s="63">
        <f t="shared" si="39"/>
        <v>0</v>
      </c>
      <c r="AZ168" s="63">
        <f t="shared" si="40"/>
        <v>0</v>
      </c>
      <c r="BA168" s="63">
        <v>150000</v>
      </c>
      <c r="BB168" s="63" t="s">
        <v>557</v>
      </c>
      <c r="BC168" s="63">
        <v>0</v>
      </c>
      <c r="BD168" s="63">
        <v>0</v>
      </c>
      <c r="BE168" s="63">
        <v>0</v>
      </c>
      <c r="BF168" s="63">
        <v>0</v>
      </c>
      <c r="BG168" s="63">
        <v>0</v>
      </c>
      <c r="BH168" s="63"/>
      <c r="BI168" s="63">
        <f t="shared" si="45"/>
        <v>0</v>
      </c>
      <c r="BJ168" s="63">
        <f t="shared" si="42"/>
        <v>150000</v>
      </c>
      <c r="BK168" s="63">
        <f t="shared" si="43"/>
        <v>134194.29999999999</v>
      </c>
    </row>
    <row r="169" spans="1:63" s="61" customFormat="1" hidden="1" x14ac:dyDescent="0.25">
      <c r="A169" s="61" t="str">
        <f>VLOOKUP(B169,'Cubo 14-08-2023'!$A$1:$A$444,1,0)</f>
        <v>1.1-00-2307_23334020_2329110</v>
      </c>
      <c r="B169" s="61" t="str">
        <f t="shared" si="32"/>
        <v>1.1-00-2307_23334020_2329110</v>
      </c>
      <c r="C169" s="61" t="s">
        <v>137</v>
      </c>
      <c r="D169" s="61" t="s">
        <v>138</v>
      </c>
      <c r="E169" s="61" t="s">
        <v>682</v>
      </c>
      <c r="F169" s="61">
        <v>2</v>
      </c>
      <c r="G169" s="61" t="s">
        <v>672</v>
      </c>
      <c r="H169" s="61">
        <v>2.2000000000000002</v>
      </c>
      <c r="I169" s="61" t="s">
        <v>674</v>
      </c>
      <c r="J169" s="61" t="s">
        <v>117</v>
      </c>
      <c r="K169" s="61" t="s">
        <v>118</v>
      </c>
      <c r="L169" s="61" t="s">
        <v>43</v>
      </c>
      <c r="M169" s="61" t="s">
        <v>44</v>
      </c>
      <c r="N169" s="61" t="s">
        <v>88</v>
      </c>
      <c r="O169" s="61" t="s">
        <v>89</v>
      </c>
      <c r="P169" s="61">
        <v>3</v>
      </c>
      <c r="Q169" s="61" t="s">
        <v>90</v>
      </c>
      <c r="R169" s="61">
        <v>34</v>
      </c>
      <c r="S169" s="61" t="s">
        <v>121</v>
      </c>
      <c r="T169" s="61" t="s">
        <v>119</v>
      </c>
      <c r="U169" s="61" t="s">
        <v>120</v>
      </c>
      <c r="V169" s="61">
        <v>2000</v>
      </c>
      <c r="W169" s="61" t="s">
        <v>662</v>
      </c>
      <c r="X169" s="61" t="s">
        <v>73</v>
      </c>
      <c r="Y169" s="61">
        <v>2900</v>
      </c>
      <c r="Z169" s="61" t="s">
        <v>1199</v>
      </c>
      <c r="AB169" s="61">
        <v>2911</v>
      </c>
      <c r="AC169" s="61" t="s">
        <v>167</v>
      </c>
      <c r="AD169" s="61">
        <v>0</v>
      </c>
      <c r="AE169" s="61" t="s">
        <v>40</v>
      </c>
      <c r="AF169" s="63">
        <v>150000</v>
      </c>
      <c r="AG169" s="63">
        <v>150000</v>
      </c>
      <c r="AH169" s="63">
        <v>150000</v>
      </c>
      <c r="AI169" s="63">
        <v>150000</v>
      </c>
      <c r="AJ169" s="63">
        <v>99012.87</v>
      </c>
      <c r="AK169" s="63">
        <v>99012.87</v>
      </c>
      <c r="AL169" s="63">
        <v>99012.87</v>
      </c>
      <c r="AM169" s="63">
        <v>99012.87</v>
      </c>
      <c r="AN169" s="63">
        <v>0</v>
      </c>
      <c r="AO169" s="63">
        <v>0</v>
      </c>
      <c r="AP169" s="63">
        <v>0</v>
      </c>
      <c r="AQ169" s="63">
        <v>0</v>
      </c>
      <c r="AR169" s="63">
        <v>0</v>
      </c>
      <c r="AS169" s="63">
        <v>0</v>
      </c>
      <c r="AT169" s="63">
        <v>0</v>
      </c>
      <c r="AU169" s="63">
        <v>0</v>
      </c>
      <c r="AV169" s="63">
        <v>0</v>
      </c>
      <c r="AW169" s="63">
        <f t="shared" si="44"/>
        <v>50987.130000000005</v>
      </c>
      <c r="AX169" s="63">
        <v>150000</v>
      </c>
      <c r="AY169" s="63">
        <f t="shared" si="39"/>
        <v>0</v>
      </c>
      <c r="AZ169" s="63">
        <f t="shared" si="40"/>
        <v>0</v>
      </c>
      <c r="BA169" s="63">
        <v>150000</v>
      </c>
      <c r="BB169" s="63" t="s">
        <v>514</v>
      </c>
      <c r="BC169" s="63">
        <v>0</v>
      </c>
      <c r="BD169" s="63">
        <v>0</v>
      </c>
      <c r="BE169" s="63">
        <v>0</v>
      </c>
      <c r="BF169" s="63">
        <v>0</v>
      </c>
      <c r="BG169" s="63">
        <v>0</v>
      </c>
      <c r="BH169" s="63"/>
      <c r="BI169" s="63">
        <f t="shared" si="45"/>
        <v>0</v>
      </c>
      <c r="BJ169" s="63">
        <f t="shared" si="42"/>
        <v>150000</v>
      </c>
      <c r="BK169" s="63">
        <f t="shared" si="43"/>
        <v>50987.130000000005</v>
      </c>
    </row>
    <row r="170" spans="1:63" s="61" customFormat="1" hidden="1" x14ac:dyDescent="0.25">
      <c r="A170" s="61" t="str">
        <f>VLOOKUP(B170,'Cubo 14-08-2023'!$A$1:$A$444,1,0)</f>
        <v>1.1-00-2306_23529017_2329110</v>
      </c>
      <c r="B170" s="61" t="str">
        <f t="shared" si="32"/>
        <v>1.1-00-2306_23529017_2329110</v>
      </c>
      <c r="C170" s="61" t="s">
        <v>137</v>
      </c>
      <c r="D170" s="61" t="s">
        <v>138</v>
      </c>
      <c r="E170" s="61" t="s">
        <v>682</v>
      </c>
      <c r="F170" s="61">
        <v>2</v>
      </c>
      <c r="G170" s="61" t="s">
        <v>672</v>
      </c>
      <c r="H170" s="61">
        <v>2.4</v>
      </c>
      <c r="I170" s="61" t="s">
        <v>689</v>
      </c>
      <c r="J170" s="61" t="s">
        <v>411</v>
      </c>
      <c r="K170" s="61" t="s">
        <v>412</v>
      </c>
      <c r="L170" s="61" t="s">
        <v>368</v>
      </c>
      <c r="M170" s="61" t="s">
        <v>369</v>
      </c>
      <c r="N170" s="61" t="s">
        <v>227</v>
      </c>
      <c r="O170" s="61" t="s">
        <v>228</v>
      </c>
      <c r="P170" s="61">
        <v>5</v>
      </c>
      <c r="Q170" s="61" t="s">
        <v>229</v>
      </c>
      <c r="R170" s="61">
        <v>29</v>
      </c>
      <c r="S170" s="61" t="s">
        <v>415</v>
      </c>
      <c r="T170" s="61" t="s">
        <v>413</v>
      </c>
      <c r="U170" s="61" t="s">
        <v>414</v>
      </c>
      <c r="V170" s="61">
        <v>2000</v>
      </c>
      <c r="W170" s="61" t="s">
        <v>662</v>
      </c>
      <c r="X170" s="61" t="s">
        <v>73</v>
      </c>
      <c r="Y170" s="61">
        <v>2900</v>
      </c>
      <c r="Z170" s="61" t="s">
        <v>1199</v>
      </c>
      <c r="AB170" s="61">
        <v>2911</v>
      </c>
      <c r="AC170" s="61" t="s">
        <v>167</v>
      </c>
      <c r="AD170" s="61">
        <v>0</v>
      </c>
      <c r="AE170" s="61" t="s">
        <v>40</v>
      </c>
      <c r="AF170" s="63">
        <v>7000</v>
      </c>
      <c r="AG170" s="63">
        <v>7000</v>
      </c>
      <c r="AH170" s="63">
        <v>7000</v>
      </c>
      <c r="AI170" s="63">
        <v>7000</v>
      </c>
      <c r="AJ170" s="63">
        <v>5776.8</v>
      </c>
      <c r="AK170" s="63">
        <v>0</v>
      </c>
      <c r="AL170" s="63">
        <v>0</v>
      </c>
      <c r="AM170" s="63">
        <v>3263.12</v>
      </c>
      <c r="AN170" s="63">
        <v>0</v>
      </c>
      <c r="AO170" s="63">
        <v>0</v>
      </c>
      <c r="AP170" s="63">
        <v>0</v>
      </c>
      <c r="AQ170" s="63">
        <v>0</v>
      </c>
      <c r="AR170" s="63">
        <v>0</v>
      </c>
      <c r="AS170" s="63">
        <v>0</v>
      </c>
      <c r="AT170" s="63">
        <v>0</v>
      </c>
      <c r="AU170" s="63">
        <v>0</v>
      </c>
      <c r="AV170" s="63">
        <v>0</v>
      </c>
      <c r="AW170" s="63">
        <f t="shared" si="44"/>
        <v>1223.1999999999998</v>
      </c>
      <c r="AX170" s="63">
        <v>7000</v>
      </c>
      <c r="AY170" s="63">
        <f t="shared" si="39"/>
        <v>0</v>
      </c>
      <c r="AZ170" s="63">
        <f t="shared" si="40"/>
        <v>0</v>
      </c>
      <c r="BA170" s="63">
        <v>7000</v>
      </c>
      <c r="BB170" s="63" t="s">
        <v>502</v>
      </c>
      <c r="BC170" s="63">
        <v>0</v>
      </c>
      <c r="BD170" s="63">
        <v>0</v>
      </c>
      <c r="BE170" s="63">
        <v>0</v>
      </c>
      <c r="BF170" s="63">
        <v>0</v>
      </c>
      <c r="BG170" s="63">
        <v>0</v>
      </c>
      <c r="BH170" s="63"/>
      <c r="BI170" s="63">
        <f t="shared" si="45"/>
        <v>0</v>
      </c>
      <c r="BJ170" s="63">
        <f t="shared" si="42"/>
        <v>7000</v>
      </c>
      <c r="BK170" s="63">
        <f t="shared" si="43"/>
        <v>3736.88</v>
      </c>
    </row>
    <row r="171" spans="1:63" s="61" customFormat="1" x14ac:dyDescent="0.25">
      <c r="A171" s="61" t="str">
        <f>VLOOKUP(B171,'Cubo 14-08-2023'!$A$1:$A$444,1,0)</f>
        <v>1.1-00-2301_2363003_2327110</v>
      </c>
      <c r="B171" s="61" t="str">
        <f t="shared" si="32"/>
        <v>1.1-00-2301_2363003_2327110</v>
      </c>
      <c r="C171" s="61" t="s">
        <v>137</v>
      </c>
      <c r="D171" s="61" t="s">
        <v>138</v>
      </c>
      <c r="E171" s="61" t="s">
        <v>682</v>
      </c>
      <c r="F171" s="61">
        <v>1</v>
      </c>
      <c r="G171" s="61" t="s">
        <v>669</v>
      </c>
      <c r="H171" s="61">
        <v>1.3</v>
      </c>
      <c r="I171" s="61" t="s">
        <v>670</v>
      </c>
      <c r="J171" s="61" t="s">
        <v>28</v>
      </c>
      <c r="K171" s="61" t="s">
        <v>29</v>
      </c>
      <c r="L171" s="61" t="s">
        <v>43</v>
      </c>
      <c r="M171" s="61" t="s">
        <v>44</v>
      </c>
      <c r="N171" s="61" t="s">
        <v>306</v>
      </c>
      <c r="O171" s="61" t="s">
        <v>307</v>
      </c>
      <c r="P171" s="61">
        <v>6</v>
      </c>
      <c r="Q171" s="61" t="s">
        <v>34</v>
      </c>
      <c r="R171" s="61">
        <v>3</v>
      </c>
      <c r="S171" s="61" t="s">
        <v>325</v>
      </c>
      <c r="T171" s="61" t="s">
        <v>323</v>
      </c>
      <c r="U171" s="61" t="s">
        <v>324</v>
      </c>
      <c r="V171" s="61">
        <v>2000</v>
      </c>
      <c r="W171" s="61" t="s">
        <v>662</v>
      </c>
      <c r="X171" s="61" t="s">
        <v>73</v>
      </c>
      <c r="Y171" s="61">
        <v>2700</v>
      </c>
      <c r="Z171" s="61" t="s">
        <v>1197</v>
      </c>
      <c r="AB171" s="61">
        <v>2711</v>
      </c>
      <c r="AC171" s="61" t="s">
        <v>142</v>
      </c>
      <c r="AD171" s="61">
        <v>0</v>
      </c>
      <c r="AE171" s="61" t="s">
        <v>40</v>
      </c>
      <c r="AF171" s="63">
        <v>1650000</v>
      </c>
      <c r="AG171" s="63">
        <v>1650000</v>
      </c>
      <c r="AH171" s="63">
        <v>1650000</v>
      </c>
      <c r="AI171" s="63">
        <v>1500000</v>
      </c>
      <c r="AJ171" s="63">
        <v>0</v>
      </c>
      <c r="AK171" s="63">
        <v>0</v>
      </c>
      <c r="AL171" s="63">
        <v>0</v>
      </c>
      <c r="AM171" s="63">
        <v>0</v>
      </c>
      <c r="AN171" s="63">
        <v>0</v>
      </c>
      <c r="AO171" s="63">
        <v>0</v>
      </c>
      <c r="AP171" s="63">
        <v>0</v>
      </c>
      <c r="AQ171" s="63">
        <v>0</v>
      </c>
      <c r="AR171" s="63">
        <v>0</v>
      </c>
      <c r="AS171" s="63">
        <v>0</v>
      </c>
      <c r="AT171" s="63">
        <v>0</v>
      </c>
      <c r="AU171" s="63">
        <v>0</v>
      </c>
      <c r="AV171" s="63">
        <v>0</v>
      </c>
      <c r="AW171" s="63">
        <f t="shared" si="44"/>
        <v>1650000</v>
      </c>
      <c r="AX171" s="63">
        <v>1500000</v>
      </c>
      <c r="AY171" s="63">
        <f t="shared" si="39"/>
        <v>0</v>
      </c>
      <c r="AZ171" s="63">
        <f t="shared" si="40"/>
        <v>-150000</v>
      </c>
      <c r="BA171" s="63">
        <v>1500000</v>
      </c>
      <c r="BB171" s="63" t="s">
        <v>473</v>
      </c>
      <c r="BC171" s="63">
        <v>0</v>
      </c>
      <c r="BD171" s="63">
        <v>150000</v>
      </c>
      <c r="BE171" s="63">
        <v>0</v>
      </c>
      <c r="BF171" s="63">
        <v>0</v>
      </c>
      <c r="BG171" s="63">
        <v>150000</v>
      </c>
      <c r="BH171" s="63">
        <f>BI171+AG171</f>
        <v>2926756.09</v>
      </c>
      <c r="BI171" s="63">
        <v>1276756.0900000001</v>
      </c>
      <c r="BJ171" s="63">
        <f t="shared" si="42"/>
        <v>2926756.09</v>
      </c>
      <c r="BK171" s="63">
        <f t="shared" si="43"/>
        <v>2926756.09</v>
      </c>
    </row>
    <row r="172" spans="1:63" s="61" customFormat="1" hidden="1" x14ac:dyDescent="0.25">
      <c r="A172" s="61" t="str">
        <f>VLOOKUP(B172,'Cubo 14-08-2023'!$A$1:$A$444,1,0)</f>
        <v>1.1-00-2311_23649031_2329210</v>
      </c>
      <c r="B172" s="61" t="str">
        <f t="shared" si="32"/>
        <v>1.1-00-2311_23649031_2329210</v>
      </c>
      <c r="C172" s="61" t="s">
        <v>137</v>
      </c>
      <c r="D172" s="61" t="s">
        <v>138</v>
      </c>
      <c r="E172" s="61" t="s">
        <v>682</v>
      </c>
      <c r="F172" s="61">
        <v>3</v>
      </c>
      <c r="G172" s="61" t="s">
        <v>685</v>
      </c>
      <c r="H172" s="61">
        <v>3.8</v>
      </c>
      <c r="I172" s="61" t="s">
        <v>687</v>
      </c>
      <c r="J172" s="61" t="s">
        <v>77</v>
      </c>
      <c r="K172" s="61" t="s">
        <v>78</v>
      </c>
      <c r="L172" s="61" t="s">
        <v>43</v>
      </c>
      <c r="M172" s="61" t="s">
        <v>44</v>
      </c>
      <c r="N172" s="61" t="s">
        <v>79</v>
      </c>
      <c r="O172" s="61" t="s">
        <v>80</v>
      </c>
      <c r="P172" s="61">
        <v>6</v>
      </c>
      <c r="Q172" s="61" t="s">
        <v>34</v>
      </c>
      <c r="R172" s="61">
        <v>49</v>
      </c>
      <c r="S172" s="61" t="s">
        <v>200</v>
      </c>
      <c r="T172" s="61" t="s">
        <v>81</v>
      </c>
      <c r="U172" s="61" t="s">
        <v>82</v>
      </c>
      <c r="V172" s="61">
        <v>2000</v>
      </c>
      <c r="W172" s="61" t="s">
        <v>662</v>
      </c>
      <c r="X172" s="61" t="s">
        <v>73</v>
      </c>
      <c r="Y172" s="61">
        <v>2900</v>
      </c>
      <c r="Z172" s="61" t="s">
        <v>1199</v>
      </c>
      <c r="AB172" s="61">
        <v>2921</v>
      </c>
      <c r="AC172" s="61" t="s">
        <v>262</v>
      </c>
      <c r="AD172" s="61">
        <v>0</v>
      </c>
      <c r="AE172" s="61" t="s">
        <v>40</v>
      </c>
      <c r="AF172" s="63">
        <v>0</v>
      </c>
      <c r="AG172" s="63">
        <v>0</v>
      </c>
      <c r="AH172" s="63">
        <v>2160</v>
      </c>
      <c r="AI172" s="63">
        <v>0</v>
      </c>
      <c r="AJ172" s="63">
        <v>0</v>
      </c>
      <c r="AK172" s="63">
        <v>0</v>
      </c>
      <c r="AL172" s="63">
        <v>0</v>
      </c>
      <c r="AM172" s="63">
        <v>0</v>
      </c>
      <c r="AN172" s="63">
        <v>0</v>
      </c>
      <c r="AO172" s="63">
        <v>0</v>
      </c>
      <c r="AP172" s="63">
        <v>0</v>
      </c>
      <c r="AQ172" s="63">
        <v>0</v>
      </c>
      <c r="AR172" s="63">
        <v>0</v>
      </c>
      <c r="AS172" s="63">
        <v>0</v>
      </c>
      <c r="AT172" s="63">
        <v>0</v>
      </c>
      <c r="AU172" s="63">
        <v>0</v>
      </c>
      <c r="AV172" s="63">
        <v>0</v>
      </c>
      <c r="AW172" s="63">
        <f t="shared" si="44"/>
        <v>0</v>
      </c>
      <c r="AX172" s="63">
        <v>0</v>
      </c>
      <c r="AY172" s="63">
        <f t="shared" si="39"/>
        <v>0</v>
      </c>
      <c r="AZ172" s="63">
        <f t="shared" si="40"/>
        <v>0</v>
      </c>
      <c r="BA172" s="63">
        <v>0</v>
      </c>
      <c r="BB172" s="63" t="s">
        <v>473</v>
      </c>
      <c r="BC172" s="63">
        <v>0</v>
      </c>
      <c r="BD172" s="63">
        <v>0</v>
      </c>
      <c r="BE172" s="63">
        <v>0</v>
      </c>
      <c r="BF172" s="63">
        <v>0</v>
      </c>
      <c r="BG172" s="63">
        <v>0</v>
      </c>
      <c r="BH172" s="63"/>
      <c r="BI172" s="63">
        <f>BA172-AG172</f>
        <v>0</v>
      </c>
      <c r="BJ172" s="63">
        <f t="shared" si="42"/>
        <v>0</v>
      </c>
      <c r="BK172" s="63">
        <f t="shared" si="43"/>
        <v>0</v>
      </c>
    </row>
    <row r="173" spans="1:63" s="61" customFormat="1" hidden="1" x14ac:dyDescent="0.25">
      <c r="A173" s="61" t="str">
        <f>VLOOKUP(B173,'Cubo 14-08-2023'!$A$1:$A$444,1,0)</f>
        <v>1.1-00-2302_23311009_2329210</v>
      </c>
      <c r="B173" s="61" t="str">
        <f t="shared" si="32"/>
        <v>1.1-00-2302_23311009_2329210</v>
      </c>
      <c r="C173" s="61" t="s">
        <v>137</v>
      </c>
      <c r="D173" s="61" t="s">
        <v>138</v>
      </c>
      <c r="E173" s="61" t="s">
        <v>682</v>
      </c>
      <c r="F173" s="61">
        <v>1</v>
      </c>
      <c r="G173" s="61" t="s">
        <v>669</v>
      </c>
      <c r="H173" s="61">
        <v>1.7</v>
      </c>
      <c r="I173" s="61" t="s">
        <v>671</v>
      </c>
      <c r="J173" s="61" t="s">
        <v>95</v>
      </c>
      <c r="K173" s="61" t="s">
        <v>96</v>
      </c>
      <c r="L173" s="61" t="s">
        <v>43</v>
      </c>
      <c r="M173" s="61" t="s">
        <v>44</v>
      </c>
      <c r="N173" s="61" t="s">
        <v>97</v>
      </c>
      <c r="O173" s="61" t="s">
        <v>98</v>
      </c>
      <c r="P173" s="61">
        <v>3</v>
      </c>
      <c r="Q173" s="61" t="s">
        <v>90</v>
      </c>
      <c r="R173" s="61">
        <v>11</v>
      </c>
      <c r="S173" s="61" t="s">
        <v>260</v>
      </c>
      <c r="T173" s="61" t="s">
        <v>99</v>
      </c>
      <c r="U173" s="61" t="s">
        <v>100</v>
      </c>
      <c r="V173" s="61">
        <v>2000</v>
      </c>
      <c r="W173" s="61" t="s">
        <v>662</v>
      </c>
      <c r="X173" s="61" t="s">
        <v>73</v>
      </c>
      <c r="Y173" s="61">
        <v>2900</v>
      </c>
      <c r="Z173" s="61" t="s">
        <v>1199</v>
      </c>
      <c r="AB173" s="61">
        <v>2921</v>
      </c>
      <c r="AC173" s="61" t="s">
        <v>262</v>
      </c>
      <c r="AD173" s="61">
        <v>0</v>
      </c>
      <c r="AE173" s="61" t="s">
        <v>40</v>
      </c>
      <c r="AF173" s="63">
        <v>1000</v>
      </c>
      <c r="AG173" s="63">
        <v>1000</v>
      </c>
      <c r="AH173" s="63">
        <v>1000</v>
      </c>
      <c r="AI173" s="63">
        <v>0</v>
      </c>
      <c r="AJ173" s="63">
        <v>126.97</v>
      </c>
      <c r="AK173" s="63">
        <v>126.97</v>
      </c>
      <c r="AL173" s="63">
        <v>126.97</v>
      </c>
      <c r="AM173" s="63">
        <v>126.97</v>
      </c>
      <c r="AN173" s="63">
        <v>126.97</v>
      </c>
      <c r="AO173" s="63">
        <v>126.97</v>
      </c>
      <c r="AP173" s="63">
        <v>126.97</v>
      </c>
      <c r="AQ173" s="63">
        <v>126.97</v>
      </c>
      <c r="AR173" s="63">
        <v>126.97</v>
      </c>
      <c r="AS173" s="63">
        <v>126.97</v>
      </c>
      <c r="AT173" s="63">
        <v>126.97</v>
      </c>
      <c r="AU173" s="63">
        <v>126.97</v>
      </c>
      <c r="AV173" s="63">
        <v>126.97</v>
      </c>
      <c r="AW173" s="63">
        <f t="shared" si="44"/>
        <v>873.03</v>
      </c>
      <c r="AX173" s="63">
        <v>0</v>
      </c>
      <c r="AY173" s="63">
        <f t="shared" si="39"/>
        <v>0</v>
      </c>
      <c r="AZ173" s="63">
        <f t="shared" si="40"/>
        <v>-1000</v>
      </c>
      <c r="BA173" s="63">
        <v>0</v>
      </c>
      <c r="BB173" s="63" t="s">
        <v>473</v>
      </c>
      <c r="BC173" s="63">
        <v>0</v>
      </c>
      <c r="BD173" s="63">
        <v>1000</v>
      </c>
      <c r="BE173" s="63">
        <v>0</v>
      </c>
      <c r="BF173" s="63">
        <v>0</v>
      </c>
      <c r="BG173" s="63">
        <v>1000</v>
      </c>
      <c r="BH173" s="63"/>
      <c r="BI173" s="63">
        <v>0</v>
      </c>
      <c r="BJ173" s="63">
        <f t="shared" si="42"/>
        <v>1000</v>
      </c>
      <c r="BK173" s="63">
        <f t="shared" si="43"/>
        <v>873.03</v>
      </c>
    </row>
    <row r="174" spans="1:63" s="61" customFormat="1" hidden="1" x14ac:dyDescent="0.25">
      <c r="A174" s="61" t="str">
        <f>VLOOKUP(B174,'Cubo 14-08-2023'!$A$1:$A$444,1,0)</f>
        <v>1.1-00-2305_23621015_2329210</v>
      </c>
      <c r="B174" s="61" t="str">
        <f t="shared" si="32"/>
        <v>1.1-00-2305_23621015_2329210</v>
      </c>
      <c r="C174" s="61" t="s">
        <v>137</v>
      </c>
      <c r="D174" s="61" t="s">
        <v>138</v>
      </c>
      <c r="E174" s="61" t="s">
        <v>682</v>
      </c>
      <c r="F174" s="61">
        <v>1</v>
      </c>
      <c r="G174" s="61" t="s">
        <v>669</v>
      </c>
      <c r="H174" s="61">
        <v>1.3</v>
      </c>
      <c r="I174" s="61" t="s">
        <v>670</v>
      </c>
      <c r="J174" s="61" t="s">
        <v>28</v>
      </c>
      <c r="K174" s="61" t="s">
        <v>29</v>
      </c>
      <c r="L174" s="61" t="s">
        <v>43</v>
      </c>
      <c r="M174" s="61" t="s">
        <v>44</v>
      </c>
      <c r="N174" s="61" t="s">
        <v>45</v>
      </c>
      <c r="O174" s="61" t="s">
        <v>46</v>
      </c>
      <c r="P174" s="61">
        <v>6</v>
      </c>
      <c r="Q174" s="61" t="s">
        <v>34</v>
      </c>
      <c r="R174" s="61">
        <v>21</v>
      </c>
      <c r="S174" s="61" t="s">
        <v>107</v>
      </c>
      <c r="T174" s="61" t="s">
        <v>47</v>
      </c>
      <c r="U174" s="61" t="s">
        <v>48</v>
      </c>
      <c r="V174" s="61">
        <v>2000</v>
      </c>
      <c r="W174" s="61" t="s">
        <v>662</v>
      </c>
      <c r="X174" s="61" t="s">
        <v>73</v>
      </c>
      <c r="Y174" s="61">
        <v>2900</v>
      </c>
      <c r="Z174" s="61" t="s">
        <v>1199</v>
      </c>
      <c r="AB174" s="61">
        <v>2921</v>
      </c>
      <c r="AC174" s="61" t="s">
        <v>262</v>
      </c>
      <c r="AD174" s="61">
        <v>0</v>
      </c>
      <c r="AE174" s="61" t="s">
        <v>40</v>
      </c>
      <c r="AF174" s="63">
        <v>100000</v>
      </c>
      <c r="AG174" s="63">
        <v>100000</v>
      </c>
      <c r="AH174" s="63">
        <v>100000</v>
      </c>
      <c r="AI174" s="63">
        <v>0</v>
      </c>
      <c r="AJ174" s="63">
        <v>63791.08</v>
      </c>
      <c r="AK174" s="63">
        <v>63791.08</v>
      </c>
      <c r="AL174" s="63">
        <v>63791.08</v>
      </c>
      <c r="AM174" s="63">
        <v>63791.08</v>
      </c>
      <c r="AN174" s="63">
        <v>63791.08</v>
      </c>
      <c r="AO174" s="63">
        <v>63791.08</v>
      </c>
      <c r="AP174" s="63">
        <v>63791.08</v>
      </c>
      <c r="AQ174" s="63">
        <v>434.8</v>
      </c>
      <c r="AR174" s="63">
        <v>63791.08</v>
      </c>
      <c r="AS174" s="63">
        <v>63791.08</v>
      </c>
      <c r="AT174" s="63">
        <v>434.8</v>
      </c>
      <c r="AU174" s="63">
        <v>63791.08</v>
      </c>
      <c r="AV174" s="63">
        <v>63791.08</v>
      </c>
      <c r="AW174" s="63">
        <f t="shared" si="44"/>
        <v>36208.92</v>
      </c>
      <c r="AX174" s="63">
        <v>0</v>
      </c>
      <c r="AY174" s="63">
        <f t="shared" si="39"/>
        <v>0</v>
      </c>
      <c r="AZ174" s="63">
        <f t="shared" si="40"/>
        <v>-100000</v>
      </c>
      <c r="BA174" s="63">
        <v>0</v>
      </c>
      <c r="BB174" s="63" t="s">
        <v>473</v>
      </c>
      <c r="BC174" s="63">
        <v>0</v>
      </c>
      <c r="BD174" s="63">
        <v>100000</v>
      </c>
      <c r="BE174" s="63">
        <v>0</v>
      </c>
      <c r="BF174" s="63">
        <v>0</v>
      </c>
      <c r="BG174" s="63">
        <v>100000</v>
      </c>
      <c r="BH174" s="63"/>
      <c r="BI174" s="63">
        <v>0</v>
      </c>
      <c r="BJ174" s="63">
        <f t="shared" si="42"/>
        <v>100000</v>
      </c>
      <c r="BK174" s="63">
        <f t="shared" si="43"/>
        <v>36208.92</v>
      </c>
    </row>
    <row r="175" spans="1:63" s="61" customFormat="1" hidden="1" x14ac:dyDescent="0.25">
      <c r="A175" s="61" t="str">
        <f>VLOOKUP(B175,'Cubo 14-08-2023'!$A$1:$A$444,1,0)</f>
        <v>1.1-00-2306_23529017_2329210</v>
      </c>
      <c r="B175" s="61" t="str">
        <f t="shared" si="32"/>
        <v>1.1-00-2306_23529017_2329210</v>
      </c>
      <c r="C175" s="61" t="s">
        <v>137</v>
      </c>
      <c r="D175" s="61" t="s">
        <v>138</v>
      </c>
      <c r="E175" s="61" t="s">
        <v>682</v>
      </c>
      <c r="F175" s="61">
        <v>2</v>
      </c>
      <c r="G175" s="61" t="s">
        <v>672</v>
      </c>
      <c r="H175" s="61">
        <v>2.4</v>
      </c>
      <c r="I175" s="61" t="s">
        <v>689</v>
      </c>
      <c r="J175" s="61" t="s">
        <v>411</v>
      </c>
      <c r="K175" s="61" t="s">
        <v>412</v>
      </c>
      <c r="L175" s="61" t="s">
        <v>368</v>
      </c>
      <c r="M175" s="61" t="s">
        <v>369</v>
      </c>
      <c r="N175" s="61" t="s">
        <v>227</v>
      </c>
      <c r="O175" s="61" t="s">
        <v>228</v>
      </c>
      <c r="P175" s="61">
        <v>5</v>
      </c>
      <c r="Q175" s="61" t="s">
        <v>229</v>
      </c>
      <c r="R175" s="61">
        <v>29</v>
      </c>
      <c r="S175" s="61" t="s">
        <v>415</v>
      </c>
      <c r="T175" s="61" t="s">
        <v>413</v>
      </c>
      <c r="U175" s="61" t="s">
        <v>414</v>
      </c>
      <c r="V175" s="61">
        <v>2000</v>
      </c>
      <c r="W175" s="61" t="s">
        <v>662</v>
      </c>
      <c r="X175" s="61" t="s">
        <v>73</v>
      </c>
      <c r="Y175" s="61">
        <v>2900</v>
      </c>
      <c r="Z175" s="61" t="s">
        <v>1199</v>
      </c>
      <c r="AB175" s="61">
        <v>2921</v>
      </c>
      <c r="AC175" s="61" t="s">
        <v>262</v>
      </c>
      <c r="AD175" s="61">
        <v>0</v>
      </c>
      <c r="AE175" s="61" t="s">
        <v>40</v>
      </c>
      <c r="AF175" s="63">
        <v>10000</v>
      </c>
      <c r="AG175" s="63">
        <v>10000</v>
      </c>
      <c r="AH175" s="63">
        <v>10000</v>
      </c>
      <c r="AI175" s="63">
        <v>10000</v>
      </c>
      <c r="AJ175" s="63">
        <v>0</v>
      </c>
      <c r="AK175" s="63">
        <v>0</v>
      </c>
      <c r="AL175" s="63">
        <v>0</v>
      </c>
      <c r="AM175" s="63">
        <v>0</v>
      </c>
      <c r="AN175" s="63">
        <v>0</v>
      </c>
      <c r="AO175" s="63">
        <v>0</v>
      </c>
      <c r="AP175" s="63">
        <v>0</v>
      </c>
      <c r="AQ175" s="63">
        <v>0</v>
      </c>
      <c r="AR175" s="63">
        <v>0</v>
      </c>
      <c r="AS175" s="63">
        <v>0</v>
      </c>
      <c r="AT175" s="63">
        <v>0</v>
      </c>
      <c r="AU175" s="63">
        <v>0</v>
      </c>
      <c r="AV175" s="63">
        <v>0</v>
      </c>
      <c r="AW175" s="63">
        <f t="shared" si="44"/>
        <v>10000</v>
      </c>
      <c r="AX175" s="63">
        <v>10000</v>
      </c>
      <c r="AY175" s="63">
        <f t="shared" si="39"/>
        <v>0</v>
      </c>
      <c r="AZ175" s="63">
        <f t="shared" si="40"/>
        <v>0</v>
      </c>
      <c r="BA175" s="63">
        <v>10000</v>
      </c>
      <c r="BB175" s="63" t="s">
        <v>503</v>
      </c>
      <c r="BC175" s="63">
        <v>0</v>
      </c>
      <c r="BD175" s="63">
        <v>0</v>
      </c>
      <c r="BE175" s="63">
        <v>0</v>
      </c>
      <c r="BF175" s="63">
        <v>0</v>
      </c>
      <c r="BG175" s="63">
        <v>0</v>
      </c>
      <c r="BH175" s="63"/>
      <c r="BI175" s="63">
        <f>BA175-AG175</f>
        <v>0</v>
      </c>
      <c r="BJ175" s="63">
        <f t="shared" si="42"/>
        <v>10000</v>
      </c>
      <c r="BK175" s="63">
        <f t="shared" si="43"/>
        <v>10000</v>
      </c>
    </row>
    <row r="176" spans="1:63" s="61" customFormat="1" hidden="1" x14ac:dyDescent="0.25">
      <c r="A176" s="61" t="str">
        <f>VLOOKUP(B176,'Cubo 14-08-2023'!$A$1:$A$444,1,0)</f>
        <v>1.1-00-2311_23649031_2329410</v>
      </c>
      <c r="B176" s="61" t="str">
        <f t="shared" si="32"/>
        <v>1.1-00-2311_23649031_2329410</v>
      </c>
      <c r="C176" s="61" t="s">
        <v>137</v>
      </c>
      <c r="D176" s="61" t="s">
        <v>138</v>
      </c>
      <c r="E176" s="61" t="s">
        <v>682</v>
      </c>
      <c r="F176" s="61">
        <v>3</v>
      </c>
      <c r="G176" s="61" t="s">
        <v>685</v>
      </c>
      <c r="H176" s="61">
        <v>3.8</v>
      </c>
      <c r="I176" s="61" t="s">
        <v>687</v>
      </c>
      <c r="J176" s="61" t="s">
        <v>77</v>
      </c>
      <c r="K176" s="61" t="s">
        <v>78</v>
      </c>
      <c r="L176" s="61" t="s">
        <v>43</v>
      </c>
      <c r="M176" s="61" t="s">
        <v>44</v>
      </c>
      <c r="N176" s="61" t="s">
        <v>79</v>
      </c>
      <c r="O176" s="61" t="s">
        <v>80</v>
      </c>
      <c r="P176" s="61">
        <v>6</v>
      </c>
      <c r="Q176" s="61" t="s">
        <v>34</v>
      </c>
      <c r="R176" s="61">
        <v>49</v>
      </c>
      <c r="S176" s="61" t="s">
        <v>200</v>
      </c>
      <c r="T176" s="61" t="s">
        <v>81</v>
      </c>
      <c r="U176" s="61" t="s">
        <v>82</v>
      </c>
      <c r="V176" s="61">
        <v>2000</v>
      </c>
      <c r="W176" s="61" t="s">
        <v>662</v>
      </c>
      <c r="X176" s="61" t="s">
        <v>73</v>
      </c>
      <c r="Y176" s="61">
        <v>2900</v>
      </c>
      <c r="Z176" s="61" t="s">
        <v>1199</v>
      </c>
      <c r="AB176" s="61">
        <v>2941</v>
      </c>
      <c r="AC176" s="61" t="s">
        <v>202</v>
      </c>
      <c r="AD176" s="61">
        <v>0</v>
      </c>
      <c r="AE176" s="61" t="s">
        <v>40</v>
      </c>
      <c r="AF176" s="63">
        <v>488265</v>
      </c>
      <c r="AG176" s="63">
        <v>465265</v>
      </c>
      <c r="AH176" s="63">
        <v>441485</v>
      </c>
      <c r="AI176" s="63">
        <v>210000</v>
      </c>
      <c r="AJ176" s="63">
        <v>207960.58</v>
      </c>
      <c r="AK176" s="63">
        <v>194623.13</v>
      </c>
      <c r="AL176" s="63">
        <v>197520.58</v>
      </c>
      <c r="AM176" s="63">
        <v>197520.58</v>
      </c>
      <c r="AN176" s="63">
        <v>157348.15</v>
      </c>
      <c r="AO176" s="63">
        <v>189906.8</v>
      </c>
      <c r="AP176" s="63">
        <v>189906.8</v>
      </c>
      <c r="AQ176" s="63">
        <v>1740</v>
      </c>
      <c r="AR176" s="63">
        <v>169454.2</v>
      </c>
      <c r="AS176" s="63">
        <v>188122.95</v>
      </c>
      <c r="AT176" s="63">
        <v>1740</v>
      </c>
      <c r="AU176" s="63">
        <v>169454.2</v>
      </c>
      <c r="AV176" s="63">
        <v>188122.95</v>
      </c>
      <c r="AW176" s="63">
        <f t="shared" si="44"/>
        <v>257304.42</v>
      </c>
      <c r="AX176" s="63">
        <v>210000</v>
      </c>
      <c r="AY176" s="63">
        <f t="shared" si="39"/>
        <v>0</v>
      </c>
      <c r="AZ176" s="63">
        <f t="shared" si="40"/>
        <v>-255265</v>
      </c>
      <c r="BA176" s="63">
        <v>210000</v>
      </c>
      <c r="BB176" s="63" t="s">
        <v>588</v>
      </c>
      <c r="BC176" s="63">
        <v>0</v>
      </c>
      <c r="BD176" s="63">
        <v>278265</v>
      </c>
      <c r="BE176" s="63">
        <v>0</v>
      </c>
      <c r="BF176" s="63">
        <v>23000</v>
      </c>
      <c r="BG176" s="63">
        <v>255265</v>
      </c>
      <c r="BH176" s="63">
        <f>BI176+AG176</f>
        <v>465265</v>
      </c>
      <c r="BI176" s="63">
        <v>0</v>
      </c>
      <c r="BJ176" s="63">
        <f t="shared" si="42"/>
        <v>465265</v>
      </c>
      <c r="BK176" s="63">
        <f t="shared" si="43"/>
        <v>267744.42000000004</v>
      </c>
    </row>
    <row r="177" spans="1:66" s="61" customFormat="1" hidden="1" x14ac:dyDescent="0.25">
      <c r="A177" s="61" t="e">
        <f>VLOOKUP(B177,'Cubo 14-08-2023'!$A$1:$A$444,1,0)</f>
        <v>#N/A</v>
      </c>
      <c r="B177" s="61" t="str">
        <f t="shared" si="32"/>
        <v>1.1-00-2308_23741025_2329610</v>
      </c>
      <c r="C177" s="61" t="s">
        <v>137</v>
      </c>
      <c r="D177" s="61" t="s">
        <v>138</v>
      </c>
      <c r="E177" s="61" t="s">
        <v>682</v>
      </c>
      <c r="F177" s="61">
        <v>1</v>
      </c>
      <c r="G177" s="61" t="s">
        <v>669</v>
      </c>
      <c r="H177" s="61">
        <v>1.7</v>
      </c>
      <c r="I177" s="61" t="s">
        <v>671</v>
      </c>
      <c r="J177" s="61" t="s">
        <v>61</v>
      </c>
      <c r="K177" s="61" t="s">
        <v>62</v>
      </c>
      <c r="L177" s="61" t="s">
        <v>63</v>
      </c>
      <c r="M177" s="61" t="s">
        <v>64</v>
      </c>
      <c r="N177" s="61" t="s">
        <v>65</v>
      </c>
      <c r="O177" s="61" t="s">
        <v>66</v>
      </c>
      <c r="P177" s="61">
        <v>7</v>
      </c>
      <c r="Q177" s="61" t="s">
        <v>67</v>
      </c>
      <c r="R177" s="61">
        <v>41</v>
      </c>
      <c r="S177" s="61" t="s">
        <v>72</v>
      </c>
      <c r="T177" s="61" t="s">
        <v>68</v>
      </c>
      <c r="U177" s="61" t="s">
        <v>69</v>
      </c>
      <c r="V177" s="61">
        <v>2000</v>
      </c>
      <c r="W177" s="61" t="s">
        <v>662</v>
      </c>
      <c r="X177" s="61" t="s">
        <v>73</v>
      </c>
      <c r="Y177" s="61">
        <v>2900</v>
      </c>
      <c r="Z177" s="61" t="s">
        <v>1199</v>
      </c>
      <c r="AA177" s="61" t="s">
        <v>609</v>
      </c>
      <c r="AB177" s="61">
        <v>2961</v>
      </c>
      <c r="AC177" s="61" t="s">
        <v>263</v>
      </c>
      <c r="AD177" s="61">
        <v>0</v>
      </c>
      <c r="AE177" s="61" t="s">
        <v>40</v>
      </c>
      <c r="AF177" s="63">
        <v>0</v>
      </c>
      <c r="AG177" s="63">
        <v>0</v>
      </c>
      <c r="AH177" s="63">
        <v>0</v>
      </c>
      <c r="AI177" s="63">
        <v>0</v>
      </c>
      <c r="AJ177" s="63">
        <v>0</v>
      </c>
      <c r="AK177" s="63">
        <v>0</v>
      </c>
      <c r="AL177" s="63">
        <v>0</v>
      </c>
      <c r="AM177" s="63">
        <v>0</v>
      </c>
      <c r="AN177" s="63">
        <v>0</v>
      </c>
      <c r="AO177" s="63">
        <v>0</v>
      </c>
      <c r="AP177" s="63">
        <v>0</v>
      </c>
      <c r="AQ177" s="63">
        <v>0</v>
      </c>
      <c r="AR177" s="63">
        <v>0</v>
      </c>
      <c r="AS177" s="63">
        <v>0</v>
      </c>
      <c r="AT177" s="63">
        <v>0</v>
      </c>
      <c r="AU177" s="63">
        <v>0</v>
      </c>
      <c r="AV177" s="63">
        <v>0</v>
      </c>
      <c r="AW177" s="63">
        <v>0</v>
      </c>
      <c r="AX177" s="7">
        <v>700000</v>
      </c>
      <c r="AY177" s="63">
        <f t="shared" si="39"/>
        <v>700000</v>
      </c>
      <c r="AZ177" s="63">
        <f t="shared" si="40"/>
        <v>700000</v>
      </c>
      <c r="BA177" s="7">
        <v>700000</v>
      </c>
      <c r="BB177" s="63" t="s">
        <v>473</v>
      </c>
      <c r="BC177" s="63">
        <v>0</v>
      </c>
      <c r="BD177" s="63">
        <v>0</v>
      </c>
      <c r="BE177" s="63">
        <v>0</v>
      </c>
      <c r="BF177" s="63">
        <v>0</v>
      </c>
      <c r="BG177" s="63">
        <v>0</v>
      </c>
      <c r="BH177" s="63"/>
      <c r="BI177" s="63">
        <v>0</v>
      </c>
      <c r="BJ177" s="63">
        <f t="shared" si="42"/>
        <v>0</v>
      </c>
      <c r="BK177" s="63">
        <f t="shared" si="43"/>
        <v>0</v>
      </c>
    </row>
    <row r="178" spans="1:66" s="61" customFormat="1" hidden="1" x14ac:dyDescent="0.25">
      <c r="A178" s="61" t="str">
        <f>VLOOKUP(B178,'Cubo 14-08-2023'!$A$1:$A$444,1,0)</f>
        <v>1.1-00-2305_23621015_2321110</v>
      </c>
      <c r="B178" s="61" t="str">
        <f t="shared" si="32"/>
        <v>1.1-00-2305_23621015_2321110</v>
      </c>
      <c r="C178" s="61" t="s">
        <v>137</v>
      </c>
      <c r="D178" s="61" t="s">
        <v>138</v>
      </c>
      <c r="E178" s="61" t="s">
        <v>682</v>
      </c>
      <c r="F178" s="61">
        <v>1</v>
      </c>
      <c r="G178" s="61" t="s">
        <v>669</v>
      </c>
      <c r="H178" s="61">
        <v>1.3</v>
      </c>
      <c r="I178" s="61" t="s">
        <v>670</v>
      </c>
      <c r="J178" s="61" t="s">
        <v>28</v>
      </c>
      <c r="K178" s="61" t="s">
        <v>29</v>
      </c>
      <c r="L178" s="61" t="s">
        <v>43</v>
      </c>
      <c r="M178" s="61" t="s">
        <v>44</v>
      </c>
      <c r="N178" s="61" t="s">
        <v>45</v>
      </c>
      <c r="O178" s="61" t="s">
        <v>46</v>
      </c>
      <c r="P178" s="61">
        <v>6</v>
      </c>
      <c r="Q178" s="61" t="s">
        <v>34</v>
      </c>
      <c r="R178" s="61">
        <v>21</v>
      </c>
      <c r="S178" s="61" t="s">
        <v>107</v>
      </c>
      <c r="T178" s="61" t="s">
        <v>47</v>
      </c>
      <c r="U178" s="61" t="s">
        <v>48</v>
      </c>
      <c r="V178" s="61">
        <v>2000</v>
      </c>
      <c r="W178" s="61" t="s">
        <v>662</v>
      </c>
      <c r="X178" s="61" t="s">
        <v>73</v>
      </c>
      <c r="Y178" s="61">
        <v>2100</v>
      </c>
      <c r="Z178" s="61" t="s">
        <v>1192</v>
      </c>
      <c r="AB178" s="61">
        <v>2111</v>
      </c>
      <c r="AC178" s="61" t="s">
        <v>161</v>
      </c>
      <c r="AD178" s="61">
        <v>0</v>
      </c>
      <c r="AE178" s="61" t="s">
        <v>40</v>
      </c>
      <c r="AF178" s="63">
        <v>2000000</v>
      </c>
      <c r="AG178" s="63">
        <v>2036000</v>
      </c>
      <c r="AH178" s="63">
        <v>2034000</v>
      </c>
      <c r="AI178" s="63">
        <v>2000000</v>
      </c>
      <c r="AJ178" s="63">
        <v>1526222.61</v>
      </c>
      <c r="AK178" s="63">
        <v>825684.59</v>
      </c>
      <c r="AL178" s="63">
        <v>1498788.61</v>
      </c>
      <c r="AM178" s="63">
        <v>1499518.77</v>
      </c>
      <c r="AN178" s="63">
        <v>576206.37</v>
      </c>
      <c r="AO178" s="63">
        <v>576206.37</v>
      </c>
      <c r="AP178" s="63">
        <v>826414.74</v>
      </c>
      <c r="AQ178" s="63">
        <v>556892.37</v>
      </c>
      <c r="AR178" s="63">
        <v>556892.37</v>
      </c>
      <c r="AS178" s="63">
        <v>751513.54</v>
      </c>
      <c r="AT178" s="63">
        <v>556892.37</v>
      </c>
      <c r="AU178" s="63">
        <v>556892.37</v>
      </c>
      <c r="AV178" s="63">
        <v>557622.53</v>
      </c>
      <c r="AW178" s="63">
        <f>AG178-AJ178</f>
        <v>509777.3899999999</v>
      </c>
      <c r="AX178" s="63">
        <v>2000000</v>
      </c>
      <c r="AY178" s="63">
        <f t="shared" si="39"/>
        <v>0</v>
      </c>
      <c r="AZ178" s="63">
        <f t="shared" si="40"/>
        <v>-36000</v>
      </c>
      <c r="BA178" s="63">
        <v>2000000</v>
      </c>
      <c r="BB178" s="63" t="s">
        <v>473</v>
      </c>
      <c r="BC178" s="63">
        <v>0</v>
      </c>
      <c r="BD178" s="63">
        <v>60000</v>
      </c>
      <c r="BE178" s="63">
        <v>0</v>
      </c>
      <c r="BF178" s="63">
        <v>24000</v>
      </c>
      <c r="BG178" s="63">
        <v>36000</v>
      </c>
      <c r="BH178" s="63">
        <f>BI178+AG178</f>
        <v>3389000</v>
      </c>
      <c r="BI178" s="63">
        <v>1353000</v>
      </c>
      <c r="BJ178" s="63">
        <f t="shared" si="42"/>
        <v>3389000</v>
      </c>
      <c r="BK178" s="63">
        <f t="shared" si="43"/>
        <v>1889481.23</v>
      </c>
    </row>
    <row r="179" spans="1:66" s="61" customFormat="1" hidden="1" x14ac:dyDescent="0.25">
      <c r="A179" s="61" t="str">
        <f>VLOOKUP(B179,'Cubo 14-08-2023'!$A$1:$A$444,1,0)</f>
        <v>1.1-00-2302_23311009_2329610</v>
      </c>
      <c r="B179" s="61" t="str">
        <f t="shared" si="32"/>
        <v>1.1-00-2302_23311009_2329610</v>
      </c>
      <c r="C179" s="61" t="s">
        <v>137</v>
      </c>
      <c r="D179" s="61" t="s">
        <v>138</v>
      </c>
      <c r="E179" s="61" t="s">
        <v>682</v>
      </c>
      <c r="F179" s="61">
        <v>1</v>
      </c>
      <c r="G179" s="61" t="s">
        <v>669</v>
      </c>
      <c r="H179" s="61">
        <v>1.7</v>
      </c>
      <c r="I179" s="61" t="s">
        <v>671</v>
      </c>
      <c r="J179" s="61" t="s">
        <v>95</v>
      </c>
      <c r="K179" s="61" t="s">
        <v>96</v>
      </c>
      <c r="L179" s="61" t="s">
        <v>43</v>
      </c>
      <c r="M179" s="61" t="s">
        <v>44</v>
      </c>
      <c r="N179" s="61" t="s">
        <v>97</v>
      </c>
      <c r="O179" s="61" t="s">
        <v>98</v>
      </c>
      <c r="P179" s="61">
        <v>3</v>
      </c>
      <c r="Q179" s="61" t="s">
        <v>90</v>
      </c>
      <c r="R179" s="61">
        <v>11</v>
      </c>
      <c r="S179" s="61" t="s">
        <v>260</v>
      </c>
      <c r="T179" s="61" t="s">
        <v>99</v>
      </c>
      <c r="U179" s="61" t="s">
        <v>100</v>
      </c>
      <c r="V179" s="61">
        <v>2000</v>
      </c>
      <c r="W179" s="61" t="s">
        <v>662</v>
      </c>
      <c r="X179" s="61" t="s">
        <v>73</v>
      </c>
      <c r="Y179" s="61">
        <v>2900</v>
      </c>
      <c r="Z179" s="61" t="s">
        <v>1199</v>
      </c>
      <c r="AB179" s="61">
        <v>2961</v>
      </c>
      <c r="AC179" s="61" t="s">
        <v>263</v>
      </c>
      <c r="AD179" s="61">
        <v>0</v>
      </c>
      <c r="AE179" s="61" t="s">
        <v>40</v>
      </c>
      <c r="AF179" s="63">
        <v>45000</v>
      </c>
      <c r="AG179" s="63">
        <v>45000</v>
      </c>
      <c r="AH179" s="63">
        <v>45000</v>
      </c>
      <c r="AI179" s="63">
        <v>45000</v>
      </c>
      <c r="AJ179" s="63">
        <v>8897.2000000000007</v>
      </c>
      <c r="AK179" s="63">
        <v>5579.6</v>
      </c>
      <c r="AL179" s="63">
        <v>8897.2000000000007</v>
      </c>
      <c r="AM179" s="63">
        <v>8897.2000000000007</v>
      </c>
      <c r="AN179" s="63">
        <v>5579.6</v>
      </c>
      <c r="AO179" s="63">
        <v>8897.2000000000007</v>
      </c>
      <c r="AP179" s="63">
        <v>8897.2000000000007</v>
      </c>
      <c r="AQ179" s="63">
        <v>5579.6</v>
      </c>
      <c r="AR179" s="63">
        <v>8897.2000000000007</v>
      </c>
      <c r="AS179" s="63">
        <v>8897.2000000000007</v>
      </c>
      <c r="AT179" s="63">
        <v>5579.6</v>
      </c>
      <c r="AU179" s="63">
        <v>8897.2000000000007</v>
      </c>
      <c r="AV179" s="63">
        <v>8897.2000000000007</v>
      </c>
      <c r="AW179" s="63">
        <f>AG179-AJ179</f>
        <v>36102.800000000003</v>
      </c>
      <c r="AX179" s="63">
        <v>45000</v>
      </c>
      <c r="AY179" s="63">
        <f t="shared" si="39"/>
        <v>0</v>
      </c>
      <c r="AZ179" s="63">
        <f t="shared" si="40"/>
        <v>0</v>
      </c>
      <c r="BA179" s="63">
        <v>45000</v>
      </c>
      <c r="BB179" s="63" t="s">
        <v>473</v>
      </c>
      <c r="BC179" s="63">
        <v>0</v>
      </c>
      <c r="BD179" s="63">
        <v>0</v>
      </c>
      <c r="BE179" s="63">
        <v>0</v>
      </c>
      <c r="BF179" s="63">
        <v>0</v>
      </c>
      <c r="BG179" s="63">
        <v>0</v>
      </c>
      <c r="BH179" s="63"/>
      <c r="BI179" s="63">
        <f>BA179-AG179</f>
        <v>0</v>
      </c>
      <c r="BJ179" s="63">
        <f t="shared" si="42"/>
        <v>45000</v>
      </c>
      <c r="BK179" s="63">
        <f t="shared" si="43"/>
        <v>36102.800000000003</v>
      </c>
    </row>
    <row r="180" spans="1:66" s="61" customFormat="1" hidden="1" x14ac:dyDescent="0.25">
      <c r="A180" s="61" t="str">
        <f>VLOOKUP(B180,'Cubo 14-08-2023'!$A$1:$A$444,1,0)</f>
        <v>1.1-00-2317_23456037_2329710</v>
      </c>
      <c r="B180" s="61" t="str">
        <f t="shared" si="32"/>
        <v>1.1-00-2317_23456037_2329710</v>
      </c>
      <c r="C180" s="61" t="s">
        <v>137</v>
      </c>
      <c r="D180" s="61" t="s">
        <v>138</v>
      </c>
      <c r="E180" s="61" t="s">
        <v>682</v>
      </c>
      <c r="F180" s="61">
        <v>2</v>
      </c>
      <c r="G180" s="61" t="s">
        <v>672</v>
      </c>
      <c r="H180" s="61">
        <v>2.1</v>
      </c>
      <c r="I180" s="61" t="s">
        <v>673</v>
      </c>
      <c r="J180" s="61" t="s">
        <v>186</v>
      </c>
      <c r="K180" s="61" t="s">
        <v>187</v>
      </c>
      <c r="L180" s="61" t="s">
        <v>63</v>
      </c>
      <c r="M180" s="61" t="s">
        <v>64</v>
      </c>
      <c r="N180" s="61" t="s">
        <v>188</v>
      </c>
      <c r="O180" s="61" t="s">
        <v>189</v>
      </c>
      <c r="P180" s="61">
        <v>4</v>
      </c>
      <c r="Q180" s="61" t="s">
        <v>190</v>
      </c>
      <c r="R180" s="61">
        <v>56</v>
      </c>
      <c r="S180" s="61" t="s">
        <v>193</v>
      </c>
      <c r="T180" s="61" t="s">
        <v>191</v>
      </c>
      <c r="U180" s="61" t="s">
        <v>192</v>
      </c>
      <c r="V180" s="61">
        <v>2000</v>
      </c>
      <c r="W180" s="61" t="s">
        <v>662</v>
      </c>
      <c r="X180" s="61" t="s">
        <v>73</v>
      </c>
      <c r="Y180" s="61">
        <v>2900</v>
      </c>
      <c r="Z180" s="61" t="s">
        <v>1199</v>
      </c>
      <c r="AB180" s="61">
        <v>2971</v>
      </c>
      <c r="AC180" s="61" t="s">
        <v>197</v>
      </c>
      <c r="AD180" s="61">
        <v>0</v>
      </c>
      <c r="AE180" s="61" t="s">
        <v>40</v>
      </c>
      <c r="AF180" s="63">
        <v>60000</v>
      </c>
      <c r="AG180" s="63">
        <v>60000</v>
      </c>
      <c r="AH180" s="63">
        <v>60000</v>
      </c>
      <c r="AI180" s="63">
        <v>60000</v>
      </c>
      <c r="AJ180" s="63">
        <v>0</v>
      </c>
      <c r="AK180" s="63">
        <v>0</v>
      </c>
      <c r="AL180" s="63">
        <v>0</v>
      </c>
      <c r="AM180" s="63">
        <v>0</v>
      </c>
      <c r="AN180" s="63">
        <v>0</v>
      </c>
      <c r="AO180" s="63">
        <v>0</v>
      </c>
      <c r="AP180" s="63">
        <v>0</v>
      </c>
      <c r="AQ180" s="63">
        <v>0</v>
      </c>
      <c r="AR180" s="63">
        <v>0</v>
      </c>
      <c r="AS180" s="63">
        <v>0</v>
      </c>
      <c r="AT180" s="63">
        <v>0</v>
      </c>
      <c r="AU180" s="63">
        <v>0</v>
      </c>
      <c r="AV180" s="63">
        <v>0</v>
      </c>
      <c r="AW180" s="63">
        <f>AG180-AJ180</f>
        <v>60000</v>
      </c>
      <c r="AX180" s="63">
        <v>60000</v>
      </c>
      <c r="AY180" s="63">
        <f t="shared" si="39"/>
        <v>0</v>
      </c>
      <c r="AZ180" s="63">
        <f t="shared" si="40"/>
        <v>0</v>
      </c>
      <c r="BA180" s="63">
        <v>60000</v>
      </c>
      <c r="BB180" s="63" t="s">
        <v>469</v>
      </c>
      <c r="BC180" s="63">
        <v>0</v>
      </c>
      <c r="BD180" s="63">
        <v>0</v>
      </c>
      <c r="BE180" s="63">
        <v>0</v>
      </c>
      <c r="BF180" s="63">
        <v>0</v>
      </c>
      <c r="BG180" s="63">
        <v>0</v>
      </c>
      <c r="BH180" s="63"/>
      <c r="BI180" s="63">
        <f>BA180-AG180</f>
        <v>0</v>
      </c>
      <c r="BJ180" s="63">
        <f t="shared" si="42"/>
        <v>60000</v>
      </c>
      <c r="BK180" s="63">
        <f t="shared" si="43"/>
        <v>60000</v>
      </c>
    </row>
    <row r="181" spans="1:66" s="61" customFormat="1" hidden="1" x14ac:dyDescent="0.25">
      <c r="A181" s="61" t="str">
        <f>VLOOKUP(B181,'Cubo 14-08-2023'!$A$1:$A$444,1,0)</f>
        <v>1.1-00-2310_23448030_2325910</v>
      </c>
      <c r="B181" s="61" t="str">
        <f t="shared" si="32"/>
        <v>1.1-00-2310_23448030_2325910</v>
      </c>
      <c r="C181" s="61" t="s">
        <v>137</v>
      </c>
      <c r="D181" s="61" t="s">
        <v>138</v>
      </c>
      <c r="E181" s="61" t="s">
        <v>682</v>
      </c>
      <c r="F181" s="61">
        <v>2</v>
      </c>
      <c r="G181" s="61" t="s">
        <v>672</v>
      </c>
      <c r="H181" s="61">
        <v>2.7</v>
      </c>
      <c r="I181" s="61" t="s">
        <v>226</v>
      </c>
      <c r="J181" s="61" t="s">
        <v>225</v>
      </c>
      <c r="K181" s="61" t="s">
        <v>226</v>
      </c>
      <c r="L181" s="61" t="s">
        <v>43</v>
      </c>
      <c r="M181" s="61" t="s">
        <v>44</v>
      </c>
      <c r="N181" s="61" t="s">
        <v>250</v>
      </c>
      <c r="O181" s="61" t="s">
        <v>251</v>
      </c>
      <c r="P181" s="61">
        <v>4</v>
      </c>
      <c r="Q181" s="61" t="s">
        <v>190</v>
      </c>
      <c r="R181" s="61">
        <v>48</v>
      </c>
      <c r="S181" s="61" t="s">
        <v>254</v>
      </c>
      <c r="T181" s="61" t="s">
        <v>252</v>
      </c>
      <c r="U181" s="61" t="s">
        <v>253</v>
      </c>
      <c r="V181" s="61">
        <v>2000</v>
      </c>
      <c r="W181" s="61" t="s">
        <v>662</v>
      </c>
      <c r="X181" s="61" t="s">
        <v>73</v>
      </c>
      <c r="Y181" s="61">
        <v>2500</v>
      </c>
      <c r="Z181" s="61" t="s">
        <v>1196</v>
      </c>
      <c r="AB181" s="61">
        <v>2591</v>
      </c>
      <c r="AC181" s="61" t="s">
        <v>256</v>
      </c>
      <c r="AD181" s="61">
        <v>0</v>
      </c>
      <c r="AE181" s="61" t="s">
        <v>40</v>
      </c>
      <c r="AF181" s="63">
        <v>2400000</v>
      </c>
      <c r="AG181" s="63">
        <v>2400000</v>
      </c>
      <c r="AH181" s="63">
        <v>2400000</v>
      </c>
      <c r="AI181" s="63">
        <v>2500000</v>
      </c>
      <c r="AJ181" s="63">
        <v>3856371.58</v>
      </c>
      <c r="AK181" s="63">
        <v>2153266.54</v>
      </c>
      <c r="AL181" s="63">
        <v>2153266.54</v>
      </c>
      <c r="AM181" s="63">
        <v>3775271.34</v>
      </c>
      <c r="AN181" s="63">
        <v>2153266.54</v>
      </c>
      <c r="AO181" s="63">
        <v>2153266.54</v>
      </c>
      <c r="AP181" s="63">
        <v>2153266.54</v>
      </c>
      <c r="AQ181" s="63">
        <v>2153266.54</v>
      </c>
      <c r="AR181" s="63">
        <v>2153266.54</v>
      </c>
      <c r="AS181" s="63">
        <v>2153266.54</v>
      </c>
      <c r="AT181" s="63">
        <v>2153266.54</v>
      </c>
      <c r="AU181" s="63">
        <v>2153266.54</v>
      </c>
      <c r="AV181" s="63">
        <v>2153266.54</v>
      </c>
      <c r="AW181" s="63">
        <f>AG181-AJ181</f>
        <v>-1456371.58</v>
      </c>
      <c r="AX181" s="63">
        <v>1800000</v>
      </c>
      <c r="AY181" s="63">
        <f t="shared" si="39"/>
        <v>-700000</v>
      </c>
      <c r="AZ181" s="63">
        <f t="shared" si="40"/>
        <v>-600000</v>
      </c>
      <c r="BA181" s="63">
        <v>1800000</v>
      </c>
      <c r="BB181" s="63" t="s">
        <v>573</v>
      </c>
      <c r="BC181" s="63">
        <v>0</v>
      </c>
      <c r="BD181" s="63">
        <v>0</v>
      </c>
      <c r="BE181" s="63">
        <v>0</v>
      </c>
      <c r="BF181" s="63">
        <v>100000</v>
      </c>
      <c r="BG181" s="63">
        <v>-100000</v>
      </c>
      <c r="BH181" s="63">
        <f>BI181+AG181</f>
        <v>3775271.34</v>
      </c>
      <c r="BI181" s="63">
        <v>1375271.34</v>
      </c>
      <c r="BJ181" s="63">
        <f t="shared" si="42"/>
        <v>3775271.34</v>
      </c>
      <c r="BK181" s="63">
        <f t="shared" si="43"/>
        <v>0</v>
      </c>
    </row>
    <row r="182" spans="1:66" s="61" customFormat="1" hidden="1" x14ac:dyDescent="0.25">
      <c r="A182" s="61" t="str">
        <f>VLOOKUP(B182,'Cubo 14-08-2023'!$A$1:$A$444,1,0)</f>
        <v>1.1-00-2305_23621015_2326110</v>
      </c>
      <c r="B182" s="61" t="str">
        <f t="shared" si="32"/>
        <v>1.1-00-2305_23621015_2326110</v>
      </c>
      <c r="C182" s="61" t="s">
        <v>137</v>
      </c>
      <c r="D182" s="61" t="s">
        <v>138</v>
      </c>
      <c r="E182" s="61" t="s">
        <v>682</v>
      </c>
      <c r="F182" s="61">
        <v>1</v>
      </c>
      <c r="G182" s="61" t="s">
        <v>669</v>
      </c>
      <c r="H182" s="61">
        <v>1.3</v>
      </c>
      <c r="I182" s="61" t="s">
        <v>670</v>
      </c>
      <c r="J182" s="61" t="s">
        <v>28</v>
      </c>
      <c r="K182" s="61" t="s">
        <v>29</v>
      </c>
      <c r="L182" s="61" t="s">
        <v>43</v>
      </c>
      <c r="M182" s="61" t="s">
        <v>44</v>
      </c>
      <c r="N182" s="61" t="s">
        <v>45</v>
      </c>
      <c r="O182" s="61" t="s">
        <v>46</v>
      </c>
      <c r="P182" s="61">
        <v>6</v>
      </c>
      <c r="Q182" s="61" t="s">
        <v>34</v>
      </c>
      <c r="R182" s="61">
        <v>21</v>
      </c>
      <c r="S182" s="61" t="s">
        <v>107</v>
      </c>
      <c r="T182" s="61" t="s">
        <v>47</v>
      </c>
      <c r="U182" s="61" t="s">
        <v>48</v>
      </c>
      <c r="V182" s="61">
        <v>2000</v>
      </c>
      <c r="W182" s="61" t="s">
        <v>662</v>
      </c>
      <c r="X182" s="61" t="s">
        <v>73</v>
      </c>
      <c r="Y182" s="61">
        <v>2600</v>
      </c>
      <c r="Z182" s="61" t="s">
        <v>76</v>
      </c>
      <c r="AB182" s="61">
        <v>2611</v>
      </c>
      <c r="AC182" s="61" t="s">
        <v>76</v>
      </c>
      <c r="AD182" s="61">
        <v>0</v>
      </c>
      <c r="AE182" s="61" t="s">
        <v>40</v>
      </c>
      <c r="AF182" s="63">
        <v>35000000</v>
      </c>
      <c r="AG182" s="63">
        <v>35000000</v>
      </c>
      <c r="AH182" s="63">
        <v>35000000</v>
      </c>
      <c r="AI182" s="63">
        <v>35000000</v>
      </c>
      <c r="AJ182" s="63">
        <v>28411690.760000002</v>
      </c>
      <c r="AK182" s="63">
        <v>19897420.649999999</v>
      </c>
      <c r="AL182" s="63">
        <v>28395398.440000001</v>
      </c>
      <c r="AM182" s="63">
        <v>28419277.789999999</v>
      </c>
      <c r="AN182" s="63">
        <v>19675838.359999999</v>
      </c>
      <c r="AO182" s="63">
        <v>28246316.149999999</v>
      </c>
      <c r="AP182" s="63">
        <v>28374153.789999999</v>
      </c>
      <c r="AQ182" s="63">
        <v>19606238.359999999</v>
      </c>
      <c r="AR182" s="63">
        <v>28246316.149999999</v>
      </c>
      <c r="AS182" s="63">
        <v>28270195.5</v>
      </c>
      <c r="AT182" s="63">
        <v>19606238.359999999</v>
      </c>
      <c r="AU182" s="63">
        <v>28246316.149999999</v>
      </c>
      <c r="AV182" s="63">
        <v>28270195.5</v>
      </c>
      <c r="AW182" s="63">
        <f>AG182-AJ182</f>
        <v>6588309.2399999984</v>
      </c>
      <c r="AX182" s="63">
        <v>42000000</v>
      </c>
      <c r="AY182" s="63">
        <f t="shared" si="39"/>
        <v>7000000</v>
      </c>
      <c r="AZ182" s="63">
        <f t="shared" si="40"/>
        <v>7000000</v>
      </c>
      <c r="BA182" s="63">
        <v>42000000</v>
      </c>
      <c r="BB182" s="63" t="s">
        <v>473</v>
      </c>
      <c r="BC182" s="63">
        <v>0</v>
      </c>
      <c r="BD182" s="63">
        <v>0</v>
      </c>
      <c r="BE182" s="63">
        <v>0</v>
      </c>
      <c r="BF182" s="63">
        <v>0</v>
      </c>
      <c r="BG182" s="63">
        <v>0</v>
      </c>
      <c r="BH182" s="63"/>
      <c r="BI182" s="63">
        <f>BA182-AG182</f>
        <v>7000000</v>
      </c>
      <c r="BJ182" s="63">
        <f t="shared" si="42"/>
        <v>42000000</v>
      </c>
      <c r="BK182" s="63">
        <f t="shared" si="43"/>
        <v>13580722.210000001</v>
      </c>
    </row>
    <row r="183" spans="1:66" s="61" customFormat="1" hidden="1" x14ac:dyDescent="0.25">
      <c r="A183" s="61" t="str">
        <f>VLOOKUP(B183,'Cubo 14-08-2023'!$A$1:$A$444,1,0)</f>
        <v>1.1-00-2307_23236022_2329810</v>
      </c>
      <c r="B183" s="61" t="str">
        <f t="shared" si="32"/>
        <v>1.1-00-2307_23236022_2329810</v>
      </c>
      <c r="C183" s="61" t="s">
        <v>137</v>
      </c>
      <c r="D183" s="61" t="s">
        <v>138</v>
      </c>
      <c r="E183" s="61" t="s">
        <v>682</v>
      </c>
      <c r="F183" s="61">
        <v>2</v>
      </c>
      <c r="G183" s="61" t="s">
        <v>672</v>
      </c>
      <c r="H183" s="61">
        <v>2.2000000000000002</v>
      </c>
      <c r="I183" s="61" t="s">
        <v>674</v>
      </c>
      <c r="J183" s="61" t="s">
        <v>147</v>
      </c>
      <c r="K183" s="61" t="s">
        <v>148</v>
      </c>
      <c r="L183" s="61" t="s">
        <v>43</v>
      </c>
      <c r="M183" s="61" t="s">
        <v>44</v>
      </c>
      <c r="N183" s="61" t="s">
        <v>88</v>
      </c>
      <c r="O183" s="61" t="s">
        <v>89</v>
      </c>
      <c r="P183" s="61">
        <v>2</v>
      </c>
      <c r="Q183" s="61" t="s">
        <v>169</v>
      </c>
      <c r="R183" s="61">
        <v>36</v>
      </c>
      <c r="S183" s="61" t="s">
        <v>172</v>
      </c>
      <c r="T183" s="61" t="s">
        <v>170</v>
      </c>
      <c r="U183" s="61" t="s">
        <v>171</v>
      </c>
      <c r="V183" s="61">
        <v>2000</v>
      </c>
      <c r="W183" s="61" t="s">
        <v>662</v>
      </c>
      <c r="X183" s="61" t="s">
        <v>73</v>
      </c>
      <c r="Y183" s="61">
        <v>2900</v>
      </c>
      <c r="Z183" s="61" t="s">
        <v>1199</v>
      </c>
      <c r="AB183" s="61">
        <v>2981</v>
      </c>
      <c r="AC183" s="61" t="s">
        <v>178</v>
      </c>
      <c r="AD183" s="61">
        <v>0</v>
      </c>
      <c r="AE183" s="61" t="s">
        <v>40</v>
      </c>
      <c r="AF183" s="63">
        <v>350000</v>
      </c>
      <c r="AG183" s="63">
        <v>350000</v>
      </c>
      <c r="AH183" s="63">
        <v>350000</v>
      </c>
      <c r="AI183" s="63">
        <v>350000</v>
      </c>
      <c r="AJ183" s="63">
        <v>85782</v>
      </c>
      <c r="AK183" s="63">
        <v>85782</v>
      </c>
      <c r="AL183" s="63">
        <v>85782</v>
      </c>
      <c r="AM183" s="63">
        <v>85782</v>
      </c>
      <c r="AN183" s="63">
        <v>85782</v>
      </c>
      <c r="AO183" s="63">
        <v>85782</v>
      </c>
      <c r="AP183" s="63">
        <v>85782</v>
      </c>
      <c r="AQ183" s="63">
        <v>0</v>
      </c>
      <c r="AR183" s="63">
        <v>85782</v>
      </c>
      <c r="AS183" s="63">
        <v>85782</v>
      </c>
      <c r="AT183" s="63">
        <v>0</v>
      </c>
      <c r="AU183" s="63">
        <v>85782</v>
      </c>
      <c r="AV183" s="63">
        <v>85782</v>
      </c>
      <c r="AW183" s="63">
        <f t="shared" ref="AW183:AW190" si="46">AG183-AJ183</f>
        <v>264218</v>
      </c>
      <c r="AX183" s="63">
        <v>350000</v>
      </c>
      <c r="AY183" s="63">
        <f t="shared" ref="AY183:AY190" si="47">AX183-AI183</f>
        <v>0</v>
      </c>
      <c r="AZ183" s="63">
        <f t="shared" ref="AZ183:AZ190" si="48">AX183-AG183</f>
        <v>0</v>
      </c>
      <c r="BA183" s="63">
        <v>350000</v>
      </c>
      <c r="BB183" s="63" t="s">
        <v>473</v>
      </c>
      <c r="BC183" s="63">
        <v>0</v>
      </c>
      <c r="BD183" s="63">
        <v>0</v>
      </c>
      <c r="BE183" s="63">
        <v>0</v>
      </c>
      <c r="BF183" s="63">
        <v>0</v>
      </c>
      <c r="BG183" s="63">
        <v>0</v>
      </c>
      <c r="BH183" s="63"/>
      <c r="BI183" s="63">
        <f>BA183-AG183</f>
        <v>0</v>
      </c>
      <c r="BJ183" s="63">
        <f t="shared" ref="BJ183:BJ193" si="49">AG183+BI183</f>
        <v>350000</v>
      </c>
      <c r="BK183" s="63">
        <f t="shared" ref="BK183:BK193" si="50">BJ183-AM183</f>
        <v>264218</v>
      </c>
    </row>
    <row r="184" spans="1:66" s="61" customFormat="1" hidden="1" x14ac:dyDescent="0.25">
      <c r="A184" s="61" t="str">
        <f>VLOOKUP(B184,'Cubo 14-08-2023'!$A$1:$A$444,1,0)</f>
        <v>1.1-00-2305_23621015_2329810</v>
      </c>
      <c r="B184" s="61" t="str">
        <f t="shared" si="32"/>
        <v>1.1-00-2305_23621015_2329810</v>
      </c>
      <c r="C184" s="61" t="s">
        <v>137</v>
      </c>
      <c r="D184" s="61" t="s">
        <v>138</v>
      </c>
      <c r="E184" s="61" t="s">
        <v>682</v>
      </c>
      <c r="F184" s="61">
        <v>1</v>
      </c>
      <c r="G184" s="61" t="s">
        <v>669</v>
      </c>
      <c r="H184" s="61">
        <v>1.3</v>
      </c>
      <c r="I184" s="61" t="s">
        <v>670</v>
      </c>
      <c r="J184" s="61" t="s">
        <v>28</v>
      </c>
      <c r="K184" s="61" t="s">
        <v>29</v>
      </c>
      <c r="L184" s="61" t="s">
        <v>43</v>
      </c>
      <c r="M184" s="61" t="s">
        <v>44</v>
      </c>
      <c r="N184" s="61" t="s">
        <v>45</v>
      </c>
      <c r="O184" s="61" t="s">
        <v>46</v>
      </c>
      <c r="P184" s="61">
        <v>6</v>
      </c>
      <c r="Q184" s="61" t="s">
        <v>34</v>
      </c>
      <c r="R184" s="61">
        <v>21</v>
      </c>
      <c r="S184" s="61" t="s">
        <v>107</v>
      </c>
      <c r="T184" s="61" t="s">
        <v>47</v>
      </c>
      <c r="U184" s="61" t="s">
        <v>48</v>
      </c>
      <c r="V184" s="61">
        <v>2000</v>
      </c>
      <c r="W184" s="61" t="s">
        <v>662</v>
      </c>
      <c r="X184" s="61" t="s">
        <v>73</v>
      </c>
      <c r="Y184" s="61">
        <v>2900</v>
      </c>
      <c r="Z184" s="61" t="s">
        <v>1199</v>
      </c>
      <c r="AB184" s="61">
        <v>2981</v>
      </c>
      <c r="AC184" s="61" t="s">
        <v>178</v>
      </c>
      <c r="AD184" s="61">
        <v>0</v>
      </c>
      <c r="AE184" s="61" t="s">
        <v>40</v>
      </c>
      <c r="AF184" s="63">
        <v>495219.6</v>
      </c>
      <c r="AG184" s="63">
        <v>495219.6</v>
      </c>
      <c r="AH184" s="63">
        <v>495219.6</v>
      </c>
      <c r="AI184" s="63">
        <v>50000</v>
      </c>
      <c r="AJ184" s="63">
        <v>438262.7</v>
      </c>
      <c r="AK184" s="63">
        <v>233280.27</v>
      </c>
      <c r="AL184" s="63">
        <v>438262.7</v>
      </c>
      <c r="AM184" s="63">
        <v>438262.7</v>
      </c>
      <c r="AN184" s="63">
        <v>209960</v>
      </c>
      <c r="AO184" s="63">
        <v>249584.43</v>
      </c>
      <c r="AP184" s="63">
        <v>398502.91</v>
      </c>
      <c r="AQ184" s="63">
        <v>164778</v>
      </c>
      <c r="AR184" s="63">
        <v>212850.01</v>
      </c>
      <c r="AS184" s="63">
        <v>394990.89</v>
      </c>
      <c r="AT184" s="63">
        <v>164778</v>
      </c>
      <c r="AU184" s="63">
        <v>212850.01</v>
      </c>
      <c r="AV184" s="63">
        <v>212850.01</v>
      </c>
      <c r="AW184" s="63">
        <f t="shared" si="46"/>
        <v>56956.899999999965</v>
      </c>
      <c r="AX184" s="63">
        <v>50000</v>
      </c>
      <c r="AY184" s="63">
        <f t="shared" si="47"/>
        <v>0</v>
      </c>
      <c r="AZ184" s="63">
        <f t="shared" si="48"/>
        <v>-445219.6</v>
      </c>
      <c r="BA184" s="63">
        <v>50000</v>
      </c>
      <c r="BB184" s="63" t="s">
        <v>473</v>
      </c>
      <c r="BC184" s="63">
        <v>0</v>
      </c>
      <c r="BD184" s="63">
        <v>445219.6</v>
      </c>
      <c r="BE184" s="63">
        <v>0</v>
      </c>
      <c r="BF184" s="63">
        <v>0</v>
      </c>
      <c r="BG184" s="63">
        <v>445219.6</v>
      </c>
      <c r="BH184" s="63">
        <f>BI184+AG184</f>
        <v>495219.6</v>
      </c>
      <c r="BI184" s="63">
        <v>0</v>
      </c>
      <c r="BJ184" s="63">
        <f t="shared" si="49"/>
        <v>495219.6</v>
      </c>
      <c r="BK184" s="63">
        <f t="shared" si="50"/>
        <v>56956.899999999965</v>
      </c>
    </row>
    <row r="185" spans="1:66" s="61" customFormat="1" hidden="1" x14ac:dyDescent="0.25">
      <c r="A185" s="61" t="str">
        <f>VLOOKUP(B185,'Cubo 14-08-2023'!$A$1:$A$444,1,0)</f>
        <v>1.1-00-2307_23236022_2331110</v>
      </c>
      <c r="B185" s="61" t="str">
        <f t="shared" si="32"/>
        <v>1.1-00-2307_23236022_2331110</v>
      </c>
      <c r="C185" s="61" t="s">
        <v>137</v>
      </c>
      <c r="D185" s="61" t="s">
        <v>138</v>
      </c>
      <c r="E185" s="61" t="s">
        <v>682</v>
      </c>
      <c r="F185" s="61">
        <v>2</v>
      </c>
      <c r="G185" s="61" t="s">
        <v>672</v>
      </c>
      <c r="H185" s="61">
        <v>2.2000000000000002</v>
      </c>
      <c r="I185" s="61" t="s">
        <v>674</v>
      </c>
      <c r="J185" s="61" t="s">
        <v>147</v>
      </c>
      <c r="K185" s="61" t="s">
        <v>148</v>
      </c>
      <c r="L185" s="61" t="s">
        <v>43</v>
      </c>
      <c r="M185" s="61" t="s">
        <v>44</v>
      </c>
      <c r="N185" s="61" t="s">
        <v>88</v>
      </c>
      <c r="O185" s="61" t="s">
        <v>89</v>
      </c>
      <c r="P185" s="61">
        <v>2</v>
      </c>
      <c r="Q185" s="61" t="s">
        <v>169</v>
      </c>
      <c r="R185" s="61">
        <v>36</v>
      </c>
      <c r="S185" s="61" t="s">
        <v>172</v>
      </c>
      <c r="T185" s="61" t="s">
        <v>170</v>
      </c>
      <c r="U185" s="61" t="s">
        <v>171</v>
      </c>
      <c r="V185" s="61">
        <v>3000</v>
      </c>
      <c r="W185" s="61" t="s">
        <v>662</v>
      </c>
      <c r="X185" s="61" t="s">
        <v>38</v>
      </c>
      <c r="AB185" s="61">
        <v>3111</v>
      </c>
      <c r="AC185" s="61" t="s">
        <v>122</v>
      </c>
      <c r="AD185" s="61">
        <v>0</v>
      </c>
      <c r="AE185" s="61" t="s">
        <v>40</v>
      </c>
      <c r="AF185" s="63">
        <v>116185349.58</v>
      </c>
      <c r="AG185" s="63">
        <v>116185349.58</v>
      </c>
      <c r="AH185" s="63">
        <v>116185349.58</v>
      </c>
      <c r="AI185" s="63">
        <v>116185349.58</v>
      </c>
      <c r="AJ185" s="63">
        <v>127644910.89</v>
      </c>
      <c r="AK185" s="63">
        <v>87632011.010000005</v>
      </c>
      <c r="AL185" s="63">
        <v>127644910.89</v>
      </c>
      <c r="AM185" s="63">
        <v>127681791.72</v>
      </c>
      <c r="AN185" s="63">
        <v>87632011.010000005</v>
      </c>
      <c r="AO185" s="63">
        <v>107220860.89</v>
      </c>
      <c r="AP185" s="63">
        <v>127681791.72</v>
      </c>
      <c r="AQ185" s="63">
        <v>87632011.010000005</v>
      </c>
      <c r="AR185" s="63">
        <v>107220860.89</v>
      </c>
      <c r="AS185" s="63">
        <v>127681791.72</v>
      </c>
      <c r="AT185" s="63">
        <v>87632011.010000005</v>
      </c>
      <c r="AU185" s="63">
        <v>107220860.89</v>
      </c>
      <c r="AV185" s="63">
        <v>127681791.72</v>
      </c>
      <c r="AW185" s="63">
        <f t="shared" si="46"/>
        <v>-11459561.310000002</v>
      </c>
      <c r="AX185" s="63">
        <v>195460000</v>
      </c>
      <c r="AY185" s="63">
        <f t="shared" si="47"/>
        <v>79274650.420000002</v>
      </c>
      <c r="AZ185" s="63">
        <f t="shared" si="48"/>
        <v>79274650.420000002</v>
      </c>
      <c r="BA185" s="63">
        <v>195460000</v>
      </c>
      <c r="BB185" s="63" t="s">
        <v>473</v>
      </c>
      <c r="BC185" s="63">
        <v>0</v>
      </c>
      <c r="BD185" s="63">
        <v>0</v>
      </c>
      <c r="BE185" s="63">
        <v>0</v>
      </c>
      <c r="BF185" s="63">
        <v>0</v>
      </c>
      <c r="BG185" s="63">
        <v>0</v>
      </c>
      <c r="BH185" s="63"/>
      <c r="BI185" s="63">
        <f>BA185-AG185</f>
        <v>79274650.420000002</v>
      </c>
      <c r="BJ185" s="63">
        <f t="shared" si="49"/>
        <v>195460000</v>
      </c>
      <c r="BK185" s="63">
        <f t="shared" si="50"/>
        <v>67778208.280000001</v>
      </c>
    </row>
    <row r="186" spans="1:66" s="61" customFormat="1" hidden="1" x14ac:dyDescent="0.25">
      <c r="A186" s="61" t="str">
        <f>VLOOKUP(B186,'Cubo 14-08-2023'!$A$1:$A$444,1,0)</f>
        <v>2.5-02-2307_23334020_2331110</v>
      </c>
      <c r="B186" s="61" t="str">
        <f t="shared" si="32"/>
        <v>2.5-02-2307_23334020_2331110</v>
      </c>
      <c r="C186" s="77" t="s">
        <v>59</v>
      </c>
      <c r="D186" s="61" t="s">
        <v>60</v>
      </c>
      <c r="E186" s="61" t="s">
        <v>677</v>
      </c>
      <c r="F186" s="61">
        <v>2</v>
      </c>
      <c r="G186" s="61" t="s">
        <v>672</v>
      </c>
      <c r="H186" s="61">
        <v>2.2000000000000002</v>
      </c>
      <c r="I186" s="61" t="s">
        <v>674</v>
      </c>
      <c r="J186" s="61" t="s">
        <v>117</v>
      </c>
      <c r="K186" s="61" t="s">
        <v>118</v>
      </c>
      <c r="L186" s="61" t="s">
        <v>43</v>
      </c>
      <c r="M186" s="61" t="s">
        <v>44</v>
      </c>
      <c r="N186" s="61" t="s">
        <v>88</v>
      </c>
      <c r="O186" s="61" t="s">
        <v>89</v>
      </c>
      <c r="P186" s="61">
        <v>3</v>
      </c>
      <c r="Q186" s="61" t="s">
        <v>90</v>
      </c>
      <c r="R186" s="61">
        <v>34</v>
      </c>
      <c r="S186" s="61" t="s">
        <v>121</v>
      </c>
      <c r="T186" s="61" t="s">
        <v>119</v>
      </c>
      <c r="U186" s="61" t="s">
        <v>120</v>
      </c>
      <c r="V186" s="61">
        <v>3000</v>
      </c>
      <c r="W186" s="61" t="s">
        <v>662</v>
      </c>
      <c r="X186" s="61" t="s">
        <v>38</v>
      </c>
      <c r="AB186" s="61">
        <v>3111</v>
      </c>
      <c r="AC186" s="61" t="s">
        <v>122</v>
      </c>
      <c r="AD186" s="61">
        <v>0</v>
      </c>
      <c r="AE186" s="61" t="s">
        <v>40</v>
      </c>
      <c r="AF186" s="63">
        <v>70000000</v>
      </c>
      <c r="AG186" s="63">
        <v>70000000</v>
      </c>
      <c r="AH186" s="63">
        <v>70000000</v>
      </c>
      <c r="AI186" s="63">
        <v>70000000</v>
      </c>
      <c r="AJ186" s="63">
        <v>53792871</v>
      </c>
      <c r="AK186" s="63">
        <v>38047353</v>
      </c>
      <c r="AL186" s="63">
        <v>46044895</v>
      </c>
      <c r="AM186" s="63">
        <v>53792871</v>
      </c>
      <c r="AN186" s="63">
        <v>38047353</v>
      </c>
      <c r="AO186" s="63">
        <v>46044895</v>
      </c>
      <c r="AP186" s="63">
        <v>53792871</v>
      </c>
      <c r="AQ186" s="63">
        <v>38047353</v>
      </c>
      <c r="AR186" s="63">
        <v>46044895</v>
      </c>
      <c r="AS186" s="63">
        <v>53792871</v>
      </c>
      <c r="AT186" s="63">
        <v>38047353</v>
      </c>
      <c r="AU186" s="63">
        <v>46044895</v>
      </c>
      <c r="AV186" s="63">
        <v>53792871</v>
      </c>
      <c r="AW186" s="63">
        <f t="shared" si="46"/>
        <v>16207129</v>
      </c>
      <c r="AX186" s="63">
        <v>85500000</v>
      </c>
      <c r="AY186" s="63">
        <f t="shared" si="47"/>
        <v>15500000</v>
      </c>
      <c r="AZ186" s="63">
        <f t="shared" si="48"/>
        <v>15500000</v>
      </c>
      <c r="BA186" s="63">
        <v>85500000</v>
      </c>
      <c r="BB186" s="63" t="s">
        <v>515</v>
      </c>
      <c r="BC186" s="63">
        <v>0</v>
      </c>
      <c r="BD186" s="63">
        <v>0</v>
      </c>
      <c r="BE186" s="63">
        <v>0</v>
      </c>
      <c r="BF186" s="63">
        <v>0</v>
      </c>
      <c r="BG186" s="63">
        <v>0</v>
      </c>
      <c r="BH186" s="63"/>
      <c r="BI186" s="63">
        <f>BA186-AG186</f>
        <v>15500000</v>
      </c>
      <c r="BJ186" s="63">
        <f t="shared" si="49"/>
        <v>85500000</v>
      </c>
      <c r="BK186" s="63">
        <f t="shared" si="50"/>
        <v>31707129</v>
      </c>
      <c r="BN186" s="61">
        <f>19*4</f>
        <v>76</v>
      </c>
    </row>
    <row r="187" spans="1:66" s="61" customFormat="1" hidden="1" x14ac:dyDescent="0.25">
      <c r="A187" s="61" t="str">
        <f>VLOOKUP(B187,'Cubo 14-08-2023'!$A$1:$A$444,1,0)</f>
        <v>1.1-00-2305_23621015_2331110</v>
      </c>
      <c r="B187" s="61" t="str">
        <f t="shared" si="32"/>
        <v>1.1-00-2305_23621015_2331110</v>
      </c>
      <c r="C187" s="61" t="s">
        <v>137</v>
      </c>
      <c r="D187" s="61" t="s">
        <v>138</v>
      </c>
      <c r="E187" s="61" t="s">
        <v>682</v>
      </c>
      <c r="F187" s="61">
        <v>1</v>
      </c>
      <c r="G187" s="61" t="s">
        <v>669</v>
      </c>
      <c r="H187" s="61">
        <v>1.3</v>
      </c>
      <c r="I187" s="61" t="s">
        <v>670</v>
      </c>
      <c r="J187" s="61" t="s">
        <v>28</v>
      </c>
      <c r="K187" s="61" t="s">
        <v>29</v>
      </c>
      <c r="L187" s="61" t="s">
        <v>43</v>
      </c>
      <c r="M187" s="61" t="s">
        <v>44</v>
      </c>
      <c r="N187" s="61" t="s">
        <v>45</v>
      </c>
      <c r="O187" s="61" t="s">
        <v>46</v>
      </c>
      <c r="P187" s="61">
        <v>6</v>
      </c>
      <c r="Q187" s="61" t="s">
        <v>34</v>
      </c>
      <c r="R187" s="61">
        <v>21</v>
      </c>
      <c r="S187" s="61" t="s">
        <v>107</v>
      </c>
      <c r="T187" s="61" t="s">
        <v>47</v>
      </c>
      <c r="U187" s="61" t="s">
        <v>48</v>
      </c>
      <c r="V187" s="61">
        <v>3000</v>
      </c>
      <c r="W187" s="61" t="s">
        <v>662</v>
      </c>
      <c r="X187" s="61" t="s">
        <v>38</v>
      </c>
      <c r="AB187" s="61">
        <v>3111</v>
      </c>
      <c r="AC187" s="61" t="s">
        <v>122</v>
      </c>
      <c r="AD187" s="61">
        <v>0</v>
      </c>
      <c r="AE187" s="61" t="s">
        <v>40</v>
      </c>
      <c r="AF187" s="63">
        <v>5197048</v>
      </c>
      <c r="AG187" s="63">
        <v>5197048</v>
      </c>
      <c r="AH187" s="63">
        <v>5197048</v>
      </c>
      <c r="AI187" s="63">
        <v>5197048</v>
      </c>
      <c r="AJ187" s="63">
        <v>4000001.8</v>
      </c>
      <c r="AK187" s="63">
        <v>4000001.8</v>
      </c>
      <c r="AL187" s="63">
        <v>4000001.8</v>
      </c>
      <c r="AM187" s="63">
        <v>4000001.8</v>
      </c>
      <c r="AN187" s="63">
        <v>2133028</v>
      </c>
      <c r="AO187" s="63">
        <v>3297885</v>
      </c>
      <c r="AP187" s="63">
        <v>3297885</v>
      </c>
      <c r="AQ187" s="63">
        <v>2133028</v>
      </c>
      <c r="AR187" s="63">
        <v>3297885</v>
      </c>
      <c r="AS187" s="63">
        <v>3297885</v>
      </c>
      <c r="AT187" s="63">
        <v>2133028</v>
      </c>
      <c r="AU187" s="63">
        <v>3297885</v>
      </c>
      <c r="AV187" s="63">
        <v>3297885</v>
      </c>
      <c r="AW187" s="63">
        <f t="shared" si="46"/>
        <v>1197046.2000000002</v>
      </c>
      <c r="AX187" s="63">
        <v>5197048</v>
      </c>
      <c r="AY187" s="63">
        <f t="shared" si="47"/>
        <v>0</v>
      </c>
      <c r="AZ187" s="63">
        <f t="shared" si="48"/>
        <v>0</v>
      </c>
      <c r="BA187" s="63">
        <v>5197048</v>
      </c>
      <c r="BB187" s="63" t="s">
        <v>473</v>
      </c>
      <c r="BC187" s="63">
        <v>0</v>
      </c>
      <c r="BD187" s="63">
        <v>0</v>
      </c>
      <c r="BE187" s="63">
        <v>0</v>
      </c>
      <c r="BF187" s="63">
        <v>0</v>
      </c>
      <c r="BG187" s="63">
        <v>0</v>
      </c>
      <c r="BH187" s="63"/>
      <c r="BI187" s="63">
        <f>BA187-AG187</f>
        <v>0</v>
      </c>
      <c r="BJ187" s="63">
        <f t="shared" si="49"/>
        <v>5197048</v>
      </c>
      <c r="BK187" s="63">
        <f t="shared" si="50"/>
        <v>1197046.2000000002</v>
      </c>
    </row>
    <row r="188" spans="1:66" s="61" customFormat="1" hidden="1" x14ac:dyDescent="0.25">
      <c r="A188" s="61" t="str">
        <f>VLOOKUP(B188,'Cubo 14-08-2023'!$A$1:$A$444,1,0)</f>
        <v>1.1-00-2311_23649031_2331410</v>
      </c>
      <c r="B188" s="61" t="str">
        <f t="shared" si="32"/>
        <v>1.1-00-2311_23649031_2331410</v>
      </c>
      <c r="C188" s="61" t="s">
        <v>137</v>
      </c>
      <c r="D188" s="61" t="s">
        <v>138</v>
      </c>
      <c r="E188" s="61" t="s">
        <v>682</v>
      </c>
      <c r="F188" s="61">
        <v>3</v>
      </c>
      <c r="G188" s="61" t="s">
        <v>685</v>
      </c>
      <c r="H188" s="61">
        <v>3.8</v>
      </c>
      <c r="I188" s="61" t="s">
        <v>687</v>
      </c>
      <c r="J188" s="61" t="s">
        <v>77</v>
      </c>
      <c r="K188" s="61" t="s">
        <v>78</v>
      </c>
      <c r="L188" s="61" t="s">
        <v>43</v>
      </c>
      <c r="M188" s="61" t="s">
        <v>44</v>
      </c>
      <c r="N188" s="61" t="s">
        <v>79</v>
      </c>
      <c r="O188" s="61" t="s">
        <v>80</v>
      </c>
      <c r="P188" s="61">
        <v>6</v>
      </c>
      <c r="Q188" s="61" t="s">
        <v>34</v>
      </c>
      <c r="R188" s="61">
        <v>49</v>
      </c>
      <c r="S188" s="61" t="s">
        <v>200</v>
      </c>
      <c r="T188" s="61" t="s">
        <v>81</v>
      </c>
      <c r="U188" s="61" t="s">
        <v>82</v>
      </c>
      <c r="V188" s="61">
        <v>3000</v>
      </c>
      <c r="W188" s="61" t="s">
        <v>662</v>
      </c>
      <c r="X188" s="61" t="s">
        <v>38</v>
      </c>
      <c r="AB188" s="61">
        <v>3141</v>
      </c>
      <c r="AC188" s="61" t="s">
        <v>203</v>
      </c>
      <c r="AD188" s="61">
        <v>0</v>
      </c>
      <c r="AE188" s="61" t="s">
        <v>40</v>
      </c>
      <c r="AF188" s="63">
        <v>1741466.24</v>
      </c>
      <c r="AG188" s="63">
        <v>1741466.24</v>
      </c>
      <c r="AH188" s="63">
        <v>1753166.24</v>
      </c>
      <c r="AI188" s="63">
        <v>1813000</v>
      </c>
      <c r="AJ188" s="63">
        <v>1741466.24</v>
      </c>
      <c r="AK188" s="63">
        <v>1741466.24</v>
      </c>
      <c r="AL188" s="63">
        <v>1741466.24</v>
      </c>
      <c r="AM188" s="63">
        <v>1741466.24</v>
      </c>
      <c r="AN188" s="63">
        <v>296547.03999999998</v>
      </c>
      <c r="AO188" s="63">
        <v>741367.6</v>
      </c>
      <c r="AP188" s="63">
        <v>851825.12</v>
      </c>
      <c r="AQ188" s="63">
        <v>220915.04</v>
      </c>
      <c r="AR188" s="63">
        <v>703551.6</v>
      </c>
      <c r="AS188" s="63">
        <v>851825.12</v>
      </c>
      <c r="AT188" s="63">
        <v>220915.04</v>
      </c>
      <c r="AU188" s="63">
        <v>703551.6</v>
      </c>
      <c r="AV188" s="63">
        <v>703551.6</v>
      </c>
      <c r="AW188" s="63">
        <f t="shared" si="46"/>
        <v>0</v>
      </c>
      <c r="AX188" s="63">
        <v>1813000</v>
      </c>
      <c r="AY188" s="63">
        <f t="shared" si="47"/>
        <v>0</v>
      </c>
      <c r="AZ188" s="63">
        <f t="shared" si="48"/>
        <v>71533.760000000009</v>
      </c>
      <c r="BA188" s="63">
        <v>1813000</v>
      </c>
      <c r="BB188" s="63" t="s">
        <v>473</v>
      </c>
      <c r="BC188" s="63">
        <v>0</v>
      </c>
      <c r="BD188" s="63">
        <v>0</v>
      </c>
      <c r="BE188" s="63">
        <v>0</v>
      </c>
      <c r="BF188" s="63">
        <v>71533.759999999995</v>
      </c>
      <c r="BG188" s="63">
        <v>-71533.759999999995</v>
      </c>
      <c r="BH188" s="63"/>
      <c r="BI188" s="63">
        <f>BA188-AG188</f>
        <v>71533.760000000009</v>
      </c>
      <c r="BJ188" s="63">
        <f t="shared" si="49"/>
        <v>1813000</v>
      </c>
      <c r="BK188" s="63">
        <f t="shared" si="50"/>
        <v>71533.760000000009</v>
      </c>
    </row>
    <row r="189" spans="1:66" s="61" customFormat="1" hidden="1" x14ac:dyDescent="0.25">
      <c r="A189" s="61" t="str">
        <f>VLOOKUP(B189,'Cubo 14-08-2023'!$A$1:$A$444,1,0)</f>
        <v>1.1-00-2305_23621015_2331410</v>
      </c>
      <c r="B189" s="61" t="str">
        <f t="shared" si="32"/>
        <v>1.1-00-2305_23621015_2331410</v>
      </c>
      <c r="C189" s="61" t="s">
        <v>137</v>
      </c>
      <c r="D189" s="61" t="s">
        <v>138</v>
      </c>
      <c r="E189" s="61" t="s">
        <v>682</v>
      </c>
      <c r="F189" s="61">
        <v>1</v>
      </c>
      <c r="G189" s="61" t="s">
        <v>669</v>
      </c>
      <c r="H189" s="61">
        <v>1.3</v>
      </c>
      <c r="I189" s="61" t="s">
        <v>670</v>
      </c>
      <c r="J189" s="61" t="s">
        <v>28</v>
      </c>
      <c r="K189" s="61" t="s">
        <v>29</v>
      </c>
      <c r="L189" s="61" t="s">
        <v>43</v>
      </c>
      <c r="M189" s="61" t="s">
        <v>44</v>
      </c>
      <c r="N189" s="61" t="s">
        <v>45</v>
      </c>
      <c r="O189" s="61" t="s">
        <v>46</v>
      </c>
      <c r="P189" s="61">
        <v>6</v>
      </c>
      <c r="Q189" s="61" t="s">
        <v>34</v>
      </c>
      <c r="R189" s="61">
        <v>21</v>
      </c>
      <c r="S189" s="61" t="s">
        <v>107</v>
      </c>
      <c r="T189" s="61" t="s">
        <v>47</v>
      </c>
      <c r="U189" s="61" t="s">
        <v>48</v>
      </c>
      <c r="V189" s="61">
        <v>3000</v>
      </c>
      <c r="W189" s="61" t="s">
        <v>662</v>
      </c>
      <c r="X189" s="61" t="s">
        <v>38</v>
      </c>
      <c r="AB189" s="61">
        <v>3141</v>
      </c>
      <c r="AC189" s="61" t="s">
        <v>203</v>
      </c>
      <c r="AD189" s="61">
        <v>0</v>
      </c>
      <c r="AE189" s="61" t="s">
        <v>40</v>
      </c>
      <c r="AF189" s="63">
        <v>600000</v>
      </c>
      <c r="AG189" s="63">
        <v>600000</v>
      </c>
      <c r="AH189" s="63">
        <v>600000</v>
      </c>
      <c r="AI189" s="63">
        <v>600000</v>
      </c>
      <c r="AJ189" s="63">
        <v>599999.56000000006</v>
      </c>
      <c r="AK189" s="63">
        <v>599999.56000000006</v>
      </c>
      <c r="AL189" s="63">
        <v>599999.56000000006</v>
      </c>
      <c r="AM189" s="63">
        <v>599999.56000000006</v>
      </c>
      <c r="AN189" s="63">
        <v>232001.47</v>
      </c>
      <c r="AO189" s="63">
        <v>324650.09999999998</v>
      </c>
      <c r="AP189" s="63">
        <v>324650.09999999998</v>
      </c>
      <c r="AQ189" s="63">
        <v>232001.47</v>
      </c>
      <c r="AR189" s="63">
        <v>278323.12</v>
      </c>
      <c r="AS189" s="63">
        <v>324650.09999999998</v>
      </c>
      <c r="AT189" s="63">
        <v>232001.47</v>
      </c>
      <c r="AU189" s="63">
        <v>278323.12</v>
      </c>
      <c r="AV189" s="63">
        <v>324650.09999999998</v>
      </c>
      <c r="AW189" s="63">
        <f t="shared" si="46"/>
        <v>0.43999999994412065</v>
      </c>
      <c r="AX189" s="63">
        <v>600000</v>
      </c>
      <c r="AY189" s="63">
        <f t="shared" si="47"/>
        <v>0</v>
      </c>
      <c r="AZ189" s="63">
        <f t="shared" si="48"/>
        <v>0</v>
      </c>
      <c r="BA189" s="63">
        <v>600000</v>
      </c>
      <c r="BB189" s="63" t="s">
        <v>473</v>
      </c>
      <c r="BC189" s="63">
        <v>0</v>
      </c>
      <c r="BD189" s="63">
        <v>0</v>
      </c>
      <c r="BE189" s="63">
        <v>0</v>
      </c>
      <c r="BF189" s="63">
        <v>0</v>
      </c>
      <c r="BG189" s="63">
        <v>0</v>
      </c>
      <c r="BH189" s="63"/>
      <c r="BI189" s="63">
        <f>BA189-AG189</f>
        <v>0</v>
      </c>
      <c r="BJ189" s="63">
        <f t="shared" si="49"/>
        <v>600000</v>
      </c>
      <c r="BK189" s="63">
        <f t="shared" si="50"/>
        <v>0.43999999994412065</v>
      </c>
    </row>
    <row r="190" spans="1:66" s="61" customFormat="1" hidden="1" x14ac:dyDescent="0.25">
      <c r="A190" s="61" t="str">
        <f>VLOOKUP(B190,'Cubo 14-08-2023'!$A$1:$A$444,1,0)</f>
        <v>1.1-00-2311_23649031_2331610</v>
      </c>
      <c r="B190" s="61" t="str">
        <f t="shared" si="32"/>
        <v>1.1-00-2311_23649031_2331610</v>
      </c>
      <c r="C190" s="61" t="s">
        <v>137</v>
      </c>
      <c r="D190" s="61" t="s">
        <v>138</v>
      </c>
      <c r="E190" s="61" t="s">
        <v>682</v>
      </c>
      <c r="F190" s="61">
        <v>3</v>
      </c>
      <c r="G190" s="61" t="s">
        <v>685</v>
      </c>
      <c r="H190" s="61">
        <v>3.8</v>
      </c>
      <c r="I190" s="61" t="s">
        <v>687</v>
      </c>
      <c r="J190" s="61" t="s">
        <v>77</v>
      </c>
      <c r="K190" s="61" t="s">
        <v>78</v>
      </c>
      <c r="L190" s="61" t="s">
        <v>43</v>
      </c>
      <c r="M190" s="61" t="s">
        <v>44</v>
      </c>
      <c r="N190" s="61" t="s">
        <v>79</v>
      </c>
      <c r="O190" s="61" t="s">
        <v>80</v>
      </c>
      <c r="P190" s="61">
        <v>6</v>
      </c>
      <c r="Q190" s="61" t="s">
        <v>34</v>
      </c>
      <c r="R190" s="61">
        <v>49</v>
      </c>
      <c r="S190" s="61" t="s">
        <v>200</v>
      </c>
      <c r="T190" s="61" t="s">
        <v>81</v>
      </c>
      <c r="U190" s="61" t="s">
        <v>82</v>
      </c>
      <c r="V190" s="61">
        <v>3000</v>
      </c>
      <c r="W190" s="61" t="s">
        <v>662</v>
      </c>
      <c r="X190" s="61" t="s">
        <v>38</v>
      </c>
      <c r="AB190" s="61">
        <v>3161</v>
      </c>
      <c r="AC190" s="61" t="s">
        <v>144</v>
      </c>
      <c r="AD190" s="61">
        <v>0</v>
      </c>
      <c r="AE190" s="61" t="s">
        <v>40</v>
      </c>
      <c r="AF190" s="63">
        <v>28000</v>
      </c>
      <c r="AG190" s="63">
        <v>28000</v>
      </c>
      <c r="AH190" s="63">
        <v>28000</v>
      </c>
      <c r="AI190" s="63">
        <v>0</v>
      </c>
      <c r="AJ190" s="63">
        <v>97022.399999999994</v>
      </c>
      <c r="AK190" s="63">
        <v>27422.400000000001</v>
      </c>
      <c r="AL190" s="63">
        <v>97022.399999999994</v>
      </c>
      <c r="AM190" s="63">
        <v>97022.399999999994</v>
      </c>
      <c r="AN190" s="63">
        <v>5484.48</v>
      </c>
      <c r="AO190" s="63">
        <v>10968.96</v>
      </c>
      <c r="AP190" s="63">
        <v>10968.96</v>
      </c>
      <c r="AQ190" s="63">
        <v>0</v>
      </c>
      <c r="AR190" s="63">
        <v>8226.7199999999993</v>
      </c>
      <c r="AS190" s="63">
        <v>10968.96</v>
      </c>
      <c r="AT190" s="63">
        <v>0</v>
      </c>
      <c r="AU190" s="63">
        <v>8226.7199999999993</v>
      </c>
      <c r="AV190" s="63">
        <v>8226.7199999999993</v>
      </c>
      <c r="AW190" s="63">
        <f t="shared" si="46"/>
        <v>-69022.399999999994</v>
      </c>
      <c r="AX190" s="63">
        <v>0</v>
      </c>
      <c r="AY190" s="63">
        <f t="shared" si="47"/>
        <v>0</v>
      </c>
      <c r="AZ190" s="63">
        <f t="shared" si="48"/>
        <v>-28000</v>
      </c>
      <c r="BA190" s="63">
        <v>0</v>
      </c>
      <c r="BB190" s="63" t="s">
        <v>473</v>
      </c>
      <c r="BC190" s="63">
        <v>0</v>
      </c>
      <c r="BD190" s="63">
        <v>28000</v>
      </c>
      <c r="BE190" s="63">
        <v>0</v>
      </c>
      <c r="BF190" s="63">
        <v>0</v>
      </c>
      <c r="BG190" s="63">
        <v>28000</v>
      </c>
      <c r="BH190" s="63"/>
      <c r="BI190" s="63">
        <f>-AW190</f>
        <v>69022.399999999994</v>
      </c>
      <c r="BJ190" s="63">
        <f t="shared" si="49"/>
        <v>97022.399999999994</v>
      </c>
      <c r="BK190" s="63">
        <f t="shared" si="50"/>
        <v>0</v>
      </c>
    </row>
    <row r="191" spans="1:66" s="61" customFormat="1" hidden="1" x14ac:dyDescent="0.25">
      <c r="A191" s="61" t="str">
        <f>VLOOKUP(B191,'Cubo 14-08-2023'!$A$1:$A$444,1,0)</f>
        <v>1.6-05-2308_23741025_2331610</v>
      </c>
      <c r="B191" s="61" t="str">
        <f t="shared" si="32"/>
        <v>1.6-05-2308_23741025_2331610</v>
      </c>
      <c r="C191" s="77" t="s">
        <v>618</v>
      </c>
      <c r="D191" s="61" t="s">
        <v>619</v>
      </c>
      <c r="E191" s="61" t="s">
        <v>683</v>
      </c>
      <c r="F191" s="61">
        <v>1</v>
      </c>
      <c r="G191" s="61" t="s">
        <v>669</v>
      </c>
      <c r="H191" s="61">
        <v>1.7</v>
      </c>
      <c r="I191" s="61" t="s">
        <v>671</v>
      </c>
      <c r="J191" s="61" t="s">
        <v>61</v>
      </c>
      <c r="K191" s="61" t="s">
        <v>62</v>
      </c>
      <c r="L191" s="61" t="s">
        <v>63</v>
      </c>
      <c r="M191" s="61" t="s">
        <v>64</v>
      </c>
      <c r="N191" s="61" t="s">
        <v>65</v>
      </c>
      <c r="O191" s="61" t="s">
        <v>66</v>
      </c>
      <c r="P191" s="61">
        <v>7</v>
      </c>
      <c r="Q191" s="61" t="s">
        <v>67</v>
      </c>
      <c r="R191" s="61">
        <v>41</v>
      </c>
      <c r="S191" s="61" t="s">
        <v>72</v>
      </c>
      <c r="T191" s="61" t="s">
        <v>68</v>
      </c>
      <c r="U191" s="61" t="s">
        <v>69</v>
      </c>
      <c r="V191" s="61">
        <v>3000</v>
      </c>
      <c r="W191" s="61" t="s">
        <v>662</v>
      </c>
      <c r="X191" s="61" t="s">
        <v>38</v>
      </c>
      <c r="AB191" s="61">
        <v>3161</v>
      </c>
      <c r="AC191" s="61" t="s">
        <v>144</v>
      </c>
      <c r="AD191" s="61">
        <v>0</v>
      </c>
      <c r="AE191" s="61" t="s">
        <v>40</v>
      </c>
      <c r="AF191" s="63">
        <v>0</v>
      </c>
      <c r="AG191" s="63">
        <v>0</v>
      </c>
      <c r="AH191" s="63">
        <v>0</v>
      </c>
      <c r="AI191" s="63">
        <v>0</v>
      </c>
      <c r="AJ191" s="63">
        <v>0</v>
      </c>
      <c r="AK191" s="63">
        <v>0</v>
      </c>
      <c r="AL191" s="63">
        <v>0</v>
      </c>
      <c r="AM191" s="63">
        <v>0</v>
      </c>
      <c r="AN191" s="63">
        <v>0</v>
      </c>
      <c r="AO191" s="63">
        <v>0</v>
      </c>
      <c r="AP191" s="63">
        <v>0</v>
      </c>
      <c r="AQ191" s="63">
        <v>0</v>
      </c>
      <c r="AR191" s="63">
        <v>0</v>
      </c>
      <c r="AS191" s="63">
        <v>0</v>
      </c>
      <c r="AT191" s="63">
        <v>0</v>
      </c>
      <c r="AU191" s="63">
        <v>0</v>
      </c>
      <c r="AV191" s="63">
        <v>0</v>
      </c>
      <c r="AW191" s="63">
        <v>0</v>
      </c>
      <c r="AX191" s="63">
        <v>0</v>
      </c>
      <c r="AY191" s="63">
        <v>0</v>
      </c>
      <c r="AZ191" s="63">
        <v>0</v>
      </c>
      <c r="BA191" s="63">
        <v>0</v>
      </c>
      <c r="BB191" s="63" t="s">
        <v>473</v>
      </c>
      <c r="BC191" s="63">
        <v>0</v>
      </c>
      <c r="BD191" s="63">
        <v>0</v>
      </c>
      <c r="BE191" s="63">
        <v>0</v>
      </c>
      <c r="BF191" s="63">
        <v>0</v>
      </c>
      <c r="BG191" s="63">
        <v>0</v>
      </c>
      <c r="BH191" s="63"/>
      <c r="BI191" s="63">
        <v>55000</v>
      </c>
      <c r="BJ191" s="63">
        <f t="shared" si="49"/>
        <v>55000</v>
      </c>
      <c r="BK191" s="63">
        <f t="shared" si="50"/>
        <v>55000</v>
      </c>
    </row>
    <row r="192" spans="1:66" s="61" customFormat="1" hidden="1" x14ac:dyDescent="0.25">
      <c r="A192" s="61" t="str">
        <f>VLOOKUP(B192,'Cubo 14-08-2023'!$A$1:$A$444,1,0)</f>
        <v>1.1-00-2308_23741025_2331610</v>
      </c>
      <c r="B192" s="61" t="str">
        <f t="shared" si="32"/>
        <v>1.1-00-2308_23741025_2331610</v>
      </c>
      <c r="C192" s="61" t="s">
        <v>137</v>
      </c>
      <c r="D192" s="61" t="s">
        <v>138</v>
      </c>
      <c r="E192" s="61" t="s">
        <v>682</v>
      </c>
      <c r="F192" s="61">
        <v>1</v>
      </c>
      <c r="G192" s="61" t="s">
        <v>669</v>
      </c>
      <c r="H192" s="61">
        <v>1.7</v>
      </c>
      <c r="I192" s="61" t="s">
        <v>671</v>
      </c>
      <c r="J192" s="61" t="s">
        <v>61</v>
      </c>
      <c r="K192" s="61" t="s">
        <v>62</v>
      </c>
      <c r="L192" s="61" t="s">
        <v>63</v>
      </c>
      <c r="M192" s="61" t="s">
        <v>64</v>
      </c>
      <c r="N192" s="61" t="s">
        <v>65</v>
      </c>
      <c r="O192" s="61" t="s">
        <v>66</v>
      </c>
      <c r="P192" s="61">
        <v>7</v>
      </c>
      <c r="Q192" s="61" t="s">
        <v>67</v>
      </c>
      <c r="R192" s="61">
        <v>41</v>
      </c>
      <c r="S192" s="61" t="s">
        <v>72</v>
      </c>
      <c r="T192" s="61" t="s">
        <v>68</v>
      </c>
      <c r="U192" s="61" t="s">
        <v>69</v>
      </c>
      <c r="V192" s="61">
        <v>3000</v>
      </c>
      <c r="W192" s="61" t="s">
        <v>662</v>
      </c>
      <c r="X192" s="61" t="s">
        <v>38</v>
      </c>
      <c r="AB192" s="61">
        <v>3161</v>
      </c>
      <c r="AC192" s="61" t="s">
        <v>144</v>
      </c>
      <c r="AD192" s="61">
        <v>0</v>
      </c>
      <c r="AE192" s="61" t="s">
        <v>40</v>
      </c>
      <c r="AF192" s="63">
        <v>200000</v>
      </c>
      <c r="AG192" s="63">
        <v>200000</v>
      </c>
      <c r="AH192" s="63">
        <v>200000</v>
      </c>
      <c r="AI192" s="63">
        <v>200000</v>
      </c>
      <c r="AJ192" s="63">
        <v>145672.79999999999</v>
      </c>
      <c r="AK192" s="63">
        <v>145672.79999999999</v>
      </c>
      <c r="AL192" s="63">
        <v>145672.79999999999</v>
      </c>
      <c r="AM192" s="63">
        <v>145672.79999999999</v>
      </c>
      <c r="AN192" s="63">
        <v>72836.399999999994</v>
      </c>
      <c r="AO192" s="63">
        <v>109254.6</v>
      </c>
      <c r="AP192" s="63">
        <v>109254.6</v>
      </c>
      <c r="AQ192" s="63">
        <v>72836.399999999994</v>
      </c>
      <c r="AR192" s="63">
        <v>72836.399999999994</v>
      </c>
      <c r="AS192" s="63">
        <v>109254.6</v>
      </c>
      <c r="AT192" s="63">
        <v>72836.399999999994</v>
      </c>
      <c r="AU192" s="63">
        <v>72836.399999999994</v>
      </c>
      <c r="AV192" s="63">
        <v>72836.399999999994</v>
      </c>
      <c r="AW192" s="63">
        <f t="shared" ref="AW192:AW197" si="51">AG192-AJ192</f>
        <v>54327.200000000012</v>
      </c>
      <c r="AX192" s="63">
        <v>200000</v>
      </c>
      <c r="AY192" s="63">
        <f t="shared" ref="AY192:AY216" si="52">AX192-AI192</f>
        <v>0</v>
      </c>
      <c r="AZ192" s="63">
        <f t="shared" ref="AZ192:AZ216" si="53">AX192-AG192</f>
        <v>0</v>
      </c>
      <c r="BA192" s="63">
        <v>200000</v>
      </c>
      <c r="BB192" s="63" t="s">
        <v>473</v>
      </c>
      <c r="BC192" s="63">
        <v>0</v>
      </c>
      <c r="BD192" s="63">
        <v>0</v>
      </c>
      <c r="BE192" s="63">
        <v>0</v>
      </c>
      <c r="BF192" s="63">
        <v>0</v>
      </c>
      <c r="BG192" s="63">
        <v>0</v>
      </c>
      <c r="BH192" s="63"/>
      <c r="BI192" s="63">
        <f>BA192-AG192</f>
        <v>0</v>
      </c>
      <c r="BJ192" s="63">
        <f t="shared" si="49"/>
        <v>200000</v>
      </c>
      <c r="BK192" s="63">
        <f t="shared" si="50"/>
        <v>54327.200000000012</v>
      </c>
    </row>
    <row r="193" spans="1:66" s="61" customFormat="1" hidden="1" x14ac:dyDescent="0.25">
      <c r="A193" s="61" t="str">
        <f>VLOOKUP(B193,'Cubo 14-08-2023'!$A$1:$A$444,1,0)</f>
        <v>1.1-00-2305_23621015_2331610</v>
      </c>
      <c r="B193" s="61" t="str">
        <f t="shared" si="32"/>
        <v>1.1-00-2305_23621015_2331610</v>
      </c>
      <c r="C193" s="61" t="s">
        <v>137</v>
      </c>
      <c r="D193" s="61" t="s">
        <v>138</v>
      </c>
      <c r="E193" s="61" t="s">
        <v>682</v>
      </c>
      <c r="F193" s="61">
        <v>1</v>
      </c>
      <c r="G193" s="61" t="s">
        <v>669</v>
      </c>
      <c r="H193" s="61">
        <v>1.3</v>
      </c>
      <c r="I193" s="61" t="s">
        <v>670</v>
      </c>
      <c r="J193" s="61" t="s">
        <v>28</v>
      </c>
      <c r="K193" s="61" t="s">
        <v>29</v>
      </c>
      <c r="L193" s="61" t="s">
        <v>43</v>
      </c>
      <c r="M193" s="61" t="s">
        <v>44</v>
      </c>
      <c r="N193" s="61" t="s">
        <v>45</v>
      </c>
      <c r="O193" s="61" t="s">
        <v>46</v>
      </c>
      <c r="P193" s="61">
        <v>6</v>
      </c>
      <c r="Q193" s="61" t="s">
        <v>34</v>
      </c>
      <c r="R193" s="61">
        <v>21</v>
      </c>
      <c r="S193" s="61" t="s">
        <v>107</v>
      </c>
      <c r="T193" s="61" t="s">
        <v>47</v>
      </c>
      <c r="U193" s="61" t="s">
        <v>48</v>
      </c>
      <c r="V193" s="61">
        <v>3000</v>
      </c>
      <c r="W193" s="61" t="s">
        <v>662</v>
      </c>
      <c r="X193" s="61" t="s">
        <v>38</v>
      </c>
      <c r="AB193" s="61">
        <v>3161</v>
      </c>
      <c r="AC193" s="61" t="s">
        <v>144</v>
      </c>
      <c r="AD193" s="61">
        <v>0</v>
      </c>
      <c r="AE193" s="61" t="s">
        <v>40</v>
      </c>
      <c r="AF193" s="63">
        <v>2700000</v>
      </c>
      <c r="AG193" s="63">
        <v>2700000</v>
      </c>
      <c r="AH193" s="63">
        <v>2700000</v>
      </c>
      <c r="AI193" s="63">
        <v>2700000</v>
      </c>
      <c r="AJ193" s="63">
        <v>2593760</v>
      </c>
      <c r="AK193" s="63">
        <v>2593760</v>
      </c>
      <c r="AL193" s="63">
        <v>2593760</v>
      </c>
      <c r="AM193" s="63">
        <v>2593760</v>
      </c>
      <c r="AN193" s="63">
        <v>1244007.2</v>
      </c>
      <c r="AO193" s="63">
        <v>1693924.8</v>
      </c>
      <c r="AP193" s="63">
        <v>1693924.8</v>
      </c>
      <c r="AQ193" s="63">
        <v>1244007.2</v>
      </c>
      <c r="AR193" s="63">
        <v>1693924.8</v>
      </c>
      <c r="AS193" s="63">
        <v>1693924.8</v>
      </c>
      <c r="AT193" s="63">
        <v>1244007.2</v>
      </c>
      <c r="AU193" s="63">
        <v>1693924.8</v>
      </c>
      <c r="AV193" s="63">
        <v>1693924.8</v>
      </c>
      <c r="AW193" s="63">
        <f t="shared" si="51"/>
        <v>106240</v>
      </c>
      <c r="AX193" s="63">
        <v>2700000</v>
      </c>
      <c r="AY193" s="63">
        <f t="shared" si="52"/>
        <v>0</v>
      </c>
      <c r="AZ193" s="63">
        <f t="shared" si="53"/>
        <v>0</v>
      </c>
      <c r="BA193" s="63">
        <v>2700000</v>
      </c>
      <c r="BB193" s="63" t="s">
        <v>473</v>
      </c>
      <c r="BC193" s="63">
        <v>0</v>
      </c>
      <c r="BD193" s="63">
        <v>0</v>
      </c>
      <c r="BE193" s="63">
        <v>0</v>
      </c>
      <c r="BF193" s="63">
        <v>0</v>
      </c>
      <c r="BG193" s="63">
        <v>0</v>
      </c>
      <c r="BH193" s="63"/>
      <c r="BI193" s="63">
        <f>BA193-AG193</f>
        <v>0</v>
      </c>
      <c r="BJ193" s="63">
        <f t="shared" si="49"/>
        <v>2700000</v>
      </c>
      <c r="BK193" s="63">
        <f t="shared" si="50"/>
        <v>106240</v>
      </c>
    </row>
    <row r="194" spans="1:66" s="61" customFormat="1" hidden="1" x14ac:dyDescent="0.25">
      <c r="A194" s="61" t="str">
        <f>VLOOKUP(B194,'Cubo 14-08-2023'!$A$1:$A$444,1,0)</f>
        <v>1.1-00-2304_23618012_2331810</v>
      </c>
      <c r="B194" s="61" t="str">
        <f t="shared" ref="B194:B257" si="54">CONCATENATE(C194,N194,P194,R194,T194,AB194,AD194)</f>
        <v>1.1-00-2304_23618012_2331810</v>
      </c>
      <c r="C194" s="61" t="s">
        <v>137</v>
      </c>
      <c r="D194" s="61" t="s">
        <v>138</v>
      </c>
      <c r="E194" s="61" t="s">
        <v>682</v>
      </c>
      <c r="F194" s="61">
        <v>1</v>
      </c>
      <c r="G194" s="61" t="s">
        <v>669</v>
      </c>
      <c r="H194" s="61">
        <v>1.3</v>
      </c>
      <c r="I194" s="61" t="s">
        <v>670</v>
      </c>
      <c r="J194" s="61" t="s">
        <v>28</v>
      </c>
      <c r="K194" s="61" t="s">
        <v>29</v>
      </c>
      <c r="L194" s="61" t="s">
        <v>30</v>
      </c>
      <c r="M194" s="61" t="s">
        <v>31</v>
      </c>
      <c r="N194" s="61" t="s">
        <v>32</v>
      </c>
      <c r="O194" s="61" t="s">
        <v>33</v>
      </c>
      <c r="P194" s="61">
        <v>6</v>
      </c>
      <c r="Q194" s="61" t="s">
        <v>34</v>
      </c>
      <c r="R194" s="61">
        <v>18</v>
      </c>
      <c r="S194" s="61" t="s">
        <v>275</v>
      </c>
      <c r="T194" s="61" t="s">
        <v>273</v>
      </c>
      <c r="U194" s="61" t="s">
        <v>274</v>
      </c>
      <c r="V194" s="61">
        <v>3000</v>
      </c>
      <c r="W194" s="61" t="s">
        <v>662</v>
      </c>
      <c r="X194" s="61" t="s">
        <v>38</v>
      </c>
      <c r="AB194" s="61">
        <v>3181</v>
      </c>
      <c r="AC194" s="61" t="s">
        <v>139</v>
      </c>
      <c r="AD194" s="61">
        <v>0</v>
      </c>
      <c r="AE194" s="61" t="s">
        <v>40</v>
      </c>
      <c r="AF194" s="63">
        <v>4000</v>
      </c>
      <c r="AG194" s="63">
        <v>4000</v>
      </c>
      <c r="AH194" s="63">
        <v>4000</v>
      </c>
      <c r="AI194" s="63">
        <v>5500</v>
      </c>
      <c r="AJ194" s="63">
        <v>1952.58</v>
      </c>
      <c r="AK194" s="63">
        <v>1952.58</v>
      </c>
      <c r="AL194" s="63">
        <v>1952.58</v>
      </c>
      <c r="AM194" s="63">
        <v>1952.58</v>
      </c>
      <c r="AN194" s="63">
        <v>1952.58</v>
      </c>
      <c r="AO194" s="63">
        <v>1952.58</v>
      </c>
      <c r="AP194" s="63">
        <v>1952.58</v>
      </c>
      <c r="AQ194" s="63">
        <v>1952.58</v>
      </c>
      <c r="AR194" s="63">
        <v>1952.58</v>
      </c>
      <c r="AS194" s="63">
        <v>1952.58</v>
      </c>
      <c r="AT194" s="63">
        <v>1952.58</v>
      </c>
      <c r="AU194" s="63">
        <v>1952.58</v>
      </c>
      <c r="AV194" s="63">
        <v>1952.58</v>
      </c>
      <c r="AW194" s="63">
        <f t="shared" si="51"/>
        <v>2047.42</v>
      </c>
      <c r="AX194" s="63">
        <v>5500</v>
      </c>
      <c r="AY194" s="63">
        <f t="shared" si="52"/>
        <v>0</v>
      </c>
      <c r="AZ194" s="63">
        <f t="shared" si="53"/>
        <v>1500</v>
      </c>
      <c r="BA194" s="63">
        <v>5500</v>
      </c>
      <c r="BB194" s="63" t="s">
        <v>473</v>
      </c>
      <c r="BC194" s="63">
        <v>0</v>
      </c>
      <c r="BD194" s="63">
        <v>0</v>
      </c>
      <c r="BE194" s="63">
        <v>0</v>
      </c>
      <c r="BF194" s="63">
        <v>1500</v>
      </c>
      <c r="BG194" s="63">
        <v>-1500</v>
      </c>
      <c r="BH194" s="63"/>
      <c r="BI194" s="63">
        <f>BA194-AG194</f>
        <v>1500</v>
      </c>
      <c r="BJ194" s="63">
        <f t="shared" ref="BJ194:BJ257" si="55">AG194+BI194</f>
        <v>5500</v>
      </c>
      <c r="BK194" s="63">
        <f t="shared" ref="BK194:BK257" si="56">BJ194-AM194</f>
        <v>3547.42</v>
      </c>
    </row>
    <row r="195" spans="1:66" s="61" customFormat="1" hidden="1" x14ac:dyDescent="0.25">
      <c r="A195" s="61" t="str">
        <f>VLOOKUP(B195,'Cubo 14-08-2023'!$A$1:$A$444,1,0)</f>
        <v>1.1-00-2308_23740025_2331810</v>
      </c>
      <c r="B195" s="61" t="str">
        <f t="shared" si="54"/>
        <v>1.1-00-2308_23740025_2331810</v>
      </c>
      <c r="C195" s="61" t="s">
        <v>137</v>
      </c>
      <c r="D195" s="61" t="s">
        <v>138</v>
      </c>
      <c r="E195" s="61" t="s">
        <v>682</v>
      </c>
      <c r="F195" s="61">
        <v>1</v>
      </c>
      <c r="G195" s="61" t="s">
        <v>669</v>
      </c>
      <c r="H195" s="61">
        <v>1.7</v>
      </c>
      <c r="I195" s="61" t="s">
        <v>671</v>
      </c>
      <c r="J195" s="61" t="s">
        <v>61</v>
      </c>
      <c r="K195" s="61" t="s">
        <v>62</v>
      </c>
      <c r="L195" s="61" t="s">
        <v>63</v>
      </c>
      <c r="M195" s="61" t="s">
        <v>64</v>
      </c>
      <c r="N195" s="61" t="s">
        <v>65</v>
      </c>
      <c r="O195" s="61" t="s">
        <v>66</v>
      </c>
      <c r="P195" s="61">
        <v>7</v>
      </c>
      <c r="Q195" s="61" t="s">
        <v>67</v>
      </c>
      <c r="R195" s="61">
        <v>40</v>
      </c>
      <c r="S195" s="61" t="s">
        <v>70</v>
      </c>
      <c r="T195" s="61" t="s">
        <v>68</v>
      </c>
      <c r="U195" s="61" t="s">
        <v>69</v>
      </c>
      <c r="V195" s="61">
        <v>3000</v>
      </c>
      <c r="W195" s="61" t="s">
        <v>662</v>
      </c>
      <c r="X195" s="61" t="s">
        <v>38</v>
      </c>
      <c r="AB195" s="61">
        <v>3181</v>
      </c>
      <c r="AC195" s="61" t="s">
        <v>139</v>
      </c>
      <c r="AD195" s="61">
        <v>0</v>
      </c>
      <c r="AE195" s="61" t="s">
        <v>40</v>
      </c>
      <c r="AF195" s="63">
        <v>10000</v>
      </c>
      <c r="AG195" s="63">
        <v>10000</v>
      </c>
      <c r="AH195" s="63">
        <v>10000</v>
      </c>
      <c r="AI195" s="63">
        <v>10000</v>
      </c>
      <c r="AJ195" s="63">
        <v>0</v>
      </c>
      <c r="AK195" s="63">
        <v>0</v>
      </c>
      <c r="AL195" s="63">
        <v>0</v>
      </c>
      <c r="AM195" s="63">
        <v>0</v>
      </c>
      <c r="AN195" s="63">
        <v>0</v>
      </c>
      <c r="AO195" s="63">
        <v>0</v>
      </c>
      <c r="AP195" s="63">
        <v>0</v>
      </c>
      <c r="AQ195" s="63">
        <v>0</v>
      </c>
      <c r="AR195" s="63">
        <v>0</v>
      </c>
      <c r="AS195" s="63">
        <v>0</v>
      </c>
      <c r="AT195" s="63">
        <v>0</v>
      </c>
      <c r="AU195" s="63">
        <v>0</v>
      </c>
      <c r="AV195" s="63">
        <v>0</v>
      </c>
      <c r="AW195" s="63">
        <f t="shared" si="51"/>
        <v>10000</v>
      </c>
      <c r="AX195" s="63">
        <v>10000</v>
      </c>
      <c r="AY195" s="63">
        <f t="shared" si="52"/>
        <v>0</v>
      </c>
      <c r="AZ195" s="63">
        <f t="shared" si="53"/>
        <v>0</v>
      </c>
      <c r="BA195" s="63">
        <v>10000</v>
      </c>
      <c r="BB195" s="63" t="s">
        <v>473</v>
      </c>
      <c r="BC195" s="63">
        <v>0</v>
      </c>
      <c r="BD195" s="63">
        <v>0</v>
      </c>
      <c r="BE195" s="63">
        <v>0</v>
      </c>
      <c r="BF195" s="63">
        <v>0</v>
      </c>
      <c r="BG195" s="63">
        <v>0</v>
      </c>
      <c r="BH195" s="63"/>
      <c r="BI195" s="63">
        <f>BA195-AG195</f>
        <v>0</v>
      </c>
      <c r="BJ195" s="63">
        <f t="shared" si="55"/>
        <v>10000</v>
      </c>
      <c r="BK195" s="63">
        <f t="shared" si="56"/>
        <v>10000</v>
      </c>
    </row>
    <row r="196" spans="1:66" s="61" customFormat="1" hidden="1" x14ac:dyDescent="0.25">
      <c r="A196" s="61" t="str">
        <f>VLOOKUP(B196,'Cubo 14-08-2023'!$A$1:$A$444,1,0)</f>
        <v>1.1-00-2311_23649031_2331810</v>
      </c>
      <c r="B196" s="61" t="str">
        <f t="shared" si="54"/>
        <v>1.1-00-2311_23649031_2331810</v>
      </c>
      <c r="C196" s="61" t="s">
        <v>137</v>
      </c>
      <c r="D196" s="61" t="s">
        <v>138</v>
      </c>
      <c r="E196" s="61" t="s">
        <v>682</v>
      </c>
      <c r="F196" s="61">
        <v>3</v>
      </c>
      <c r="G196" s="61" t="s">
        <v>685</v>
      </c>
      <c r="H196" s="61">
        <v>3.8</v>
      </c>
      <c r="I196" s="61" t="s">
        <v>687</v>
      </c>
      <c r="J196" s="61" t="s">
        <v>77</v>
      </c>
      <c r="K196" s="61" t="s">
        <v>78</v>
      </c>
      <c r="L196" s="61" t="s">
        <v>43</v>
      </c>
      <c r="M196" s="61" t="s">
        <v>44</v>
      </c>
      <c r="N196" s="61" t="s">
        <v>79</v>
      </c>
      <c r="O196" s="61" t="s">
        <v>80</v>
      </c>
      <c r="P196" s="61">
        <v>6</v>
      </c>
      <c r="Q196" s="61" t="s">
        <v>34</v>
      </c>
      <c r="R196" s="61">
        <v>49</v>
      </c>
      <c r="S196" s="61" t="s">
        <v>200</v>
      </c>
      <c r="T196" s="61" t="s">
        <v>81</v>
      </c>
      <c r="U196" s="61" t="s">
        <v>82</v>
      </c>
      <c r="V196" s="61">
        <v>3000</v>
      </c>
      <c r="W196" s="61" t="s">
        <v>662</v>
      </c>
      <c r="X196" s="61" t="s">
        <v>38</v>
      </c>
      <c r="AB196" s="61">
        <v>3181</v>
      </c>
      <c r="AC196" s="61" t="s">
        <v>139</v>
      </c>
      <c r="AD196" s="61">
        <v>0</v>
      </c>
      <c r="AE196" s="61" t="s">
        <v>40</v>
      </c>
      <c r="AF196" s="63">
        <v>2897.76</v>
      </c>
      <c r="AG196" s="63">
        <v>2897.76</v>
      </c>
      <c r="AH196" s="63">
        <v>2897.76</v>
      </c>
      <c r="AI196" s="63">
        <v>0</v>
      </c>
      <c r="AJ196" s="63">
        <v>1779.43</v>
      </c>
      <c r="AK196" s="63">
        <v>672.31</v>
      </c>
      <c r="AL196" s="63">
        <v>1779.43</v>
      </c>
      <c r="AM196" s="63">
        <v>1779.43</v>
      </c>
      <c r="AN196" s="63">
        <v>672.31</v>
      </c>
      <c r="AO196" s="63">
        <v>1779.43</v>
      </c>
      <c r="AP196" s="63">
        <v>1779.43</v>
      </c>
      <c r="AQ196" s="63">
        <v>672.31</v>
      </c>
      <c r="AR196" s="63">
        <v>1779.43</v>
      </c>
      <c r="AS196" s="63">
        <v>1779.43</v>
      </c>
      <c r="AT196" s="63">
        <v>672.31</v>
      </c>
      <c r="AU196" s="63">
        <v>1779.43</v>
      </c>
      <c r="AV196" s="63">
        <v>1779.43</v>
      </c>
      <c r="AW196" s="63">
        <f t="shared" si="51"/>
        <v>1118.3300000000002</v>
      </c>
      <c r="AX196" s="63">
        <v>0</v>
      </c>
      <c r="AY196" s="63">
        <f t="shared" si="52"/>
        <v>0</v>
      </c>
      <c r="AZ196" s="63">
        <f t="shared" si="53"/>
        <v>-2897.76</v>
      </c>
      <c r="BA196" s="63">
        <v>0</v>
      </c>
      <c r="BB196" s="63" t="s">
        <v>473</v>
      </c>
      <c r="BC196" s="63">
        <v>0</v>
      </c>
      <c r="BD196" s="63">
        <v>2897.76</v>
      </c>
      <c r="BE196" s="63">
        <v>0</v>
      </c>
      <c r="BF196" s="63">
        <v>0</v>
      </c>
      <c r="BG196" s="63">
        <v>2897.76</v>
      </c>
      <c r="BH196" s="63"/>
      <c r="BI196" s="63">
        <v>0</v>
      </c>
      <c r="BJ196" s="63">
        <f t="shared" si="55"/>
        <v>2897.76</v>
      </c>
      <c r="BK196" s="63">
        <f t="shared" si="56"/>
        <v>1118.3300000000002</v>
      </c>
    </row>
    <row r="197" spans="1:66" s="61" customFormat="1" hidden="1" x14ac:dyDescent="0.25">
      <c r="A197" s="61" t="str">
        <f>VLOOKUP(B197,'Cubo 14-08-2023'!$A$1:$A$444,1,0)</f>
        <v>1.1-00-2301_2364004_2331810</v>
      </c>
      <c r="B197" s="61" t="str">
        <f t="shared" si="54"/>
        <v>1.1-00-2301_2364004_2331810</v>
      </c>
      <c r="C197" s="61" t="s">
        <v>137</v>
      </c>
      <c r="D197" s="61" t="s">
        <v>138</v>
      </c>
      <c r="E197" s="61" t="s">
        <v>682</v>
      </c>
      <c r="F197" s="61">
        <v>1</v>
      </c>
      <c r="G197" s="61" t="s">
        <v>669</v>
      </c>
      <c r="H197" s="61">
        <v>1.3</v>
      </c>
      <c r="I197" s="61" t="s">
        <v>670</v>
      </c>
      <c r="J197" s="61" t="s">
        <v>28</v>
      </c>
      <c r="K197" s="61" t="s">
        <v>29</v>
      </c>
      <c r="L197" s="61" t="s">
        <v>43</v>
      </c>
      <c r="M197" s="61" t="s">
        <v>44</v>
      </c>
      <c r="N197" s="61" t="s">
        <v>306</v>
      </c>
      <c r="O197" s="61" t="s">
        <v>307</v>
      </c>
      <c r="P197" s="61">
        <v>6</v>
      </c>
      <c r="Q197" s="61" t="s">
        <v>34</v>
      </c>
      <c r="R197" s="61">
        <v>4</v>
      </c>
      <c r="S197" s="61" t="s">
        <v>328</v>
      </c>
      <c r="T197" s="61" t="s">
        <v>326</v>
      </c>
      <c r="U197" s="61" t="s">
        <v>327</v>
      </c>
      <c r="V197" s="61">
        <v>3000</v>
      </c>
      <c r="W197" s="61" t="s">
        <v>662</v>
      </c>
      <c r="X197" s="61" t="s">
        <v>38</v>
      </c>
      <c r="AB197" s="61">
        <v>3181</v>
      </c>
      <c r="AC197" s="61" t="s">
        <v>139</v>
      </c>
      <c r="AD197" s="61">
        <v>0</v>
      </c>
      <c r="AE197" s="61" t="s">
        <v>40</v>
      </c>
      <c r="AF197" s="63">
        <v>5000</v>
      </c>
      <c r="AG197" s="63">
        <v>5000</v>
      </c>
      <c r="AH197" s="63">
        <v>5000</v>
      </c>
      <c r="AI197" s="63">
        <v>0</v>
      </c>
      <c r="AJ197" s="63">
        <v>0</v>
      </c>
      <c r="AK197" s="63">
        <v>0</v>
      </c>
      <c r="AL197" s="63">
        <v>0</v>
      </c>
      <c r="AM197" s="63">
        <v>0</v>
      </c>
      <c r="AN197" s="63">
        <v>0</v>
      </c>
      <c r="AO197" s="63">
        <v>0</v>
      </c>
      <c r="AP197" s="63">
        <v>0</v>
      </c>
      <c r="AQ197" s="63">
        <v>0</v>
      </c>
      <c r="AR197" s="63">
        <v>0</v>
      </c>
      <c r="AS197" s="63">
        <v>0</v>
      </c>
      <c r="AT197" s="63">
        <v>0</v>
      </c>
      <c r="AU197" s="63">
        <v>0</v>
      </c>
      <c r="AV197" s="63">
        <v>0</v>
      </c>
      <c r="AW197" s="63">
        <f t="shared" si="51"/>
        <v>5000</v>
      </c>
      <c r="AX197" s="63">
        <v>0</v>
      </c>
      <c r="AY197" s="63">
        <f t="shared" si="52"/>
        <v>0</v>
      </c>
      <c r="AZ197" s="63">
        <f t="shared" si="53"/>
        <v>-5000</v>
      </c>
      <c r="BA197" s="63">
        <v>0</v>
      </c>
      <c r="BB197" s="63" t="s">
        <v>473</v>
      </c>
      <c r="BC197" s="63">
        <v>0</v>
      </c>
      <c r="BD197" s="63">
        <v>5000</v>
      </c>
      <c r="BE197" s="63">
        <v>0</v>
      </c>
      <c r="BF197" s="63">
        <v>0</v>
      </c>
      <c r="BG197" s="63">
        <v>5000</v>
      </c>
      <c r="BH197" s="63"/>
      <c r="BI197" s="63">
        <v>0</v>
      </c>
      <c r="BJ197" s="63">
        <f t="shared" si="55"/>
        <v>5000</v>
      </c>
      <c r="BK197" s="63">
        <f t="shared" si="56"/>
        <v>5000</v>
      </c>
    </row>
    <row r="198" spans="1:66" s="61" customFormat="1" hidden="1" x14ac:dyDescent="0.25">
      <c r="A198" s="61" t="e">
        <f>VLOOKUP(B198,'Cubo 14-08-2023'!$A$1:$A$444,1,0)</f>
        <v>#N/A</v>
      </c>
      <c r="B198" s="61" t="str">
        <f t="shared" si="54"/>
        <v>1.1-00-2306_23525016_2332210</v>
      </c>
      <c r="C198" s="61" t="s">
        <v>137</v>
      </c>
      <c r="D198" s="61" t="s">
        <v>138</v>
      </c>
      <c r="E198" s="61" t="s">
        <v>682</v>
      </c>
      <c r="F198" s="61">
        <v>2</v>
      </c>
      <c r="G198" s="61" t="s">
        <v>672</v>
      </c>
      <c r="H198" s="61">
        <v>2.5</v>
      </c>
      <c r="I198" s="61" t="s">
        <v>690</v>
      </c>
      <c r="J198" s="61" t="s">
        <v>406</v>
      </c>
      <c r="K198" s="61" t="s">
        <v>407</v>
      </c>
      <c r="L198" s="61" t="s">
        <v>149</v>
      </c>
      <c r="M198" s="61" t="s">
        <v>150</v>
      </c>
      <c r="N198" s="61" t="s">
        <v>227</v>
      </c>
      <c r="O198" s="61" t="s">
        <v>228</v>
      </c>
      <c r="P198" s="61">
        <v>5</v>
      </c>
      <c r="Q198" s="61" t="s">
        <v>229</v>
      </c>
      <c r="R198" s="61">
        <v>25</v>
      </c>
      <c r="S198" s="61" t="s">
        <v>408</v>
      </c>
      <c r="T198" s="61" t="s">
        <v>230</v>
      </c>
      <c r="U198" s="61" t="s">
        <v>231</v>
      </c>
      <c r="V198" s="61">
        <v>3000</v>
      </c>
      <c r="W198" s="61" t="s">
        <v>662</v>
      </c>
      <c r="X198" s="61" t="s">
        <v>38</v>
      </c>
      <c r="AB198" s="61">
        <v>3221</v>
      </c>
      <c r="AC198" s="61" t="s">
        <v>335</v>
      </c>
      <c r="AD198" s="61">
        <v>0</v>
      </c>
      <c r="AE198" s="61" t="s">
        <v>40</v>
      </c>
      <c r="AF198" s="63">
        <v>0</v>
      </c>
      <c r="AG198" s="63">
        <v>0</v>
      </c>
      <c r="AH198" s="63">
        <v>0</v>
      </c>
      <c r="AI198" s="63">
        <v>0</v>
      </c>
      <c r="AJ198" s="63">
        <v>0</v>
      </c>
      <c r="AK198" s="63">
        <v>0</v>
      </c>
      <c r="AL198" s="63">
        <v>0</v>
      </c>
      <c r="AM198" s="63">
        <v>0</v>
      </c>
      <c r="AN198" s="63">
        <v>0</v>
      </c>
      <c r="AO198" s="63">
        <v>0</v>
      </c>
      <c r="AP198" s="63">
        <v>0</v>
      </c>
      <c r="AQ198" s="63">
        <v>0</v>
      </c>
      <c r="AR198" s="63">
        <v>0</v>
      </c>
      <c r="AS198" s="63">
        <v>0</v>
      </c>
      <c r="AT198" s="63">
        <v>0</v>
      </c>
      <c r="AU198" s="63">
        <v>0</v>
      </c>
      <c r="AV198" s="63">
        <v>0</v>
      </c>
      <c r="AW198" s="63">
        <v>0</v>
      </c>
      <c r="AX198" s="7">
        <v>348000</v>
      </c>
      <c r="AY198" s="63">
        <f t="shared" si="52"/>
        <v>348000</v>
      </c>
      <c r="AZ198" s="63">
        <f t="shared" si="53"/>
        <v>348000</v>
      </c>
      <c r="BA198" s="7">
        <v>348000</v>
      </c>
      <c r="BB198" s="63" t="s">
        <v>473</v>
      </c>
      <c r="BC198" s="63"/>
      <c r="BD198" s="63"/>
      <c r="BE198" s="63"/>
      <c r="BF198" s="63"/>
      <c r="BG198" s="63"/>
      <c r="BH198" s="63"/>
      <c r="BI198" s="63">
        <v>0</v>
      </c>
      <c r="BJ198" s="63">
        <f t="shared" si="55"/>
        <v>0</v>
      </c>
      <c r="BK198" s="63">
        <f t="shared" si="56"/>
        <v>0</v>
      </c>
    </row>
    <row r="199" spans="1:66" s="61" customFormat="1" hidden="1" x14ac:dyDescent="0.25">
      <c r="A199" s="61" t="str">
        <f>VLOOKUP(B199,'Cubo 14-08-2023'!$A$1:$A$444,1,0)</f>
        <v>1.1-00-2305_23621015_2332210</v>
      </c>
      <c r="B199" s="61" t="str">
        <f t="shared" si="54"/>
        <v>1.1-00-2305_23621015_2332210</v>
      </c>
      <c r="C199" s="61" t="s">
        <v>137</v>
      </c>
      <c r="D199" s="61" t="s">
        <v>138</v>
      </c>
      <c r="E199" s="61" t="s">
        <v>682</v>
      </c>
      <c r="F199" s="61">
        <v>1</v>
      </c>
      <c r="G199" s="61" t="s">
        <v>669</v>
      </c>
      <c r="H199" s="61">
        <v>1.3</v>
      </c>
      <c r="I199" s="61" t="s">
        <v>670</v>
      </c>
      <c r="J199" s="61" t="s">
        <v>28</v>
      </c>
      <c r="K199" s="61" t="s">
        <v>29</v>
      </c>
      <c r="L199" s="61" t="s">
        <v>43</v>
      </c>
      <c r="M199" s="61" t="s">
        <v>44</v>
      </c>
      <c r="N199" s="61" t="s">
        <v>45</v>
      </c>
      <c r="O199" s="61" t="s">
        <v>46</v>
      </c>
      <c r="P199" s="61">
        <v>6</v>
      </c>
      <c r="Q199" s="61" t="s">
        <v>34</v>
      </c>
      <c r="R199" s="61">
        <v>21</v>
      </c>
      <c r="S199" s="61" t="s">
        <v>107</v>
      </c>
      <c r="T199" s="61" t="s">
        <v>47</v>
      </c>
      <c r="U199" s="61" t="s">
        <v>48</v>
      </c>
      <c r="V199" s="61">
        <v>3000</v>
      </c>
      <c r="W199" s="61" t="s">
        <v>662</v>
      </c>
      <c r="X199" s="61" t="s">
        <v>38</v>
      </c>
      <c r="AB199" s="61">
        <v>3221</v>
      </c>
      <c r="AC199" s="61" t="s">
        <v>335</v>
      </c>
      <c r="AD199" s="61">
        <v>0</v>
      </c>
      <c r="AE199" s="61" t="s">
        <v>40</v>
      </c>
      <c r="AF199" s="63">
        <v>2250000</v>
      </c>
      <c r="AG199" s="63">
        <v>2250000</v>
      </c>
      <c r="AH199" s="63">
        <v>2250000</v>
      </c>
      <c r="AI199" s="63">
        <v>2350000</v>
      </c>
      <c r="AJ199" s="63">
        <v>2273560.91</v>
      </c>
      <c r="AK199" s="63">
        <v>2273560.91</v>
      </c>
      <c r="AL199" s="63">
        <v>2273560.91</v>
      </c>
      <c r="AM199" s="63">
        <v>2273560.91</v>
      </c>
      <c r="AN199" s="63">
        <v>747608.09</v>
      </c>
      <c r="AO199" s="63">
        <v>1271788.28</v>
      </c>
      <c r="AP199" s="63">
        <v>1312768.48</v>
      </c>
      <c r="AQ199" s="63">
        <v>717068.09</v>
      </c>
      <c r="AR199" s="63">
        <v>1271788.28</v>
      </c>
      <c r="AS199" s="63">
        <v>1312768.48</v>
      </c>
      <c r="AT199" s="63">
        <v>717068.09</v>
      </c>
      <c r="AU199" s="63">
        <v>1089338.25</v>
      </c>
      <c r="AV199" s="63">
        <v>1273768.48</v>
      </c>
      <c r="AW199" s="63">
        <f>AG199-AJ199</f>
        <v>-23560.910000000149</v>
      </c>
      <c r="AX199" s="63">
        <v>2350000</v>
      </c>
      <c r="AY199" s="63">
        <f t="shared" si="52"/>
        <v>0</v>
      </c>
      <c r="AZ199" s="63">
        <f t="shared" si="53"/>
        <v>100000</v>
      </c>
      <c r="BA199" s="63">
        <v>2350000</v>
      </c>
      <c r="BB199" s="63" t="s">
        <v>473</v>
      </c>
      <c r="BC199" s="63">
        <v>0</v>
      </c>
      <c r="BD199" s="63">
        <v>0</v>
      </c>
      <c r="BE199" s="63">
        <v>0</v>
      </c>
      <c r="BF199" s="63">
        <v>100000</v>
      </c>
      <c r="BG199" s="63">
        <v>-100000</v>
      </c>
      <c r="BH199" s="63"/>
      <c r="BI199" s="63">
        <v>448000</v>
      </c>
      <c r="BJ199" s="63">
        <f t="shared" si="55"/>
        <v>2698000</v>
      </c>
      <c r="BK199" s="63">
        <f t="shared" si="56"/>
        <v>424439.08999999985</v>
      </c>
    </row>
    <row r="200" spans="1:66" s="61" customFormat="1" hidden="1" x14ac:dyDescent="0.25">
      <c r="A200" s="61" t="str">
        <f>VLOOKUP(B200,'Cubo 14-08-2023'!$A$1:$A$444,1,0)</f>
        <v>1.1-00-2305_23621015_2332310</v>
      </c>
      <c r="B200" s="61" t="str">
        <f t="shared" si="54"/>
        <v>1.1-00-2305_23621015_2332310</v>
      </c>
      <c r="C200" s="61" t="s">
        <v>137</v>
      </c>
      <c r="D200" s="61" t="s">
        <v>138</v>
      </c>
      <c r="E200" s="61" t="s">
        <v>682</v>
      </c>
      <c r="F200" s="61">
        <v>1</v>
      </c>
      <c r="G200" s="61" t="s">
        <v>669</v>
      </c>
      <c r="H200" s="61">
        <v>1.3</v>
      </c>
      <c r="I200" s="61" t="s">
        <v>670</v>
      </c>
      <c r="J200" s="61" t="s">
        <v>28</v>
      </c>
      <c r="K200" s="61" t="s">
        <v>29</v>
      </c>
      <c r="L200" s="61" t="s">
        <v>43</v>
      </c>
      <c r="M200" s="61" t="s">
        <v>44</v>
      </c>
      <c r="N200" s="61" t="s">
        <v>45</v>
      </c>
      <c r="O200" s="61" t="s">
        <v>46</v>
      </c>
      <c r="P200" s="61">
        <v>6</v>
      </c>
      <c r="Q200" s="61" t="s">
        <v>34</v>
      </c>
      <c r="R200" s="61">
        <v>21</v>
      </c>
      <c r="S200" s="61" t="s">
        <v>107</v>
      </c>
      <c r="T200" s="61" t="s">
        <v>47</v>
      </c>
      <c r="U200" s="61" t="s">
        <v>48</v>
      </c>
      <c r="V200" s="61">
        <v>3000</v>
      </c>
      <c r="W200" s="61" t="s">
        <v>662</v>
      </c>
      <c r="X200" s="61" t="s">
        <v>38</v>
      </c>
      <c r="AB200" s="61">
        <v>3231</v>
      </c>
      <c r="AC200" s="61" t="s">
        <v>211</v>
      </c>
      <c r="AD200" s="61">
        <v>0</v>
      </c>
      <c r="AE200" s="61" t="s">
        <v>40</v>
      </c>
      <c r="AF200" s="63">
        <v>0</v>
      </c>
      <c r="AG200" s="63">
        <v>0</v>
      </c>
      <c r="AH200" s="63">
        <v>0</v>
      </c>
      <c r="AI200" s="63">
        <v>3000000</v>
      </c>
      <c r="AJ200" s="63">
        <v>0</v>
      </c>
      <c r="AK200" s="63">
        <v>0</v>
      </c>
      <c r="AL200" s="63">
        <v>0</v>
      </c>
      <c r="AM200" s="63">
        <v>0</v>
      </c>
      <c r="AN200" s="63">
        <v>0</v>
      </c>
      <c r="AO200" s="63">
        <v>0</v>
      </c>
      <c r="AP200" s="63">
        <v>0</v>
      </c>
      <c r="AQ200" s="63">
        <v>0</v>
      </c>
      <c r="AR200" s="63">
        <v>0</v>
      </c>
      <c r="AS200" s="63">
        <v>0</v>
      </c>
      <c r="AT200" s="63">
        <v>0</v>
      </c>
      <c r="AU200" s="63">
        <v>0</v>
      </c>
      <c r="AV200" s="63">
        <v>0</v>
      </c>
      <c r="AW200" s="63">
        <f>AG200-AJ200</f>
        <v>0</v>
      </c>
      <c r="AX200" s="63">
        <v>3000000</v>
      </c>
      <c r="AY200" s="63">
        <f t="shared" si="52"/>
        <v>0</v>
      </c>
      <c r="AZ200" s="63">
        <f t="shared" si="53"/>
        <v>3000000</v>
      </c>
      <c r="BA200" s="63">
        <v>3000000</v>
      </c>
      <c r="BB200" s="63" t="s">
        <v>473</v>
      </c>
      <c r="BC200" s="63">
        <v>0</v>
      </c>
      <c r="BD200" s="63">
        <v>0</v>
      </c>
      <c r="BE200" s="63">
        <v>0</v>
      </c>
      <c r="BF200" s="63">
        <v>3000000</v>
      </c>
      <c r="BG200" s="63">
        <v>-3000000</v>
      </c>
      <c r="BH200" s="63"/>
      <c r="BI200" s="63">
        <f>BA200-AG200</f>
        <v>3000000</v>
      </c>
      <c r="BJ200" s="63">
        <f t="shared" si="55"/>
        <v>3000000</v>
      </c>
      <c r="BK200" s="63">
        <f t="shared" si="56"/>
        <v>3000000</v>
      </c>
    </row>
    <row r="201" spans="1:66" s="61" customFormat="1" hidden="1" x14ac:dyDescent="0.25">
      <c r="A201" s="61" t="str">
        <f>VLOOKUP(B201,'Cubo 14-08-2023'!$A$1:$A$444,1,0)</f>
        <v>1.1-00-2311_23650031_2332310</v>
      </c>
      <c r="B201" s="61" t="str">
        <f t="shared" si="54"/>
        <v>1.1-00-2311_23650031_2332310</v>
      </c>
      <c r="C201" s="61" t="s">
        <v>137</v>
      </c>
      <c r="D201" s="61" t="s">
        <v>138</v>
      </c>
      <c r="E201" s="61" t="s">
        <v>682</v>
      </c>
      <c r="F201" s="61">
        <v>3</v>
      </c>
      <c r="G201" s="61" t="s">
        <v>685</v>
      </c>
      <c r="H201" s="61">
        <v>3.8</v>
      </c>
      <c r="I201" s="61" t="s">
        <v>687</v>
      </c>
      <c r="J201" s="61" t="s">
        <v>77</v>
      </c>
      <c r="K201" s="61" t="s">
        <v>78</v>
      </c>
      <c r="L201" s="61" t="s">
        <v>43</v>
      </c>
      <c r="M201" s="61" t="s">
        <v>44</v>
      </c>
      <c r="N201" s="61" t="s">
        <v>79</v>
      </c>
      <c r="O201" s="61" t="s">
        <v>80</v>
      </c>
      <c r="P201" s="61">
        <v>6</v>
      </c>
      <c r="Q201" s="61" t="s">
        <v>34</v>
      </c>
      <c r="R201" s="61">
        <v>50</v>
      </c>
      <c r="S201" s="61" t="s">
        <v>83</v>
      </c>
      <c r="T201" s="61" t="s">
        <v>81</v>
      </c>
      <c r="U201" s="61" t="s">
        <v>82</v>
      </c>
      <c r="V201" s="61">
        <v>3000</v>
      </c>
      <c r="W201" s="61" t="s">
        <v>662</v>
      </c>
      <c r="X201" s="61" t="s">
        <v>38</v>
      </c>
      <c r="AB201" s="61">
        <v>3231</v>
      </c>
      <c r="AC201" s="61" t="s">
        <v>211</v>
      </c>
      <c r="AD201" s="61">
        <v>0</v>
      </c>
      <c r="AE201" s="61" t="s">
        <v>40</v>
      </c>
      <c r="AF201" s="63">
        <v>5250000</v>
      </c>
      <c r="AG201" s="63">
        <v>5250000</v>
      </c>
      <c r="AH201" s="63">
        <v>5250000</v>
      </c>
      <c r="AI201" s="63">
        <v>750000</v>
      </c>
      <c r="AJ201" s="63">
        <v>4728062.79</v>
      </c>
      <c r="AK201" s="63">
        <v>4728062.79</v>
      </c>
      <c r="AL201" s="63">
        <v>4728062.79</v>
      </c>
      <c r="AM201" s="63">
        <v>4728062.79</v>
      </c>
      <c r="AN201" s="63">
        <v>2259907.6</v>
      </c>
      <c r="AO201" s="63">
        <v>3110824.16</v>
      </c>
      <c r="AP201" s="63">
        <v>3110824.16</v>
      </c>
      <c r="AQ201" s="63">
        <v>2074458.4</v>
      </c>
      <c r="AR201" s="63">
        <v>2692946.99</v>
      </c>
      <c r="AS201" s="63">
        <v>3110824.16</v>
      </c>
      <c r="AT201" s="63">
        <v>2012642</v>
      </c>
      <c r="AU201" s="63">
        <v>2692946.99</v>
      </c>
      <c r="AV201" s="63">
        <v>3110824.16</v>
      </c>
      <c r="AW201" s="63">
        <f>AG201-AJ201</f>
        <v>521937.20999999996</v>
      </c>
      <c r="AX201" s="63">
        <v>750000</v>
      </c>
      <c r="AY201" s="63">
        <f t="shared" si="52"/>
        <v>0</v>
      </c>
      <c r="AZ201" s="63">
        <f t="shared" si="53"/>
        <v>-4500000</v>
      </c>
      <c r="BA201" s="63">
        <v>750000</v>
      </c>
      <c r="BB201" s="63" t="s">
        <v>582</v>
      </c>
      <c r="BC201" s="63">
        <v>0</v>
      </c>
      <c r="BD201" s="63">
        <v>4500000</v>
      </c>
      <c r="BE201" s="63">
        <v>0</v>
      </c>
      <c r="BF201" s="63">
        <v>0</v>
      </c>
      <c r="BG201" s="63">
        <v>4500000</v>
      </c>
      <c r="BH201" s="63">
        <f>BI201+AG201</f>
        <v>5250000</v>
      </c>
      <c r="BI201" s="63">
        <v>0</v>
      </c>
      <c r="BJ201" s="63">
        <f t="shared" si="55"/>
        <v>5250000</v>
      </c>
      <c r="BK201" s="63">
        <f t="shared" si="56"/>
        <v>521937.20999999996</v>
      </c>
    </row>
    <row r="202" spans="1:66" s="61" customFormat="1" hidden="1" x14ac:dyDescent="0.25">
      <c r="A202" s="61" t="str">
        <f>VLOOKUP(B202,'Cubo 14-08-2023'!$A$1:$A$444,1,0)</f>
        <v>2.5-02-2305_23621015_2332510</v>
      </c>
      <c r="B202" s="61" t="str">
        <f t="shared" si="54"/>
        <v>2.5-02-2305_23621015_2332510</v>
      </c>
      <c r="C202" s="77" t="s">
        <v>59</v>
      </c>
      <c r="D202" s="61" t="s">
        <v>60</v>
      </c>
      <c r="E202" s="61" t="s">
        <v>677</v>
      </c>
      <c r="F202" s="61">
        <v>1</v>
      </c>
      <c r="G202" s="61" t="s">
        <v>669</v>
      </c>
      <c r="H202" s="61">
        <v>1.3</v>
      </c>
      <c r="I202" s="61" t="s">
        <v>670</v>
      </c>
      <c r="J202" s="61" t="s">
        <v>28</v>
      </c>
      <c r="K202" s="61" t="s">
        <v>29</v>
      </c>
      <c r="L202" s="61" t="s">
        <v>43</v>
      </c>
      <c r="M202" s="61" t="s">
        <v>44</v>
      </c>
      <c r="N202" s="61" t="s">
        <v>45</v>
      </c>
      <c r="O202" s="61" t="s">
        <v>46</v>
      </c>
      <c r="P202" s="61">
        <v>6</v>
      </c>
      <c r="Q202" s="61" t="s">
        <v>34</v>
      </c>
      <c r="R202" s="61">
        <v>21</v>
      </c>
      <c r="S202" s="61" t="s">
        <v>107</v>
      </c>
      <c r="T202" s="61" t="s">
        <v>47</v>
      </c>
      <c r="U202" s="61" t="s">
        <v>48</v>
      </c>
      <c r="V202" s="61">
        <v>3000</v>
      </c>
      <c r="W202" s="61" t="s">
        <v>662</v>
      </c>
      <c r="X202" s="61" t="s">
        <v>38</v>
      </c>
      <c r="AB202" s="61">
        <v>3251</v>
      </c>
      <c r="AC202" s="61" t="s">
        <v>102</v>
      </c>
      <c r="AD202" s="61">
        <v>0</v>
      </c>
      <c r="AE202" s="61" t="s">
        <v>40</v>
      </c>
      <c r="AF202" s="63">
        <v>66696971</v>
      </c>
      <c r="AG202" s="63">
        <v>66696971</v>
      </c>
      <c r="AH202" s="63">
        <v>66696971</v>
      </c>
      <c r="AI202" s="63">
        <v>66696971</v>
      </c>
      <c r="AJ202" s="63">
        <v>83008336.840000004</v>
      </c>
      <c r="AK202" s="63">
        <v>64033545.369999997</v>
      </c>
      <c r="AL202" s="63">
        <v>83008336.840000004</v>
      </c>
      <c r="AM202" s="63">
        <v>83008336.840000004</v>
      </c>
      <c r="AN202" s="63">
        <v>51377628.270000003</v>
      </c>
      <c r="AO202" s="63">
        <v>66744229.890000001</v>
      </c>
      <c r="AP202" s="63">
        <v>66744229.890000001</v>
      </c>
      <c r="AQ202" s="63">
        <v>51377628.270000003</v>
      </c>
      <c r="AR202" s="63">
        <v>66744229.890000001</v>
      </c>
      <c r="AS202" s="63">
        <v>66744229.890000001</v>
      </c>
      <c r="AT202" s="63">
        <v>51377628.270000003</v>
      </c>
      <c r="AU202" s="63">
        <v>64329694.530000001</v>
      </c>
      <c r="AV202" s="63">
        <v>66744229.890000001</v>
      </c>
      <c r="AW202" s="63">
        <f>AG202-AJ202</f>
        <v>-16311365.840000004</v>
      </c>
      <c r="AX202" s="63">
        <v>98170300</v>
      </c>
      <c r="AY202" s="63">
        <f t="shared" si="52"/>
        <v>31473329</v>
      </c>
      <c r="AZ202" s="63">
        <f t="shared" si="53"/>
        <v>31473329</v>
      </c>
      <c r="BA202" s="63">
        <v>98170300</v>
      </c>
      <c r="BB202" s="63" t="s">
        <v>473</v>
      </c>
      <c r="BC202" s="63">
        <v>0</v>
      </c>
      <c r="BD202" s="63">
        <v>0</v>
      </c>
      <c r="BE202" s="63">
        <v>0</v>
      </c>
      <c r="BF202" s="63">
        <v>0</v>
      </c>
      <c r="BG202" s="63">
        <v>0</v>
      </c>
      <c r="BH202" s="63"/>
      <c r="BI202" s="63">
        <v>31229214.770000011</v>
      </c>
      <c r="BJ202" s="63">
        <f t="shared" si="55"/>
        <v>97926185.770000011</v>
      </c>
      <c r="BK202" s="63">
        <f t="shared" si="56"/>
        <v>14917848.930000007</v>
      </c>
      <c r="BL202" s="61">
        <v>107871418.40000001</v>
      </c>
      <c r="BM202" s="63">
        <f>BL202-BJ202</f>
        <v>9945232.6299999952</v>
      </c>
      <c r="BN202" s="63">
        <f>BM202-BK497</f>
        <v>9945232.6299999952</v>
      </c>
    </row>
    <row r="203" spans="1:66" s="61" customFormat="1" hidden="1" x14ac:dyDescent="0.25">
      <c r="A203" s="61" t="str">
        <f>VLOOKUP(B203,'Cubo 14-08-2023'!$A$1:$A$444,1,0)</f>
        <v>2.5-02-2302_23313009_2332510</v>
      </c>
      <c r="B203" s="61" t="str">
        <f t="shared" si="54"/>
        <v>2.5-02-2302_23313009_2332510</v>
      </c>
      <c r="C203" s="77" t="s">
        <v>59</v>
      </c>
      <c r="D203" s="61" t="s">
        <v>60</v>
      </c>
      <c r="E203" s="61" t="s">
        <v>677</v>
      </c>
      <c r="F203" s="61">
        <v>1</v>
      </c>
      <c r="G203" s="61" t="s">
        <v>669</v>
      </c>
      <c r="H203" s="61">
        <v>1.7</v>
      </c>
      <c r="I203" s="61" t="s">
        <v>671</v>
      </c>
      <c r="J203" s="61" t="s">
        <v>95</v>
      </c>
      <c r="K203" s="61" t="s">
        <v>96</v>
      </c>
      <c r="L203" s="61" t="s">
        <v>43</v>
      </c>
      <c r="M203" s="61" t="s">
        <v>44</v>
      </c>
      <c r="N203" s="61" t="s">
        <v>97</v>
      </c>
      <c r="O203" s="61" t="s">
        <v>98</v>
      </c>
      <c r="P203" s="61">
        <v>3</v>
      </c>
      <c r="Q203" s="61" t="s">
        <v>90</v>
      </c>
      <c r="R203" s="61">
        <v>13</v>
      </c>
      <c r="S203" s="61" t="s">
        <v>101</v>
      </c>
      <c r="T203" s="61" t="s">
        <v>99</v>
      </c>
      <c r="U203" s="61" t="s">
        <v>100</v>
      </c>
      <c r="V203" s="61">
        <v>3000</v>
      </c>
      <c r="W203" s="61" t="s">
        <v>662</v>
      </c>
      <c r="X203" s="61" t="s">
        <v>38</v>
      </c>
      <c r="AB203" s="61">
        <v>3251</v>
      </c>
      <c r="AC203" s="61" t="s">
        <v>102</v>
      </c>
      <c r="AD203" s="61">
        <v>0</v>
      </c>
      <c r="AE203" s="61" t="s">
        <v>40</v>
      </c>
      <c r="AF203" s="63">
        <v>5500000</v>
      </c>
      <c r="AG203" s="63">
        <v>5500000</v>
      </c>
      <c r="AH203" s="63">
        <v>5500000</v>
      </c>
      <c r="AI203" s="63">
        <v>5500000</v>
      </c>
      <c r="AJ203" s="63">
        <v>9003456</v>
      </c>
      <c r="AK203" s="63">
        <v>0</v>
      </c>
      <c r="AL203" s="63">
        <v>9003456</v>
      </c>
      <c r="AM203" s="63">
        <v>9003456</v>
      </c>
      <c r="AN203" s="63">
        <v>0</v>
      </c>
      <c r="AO203" s="63">
        <v>9003456</v>
      </c>
      <c r="AP203" s="63">
        <v>9003456</v>
      </c>
      <c r="AQ203" s="63">
        <v>0</v>
      </c>
      <c r="AR203" s="63">
        <v>9003456</v>
      </c>
      <c r="AS203" s="63">
        <v>9003456</v>
      </c>
      <c r="AT203" s="63">
        <v>0</v>
      </c>
      <c r="AU203" s="63">
        <v>9003456</v>
      </c>
      <c r="AV203" s="63">
        <v>9003456</v>
      </c>
      <c r="AW203" s="63">
        <f>AG203-AJ203</f>
        <v>-3503456</v>
      </c>
      <c r="AX203" s="63">
        <v>5500000</v>
      </c>
      <c r="AY203" s="63">
        <f t="shared" si="52"/>
        <v>0</v>
      </c>
      <c r="AZ203" s="63">
        <f t="shared" si="53"/>
        <v>0</v>
      </c>
      <c r="BA203" s="63">
        <v>5500000</v>
      </c>
      <c r="BB203" s="63" t="s">
        <v>487</v>
      </c>
      <c r="BC203" s="63">
        <v>0</v>
      </c>
      <c r="BD203" s="63">
        <v>0</v>
      </c>
      <c r="BE203" s="63">
        <v>0</v>
      </c>
      <c r="BF203" s="63">
        <v>0</v>
      </c>
      <c r="BG203" s="63">
        <v>0</v>
      </c>
      <c r="BH203" s="63"/>
      <c r="BI203" s="63">
        <f>-AW203</f>
        <v>3503456</v>
      </c>
      <c r="BJ203" s="63">
        <f t="shared" si="55"/>
        <v>9003456</v>
      </c>
      <c r="BK203" s="63">
        <f t="shared" si="56"/>
        <v>0</v>
      </c>
    </row>
    <row r="204" spans="1:66" s="61" customFormat="1" hidden="1" x14ac:dyDescent="0.25">
      <c r="A204" s="61" t="e">
        <f>VLOOKUP(B204,'Cubo 14-08-2023'!$A$1:$A$444,1,0)</f>
        <v>#N/A</v>
      </c>
      <c r="B204" s="61" t="str">
        <f t="shared" si="54"/>
        <v>1.1-00-2307_23339024_2332510</v>
      </c>
      <c r="C204" s="61" t="s">
        <v>137</v>
      </c>
      <c r="D204" s="61" t="s">
        <v>138</v>
      </c>
      <c r="E204" s="61" t="s">
        <v>682</v>
      </c>
      <c r="F204" s="61">
        <v>2</v>
      </c>
      <c r="G204" s="61" t="s">
        <v>672</v>
      </c>
      <c r="H204" s="61">
        <v>2.2999999999999998</v>
      </c>
      <c r="I204" s="61" t="s">
        <v>688</v>
      </c>
      <c r="J204" s="61" t="s">
        <v>214</v>
      </c>
      <c r="K204" s="61" t="s">
        <v>215</v>
      </c>
      <c r="L204" s="61" t="s">
        <v>43</v>
      </c>
      <c r="M204" s="61" t="s">
        <v>44</v>
      </c>
      <c r="N204" s="61" t="s">
        <v>88</v>
      </c>
      <c r="O204" s="61" t="s">
        <v>89</v>
      </c>
      <c r="P204" s="61">
        <v>3</v>
      </c>
      <c r="Q204" s="61" t="s">
        <v>90</v>
      </c>
      <c r="R204" s="61">
        <v>39</v>
      </c>
      <c r="S204" s="61" t="s">
        <v>218</v>
      </c>
      <c r="T204" s="61" t="s">
        <v>216</v>
      </c>
      <c r="U204" s="61" t="s">
        <v>217</v>
      </c>
      <c r="V204" s="61">
        <v>3000</v>
      </c>
      <c r="W204" s="61" t="s">
        <v>662</v>
      </c>
      <c r="X204" s="61" t="s">
        <v>38</v>
      </c>
      <c r="AB204" s="61">
        <v>3251</v>
      </c>
      <c r="AC204" s="61" t="s">
        <v>102</v>
      </c>
      <c r="AD204" s="61">
        <v>0</v>
      </c>
      <c r="AE204" s="61" t="s">
        <v>40</v>
      </c>
      <c r="AF204" s="63">
        <v>0</v>
      </c>
      <c r="AG204" s="63">
        <v>0</v>
      </c>
      <c r="AH204" s="63">
        <v>0</v>
      </c>
      <c r="AI204" s="63">
        <v>0</v>
      </c>
      <c r="AJ204" s="63">
        <v>0</v>
      </c>
      <c r="AK204" s="63">
        <v>0</v>
      </c>
      <c r="AL204" s="63">
        <v>0</v>
      </c>
      <c r="AM204" s="63">
        <v>0</v>
      </c>
      <c r="AN204" s="63">
        <v>0</v>
      </c>
      <c r="AO204" s="63">
        <v>0</v>
      </c>
      <c r="AP204" s="63">
        <v>0</v>
      </c>
      <c r="AQ204" s="63">
        <v>0</v>
      </c>
      <c r="AR204" s="63">
        <v>0</v>
      </c>
      <c r="AS204" s="63">
        <v>0</v>
      </c>
      <c r="AT204" s="63">
        <v>0</v>
      </c>
      <c r="AU204" s="63">
        <v>0</v>
      </c>
      <c r="AV204" s="63">
        <v>0</v>
      </c>
      <c r="AW204" s="63">
        <v>0</v>
      </c>
      <c r="AX204" s="7">
        <v>1500000</v>
      </c>
      <c r="AY204" s="63">
        <f t="shared" si="52"/>
        <v>1500000</v>
      </c>
      <c r="AZ204" s="63">
        <f t="shared" si="53"/>
        <v>1500000</v>
      </c>
      <c r="BA204" s="7">
        <v>1500000</v>
      </c>
      <c r="BB204" s="63" t="s">
        <v>526</v>
      </c>
      <c r="BC204" s="63">
        <v>0</v>
      </c>
      <c r="BD204" s="63">
        <v>0</v>
      </c>
      <c r="BE204" s="63">
        <v>0</v>
      </c>
      <c r="BF204" s="63">
        <v>0</v>
      </c>
      <c r="BG204" s="63">
        <v>0</v>
      </c>
      <c r="BH204" s="63"/>
      <c r="BI204" s="63">
        <v>0</v>
      </c>
      <c r="BJ204" s="63">
        <f t="shared" si="55"/>
        <v>0</v>
      </c>
      <c r="BK204" s="63">
        <f t="shared" si="56"/>
        <v>0</v>
      </c>
    </row>
    <row r="205" spans="1:66" s="61" customFormat="1" hidden="1" x14ac:dyDescent="0.25">
      <c r="A205" s="61" t="str">
        <f>VLOOKUP(B205,'Cubo 14-08-2023'!$A$1:$A$444,1,0)</f>
        <v>1.1-00-2307_23236022_2332610</v>
      </c>
      <c r="B205" s="61" t="str">
        <f t="shared" si="54"/>
        <v>1.1-00-2307_23236022_2332610</v>
      </c>
      <c r="C205" s="61" t="s">
        <v>137</v>
      </c>
      <c r="D205" s="61" t="s">
        <v>138</v>
      </c>
      <c r="E205" s="61" t="s">
        <v>682</v>
      </c>
      <c r="F205" s="61">
        <v>2</v>
      </c>
      <c r="G205" s="61" t="s">
        <v>672</v>
      </c>
      <c r="H205" s="61">
        <v>2.2000000000000002</v>
      </c>
      <c r="I205" s="61" t="s">
        <v>674</v>
      </c>
      <c r="J205" s="61" t="s">
        <v>147</v>
      </c>
      <c r="K205" s="61" t="s">
        <v>148</v>
      </c>
      <c r="L205" s="61" t="s">
        <v>43</v>
      </c>
      <c r="M205" s="61" t="s">
        <v>44</v>
      </c>
      <c r="N205" s="61" t="s">
        <v>88</v>
      </c>
      <c r="O205" s="61" t="s">
        <v>89</v>
      </c>
      <c r="P205" s="61">
        <v>2</v>
      </c>
      <c r="Q205" s="61" t="s">
        <v>169</v>
      </c>
      <c r="R205" s="61">
        <v>36</v>
      </c>
      <c r="S205" s="61" t="s">
        <v>172</v>
      </c>
      <c r="T205" s="61" t="s">
        <v>170</v>
      </c>
      <c r="U205" s="61" t="s">
        <v>171</v>
      </c>
      <c r="V205" s="61">
        <v>3000</v>
      </c>
      <c r="W205" s="61" t="s">
        <v>662</v>
      </c>
      <c r="X205" s="61" t="s">
        <v>38</v>
      </c>
      <c r="AB205" s="61">
        <v>3261</v>
      </c>
      <c r="AC205" s="61" t="s">
        <v>179</v>
      </c>
      <c r="AD205" s="61">
        <v>0</v>
      </c>
      <c r="AE205" s="61" t="s">
        <v>40</v>
      </c>
      <c r="AF205" s="63">
        <v>30000000</v>
      </c>
      <c r="AG205" s="63">
        <v>30000000</v>
      </c>
      <c r="AH205" s="63">
        <v>30000000</v>
      </c>
      <c r="AI205" s="63">
        <v>30000000</v>
      </c>
      <c r="AJ205" s="63">
        <v>28514842.760000002</v>
      </c>
      <c r="AK205" s="63">
        <v>23543416.84</v>
      </c>
      <c r="AL205" s="63">
        <v>28514842.760000002</v>
      </c>
      <c r="AM205" s="63">
        <v>33582372.359999999</v>
      </c>
      <c r="AN205" s="63">
        <v>23299816.84</v>
      </c>
      <c r="AO205" s="63">
        <v>28514842.760000002</v>
      </c>
      <c r="AP205" s="63">
        <v>33582372.359999999</v>
      </c>
      <c r="AQ205" s="63">
        <v>23299816.84</v>
      </c>
      <c r="AR205" s="63">
        <v>28514842.760000002</v>
      </c>
      <c r="AS205" s="63">
        <v>33582372.359999999</v>
      </c>
      <c r="AT205" s="63">
        <v>23299816.84</v>
      </c>
      <c r="AU205" s="63">
        <v>28514842.760000002</v>
      </c>
      <c r="AV205" s="63">
        <v>31067179.16</v>
      </c>
      <c r="AW205" s="63">
        <f>AG205-AJ205</f>
        <v>1485157.2399999984</v>
      </c>
      <c r="AX205" s="63">
        <v>60000000</v>
      </c>
      <c r="AY205" s="63">
        <f t="shared" si="52"/>
        <v>30000000</v>
      </c>
      <c r="AZ205" s="63">
        <f t="shared" si="53"/>
        <v>30000000</v>
      </c>
      <c r="BA205" s="63">
        <v>60000000</v>
      </c>
      <c r="BB205" s="63" t="s">
        <v>473</v>
      </c>
      <c r="BC205" s="63">
        <v>0</v>
      </c>
      <c r="BD205" s="63">
        <v>0</v>
      </c>
      <c r="BE205" s="63">
        <v>0</v>
      </c>
      <c r="BF205" s="63">
        <v>0</v>
      </c>
      <c r="BG205" s="63">
        <v>0</v>
      </c>
      <c r="BH205" s="63"/>
      <c r="BI205" s="63">
        <f>BA205-AG205</f>
        <v>30000000</v>
      </c>
      <c r="BJ205" s="63">
        <f t="shared" si="55"/>
        <v>60000000</v>
      </c>
      <c r="BK205" s="63">
        <f t="shared" si="56"/>
        <v>26417627.640000001</v>
      </c>
    </row>
    <row r="206" spans="1:66" s="61" customFormat="1" hidden="1" x14ac:dyDescent="0.25">
      <c r="A206" s="61" t="str">
        <f>VLOOKUP(B206,'Cubo 14-08-2023'!$A$1:$A$444,1,0)</f>
        <v>1.1-00-2307_23333019_2332610</v>
      </c>
      <c r="B206" s="61" t="str">
        <f t="shared" si="54"/>
        <v>1.1-00-2307_23333019_2332610</v>
      </c>
      <c r="C206" s="61" t="s">
        <v>137</v>
      </c>
      <c r="D206" s="61" t="s">
        <v>138</v>
      </c>
      <c r="E206" s="61" t="s">
        <v>682</v>
      </c>
      <c r="F206" s="61">
        <v>1</v>
      </c>
      <c r="G206" s="61" t="s">
        <v>669</v>
      </c>
      <c r="H206" s="61">
        <v>1.3</v>
      </c>
      <c r="I206" s="61" t="s">
        <v>670</v>
      </c>
      <c r="J206" s="61" t="s">
        <v>28</v>
      </c>
      <c r="K206" s="61" t="s">
        <v>29</v>
      </c>
      <c r="L206" s="61" t="s">
        <v>43</v>
      </c>
      <c r="M206" s="61" t="s">
        <v>44</v>
      </c>
      <c r="N206" s="61" t="s">
        <v>88</v>
      </c>
      <c r="O206" s="61" t="s">
        <v>89</v>
      </c>
      <c r="P206" s="61">
        <v>3</v>
      </c>
      <c r="Q206" s="61" t="s">
        <v>90</v>
      </c>
      <c r="R206" s="61">
        <v>33</v>
      </c>
      <c r="S206" s="61" t="s">
        <v>362</v>
      </c>
      <c r="T206" s="61" t="s">
        <v>360</v>
      </c>
      <c r="U206" s="61" t="s">
        <v>361</v>
      </c>
      <c r="V206" s="61">
        <v>3000</v>
      </c>
      <c r="W206" s="61" t="s">
        <v>662</v>
      </c>
      <c r="X206" s="61" t="s">
        <v>38</v>
      </c>
      <c r="AB206" s="61">
        <v>3261</v>
      </c>
      <c r="AC206" s="61" t="s">
        <v>179</v>
      </c>
      <c r="AD206" s="61">
        <v>0</v>
      </c>
      <c r="AE206" s="61" t="s">
        <v>40</v>
      </c>
      <c r="AF206" s="63">
        <v>9485876.4000000004</v>
      </c>
      <c r="AG206" s="63">
        <v>9485876.4000000004</v>
      </c>
      <c r="AH206" s="63">
        <v>9485876.4000000004</v>
      </c>
      <c r="AI206" s="63">
        <v>10000000</v>
      </c>
      <c r="AJ206" s="63">
        <v>11981152.4</v>
      </c>
      <c r="AK206" s="63">
        <v>9786803.5999999996</v>
      </c>
      <c r="AL206" s="63">
        <v>11981152.4</v>
      </c>
      <c r="AM206" s="63">
        <v>11981152.4</v>
      </c>
      <c r="AN206" s="63">
        <v>1714016</v>
      </c>
      <c r="AO206" s="63">
        <v>5182207.2</v>
      </c>
      <c r="AP206" s="63">
        <v>6073087.2000000002</v>
      </c>
      <c r="AQ206" s="63">
        <v>1714016</v>
      </c>
      <c r="AR206" s="63">
        <v>4681551.2</v>
      </c>
      <c r="AS206" s="63">
        <v>5795151.2000000002</v>
      </c>
      <c r="AT206" s="63">
        <v>1714016</v>
      </c>
      <c r="AU206" s="63">
        <v>4045674</v>
      </c>
      <c r="AV206" s="63">
        <v>5795151.2000000002</v>
      </c>
      <c r="AW206" s="63">
        <f>AG206-AJ206</f>
        <v>-2495276</v>
      </c>
      <c r="AX206" s="63">
        <v>10000000</v>
      </c>
      <c r="AY206" s="63">
        <f t="shared" si="52"/>
        <v>0</v>
      </c>
      <c r="AZ206" s="63">
        <f t="shared" si="53"/>
        <v>514123.59999999963</v>
      </c>
      <c r="BA206" s="63">
        <v>12000000</v>
      </c>
      <c r="BB206" s="63" t="s">
        <v>548</v>
      </c>
      <c r="BC206" s="63">
        <v>0</v>
      </c>
      <c r="BD206" s="63">
        <v>0</v>
      </c>
      <c r="BE206" s="63">
        <v>0</v>
      </c>
      <c r="BF206" s="63">
        <v>514123.6</v>
      </c>
      <c r="BG206" s="63">
        <v>-514123.6</v>
      </c>
      <c r="BH206" s="63"/>
      <c r="BI206" s="63">
        <f>BA206-AG206</f>
        <v>2514123.5999999996</v>
      </c>
      <c r="BJ206" s="63">
        <f t="shared" si="55"/>
        <v>12000000</v>
      </c>
      <c r="BK206" s="63">
        <f t="shared" si="56"/>
        <v>18847.599999999627</v>
      </c>
    </row>
    <row r="207" spans="1:66" s="61" customFormat="1" hidden="1" x14ac:dyDescent="0.25">
      <c r="A207" s="61" t="str">
        <f>VLOOKUP(B207,'Cubo 14-08-2023'!$A$1:$A$444,1,0)</f>
        <v>1.1-00-2307_23335021_2332610</v>
      </c>
      <c r="B207" s="61" t="str">
        <f t="shared" si="54"/>
        <v>1.1-00-2307_23335021_2332610</v>
      </c>
      <c r="C207" s="61" t="s">
        <v>137</v>
      </c>
      <c r="D207" s="61" t="s">
        <v>138</v>
      </c>
      <c r="E207" s="61" t="s">
        <v>682</v>
      </c>
      <c r="F207" s="61">
        <v>2</v>
      </c>
      <c r="G207" s="61" t="s">
        <v>672</v>
      </c>
      <c r="H207" s="61">
        <v>2.1</v>
      </c>
      <c r="I207" s="61" t="s">
        <v>673</v>
      </c>
      <c r="J207" s="61" t="s">
        <v>86</v>
      </c>
      <c r="K207" s="61" t="s">
        <v>87</v>
      </c>
      <c r="L207" s="61" t="s">
        <v>43</v>
      </c>
      <c r="M207" s="61" t="s">
        <v>44</v>
      </c>
      <c r="N207" s="61" t="s">
        <v>88</v>
      </c>
      <c r="O207" s="61" t="s">
        <v>89</v>
      </c>
      <c r="P207" s="61">
        <v>3</v>
      </c>
      <c r="Q207" s="61" t="s">
        <v>90</v>
      </c>
      <c r="R207" s="61">
        <v>35</v>
      </c>
      <c r="S207" s="61" t="s">
        <v>93</v>
      </c>
      <c r="T207" s="61" t="s">
        <v>91</v>
      </c>
      <c r="U207" s="61" t="s">
        <v>92</v>
      </c>
      <c r="V207" s="61">
        <v>3000</v>
      </c>
      <c r="W207" s="61" t="s">
        <v>662</v>
      </c>
      <c r="X207" s="61" t="s">
        <v>38</v>
      </c>
      <c r="AB207" s="61">
        <v>3261</v>
      </c>
      <c r="AC207" s="61" t="s">
        <v>179</v>
      </c>
      <c r="AD207" s="61">
        <v>0</v>
      </c>
      <c r="AE207" s="61" t="s">
        <v>40</v>
      </c>
      <c r="AF207" s="63">
        <v>0</v>
      </c>
      <c r="AG207" s="63">
        <v>0</v>
      </c>
      <c r="AH207" s="63">
        <v>0</v>
      </c>
      <c r="AI207" s="63">
        <v>0</v>
      </c>
      <c r="AJ207" s="63">
        <v>0</v>
      </c>
      <c r="AK207" s="63">
        <v>0</v>
      </c>
      <c r="AL207" s="63">
        <v>0</v>
      </c>
      <c r="AM207" s="63">
        <v>0</v>
      </c>
      <c r="AN207" s="63">
        <v>0</v>
      </c>
      <c r="AO207" s="63">
        <v>0</v>
      </c>
      <c r="AP207" s="63">
        <v>0</v>
      </c>
      <c r="AQ207" s="63">
        <v>0</v>
      </c>
      <c r="AR207" s="63">
        <v>0</v>
      </c>
      <c r="AS207" s="63">
        <v>0</v>
      </c>
      <c r="AT207" s="63">
        <v>0</v>
      </c>
      <c r="AU207" s="63">
        <v>0</v>
      </c>
      <c r="AV207" s="63">
        <v>0</v>
      </c>
      <c r="AW207" s="63">
        <v>0</v>
      </c>
      <c r="AX207" s="7">
        <v>740256</v>
      </c>
      <c r="AY207" s="63">
        <f t="shared" si="52"/>
        <v>740256</v>
      </c>
      <c r="AZ207" s="63">
        <f t="shared" si="53"/>
        <v>740256</v>
      </c>
      <c r="BA207" s="7">
        <v>740256</v>
      </c>
      <c r="BB207" s="63" t="s">
        <v>473</v>
      </c>
      <c r="BC207" s="63">
        <v>0</v>
      </c>
      <c r="BD207" s="63">
        <v>0</v>
      </c>
      <c r="BE207" s="63">
        <v>0</v>
      </c>
      <c r="BF207" s="63">
        <v>0</v>
      </c>
      <c r="BG207" s="63">
        <v>0</v>
      </c>
      <c r="BH207" s="63"/>
      <c r="BI207" s="63">
        <f>BA207-AG207</f>
        <v>740256</v>
      </c>
      <c r="BJ207" s="63">
        <f t="shared" si="55"/>
        <v>740256</v>
      </c>
      <c r="BK207" s="63">
        <f t="shared" si="56"/>
        <v>740256</v>
      </c>
    </row>
    <row r="208" spans="1:66" s="61" customFormat="1" hidden="1" x14ac:dyDescent="0.25">
      <c r="A208" s="61" t="str">
        <f>VLOOKUP(B208,'Cubo 14-08-2023'!$A$1:$A$444,1,0)</f>
        <v>1.1-00-2309_23842026_23326117</v>
      </c>
      <c r="B208" s="61" t="str">
        <f t="shared" si="54"/>
        <v>1.1-00-2309_23842026_23326117</v>
      </c>
      <c r="C208" s="61" t="s">
        <v>137</v>
      </c>
      <c r="D208" s="61" t="s">
        <v>138</v>
      </c>
      <c r="E208" s="61" t="s">
        <v>682</v>
      </c>
      <c r="F208" s="61">
        <v>3</v>
      </c>
      <c r="G208" s="61" t="s">
        <v>685</v>
      </c>
      <c r="H208" s="61">
        <v>3.1</v>
      </c>
      <c r="I208" s="61" t="s">
        <v>686</v>
      </c>
      <c r="J208" s="61" t="s">
        <v>382</v>
      </c>
      <c r="K208" s="61" t="s">
        <v>383</v>
      </c>
      <c r="L208" s="61" t="s">
        <v>43</v>
      </c>
      <c r="M208" s="61" t="s">
        <v>44</v>
      </c>
      <c r="N208" s="61" t="s">
        <v>363</v>
      </c>
      <c r="O208" s="61" t="s">
        <v>364</v>
      </c>
      <c r="P208" s="61">
        <v>8</v>
      </c>
      <c r="Q208" s="61" t="s">
        <v>384</v>
      </c>
      <c r="R208" s="61">
        <v>42</v>
      </c>
      <c r="S208" s="61" t="s">
        <v>391</v>
      </c>
      <c r="T208" s="61" t="s">
        <v>389</v>
      </c>
      <c r="U208" s="61" t="s">
        <v>390</v>
      </c>
      <c r="V208" s="61">
        <v>3000</v>
      </c>
      <c r="W208" s="61" t="s">
        <v>662</v>
      </c>
      <c r="X208" s="61" t="s">
        <v>38</v>
      </c>
      <c r="AB208" s="61">
        <v>3261</v>
      </c>
      <c r="AC208" s="61" t="s">
        <v>179</v>
      </c>
      <c r="AD208" s="61">
        <v>17</v>
      </c>
      <c r="AE208" s="61" t="s">
        <v>395</v>
      </c>
      <c r="AF208" s="63">
        <v>450000</v>
      </c>
      <c r="AG208" s="63">
        <v>0</v>
      </c>
      <c r="AH208" s="63">
        <v>0</v>
      </c>
      <c r="AI208" s="63">
        <v>499990.64</v>
      </c>
      <c r="AJ208" s="63">
        <v>0</v>
      </c>
      <c r="AK208" s="63">
        <v>0</v>
      </c>
      <c r="AL208" s="63">
        <v>0</v>
      </c>
      <c r="AM208" s="63">
        <v>0</v>
      </c>
      <c r="AN208" s="63">
        <v>0</v>
      </c>
      <c r="AO208" s="63">
        <v>0</v>
      </c>
      <c r="AP208" s="63">
        <v>0</v>
      </c>
      <c r="AQ208" s="63">
        <v>0</v>
      </c>
      <c r="AR208" s="63">
        <v>0</v>
      </c>
      <c r="AS208" s="63">
        <v>0</v>
      </c>
      <c r="AT208" s="63">
        <v>0</v>
      </c>
      <c r="AU208" s="63">
        <v>0</v>
      </c>
      <c r="AV208" s="63">
        <v>0</v>
      </c>
      <c r="AW208" s="63">
        <f t="shared" ref="AW208:AW216" si="57">AG208-AJ208</f>
        <v>0</v>
      </c>
      <c r="AX208" s="63">
        <v>1000000</v>
      </c>
      <c r="AY208" s="63">
        <f t="shared" si="52"/>
        <v>500009.36</v>
      </c>
      <c r="AZ208" s="63">
        <f t="shared" si="53"/>
        <v>1000000</v>
      </c>
      <c r="BA208" s="63">
        <v>1000000</v>
      </c>
      <c r="BB208" s="63" t="s">
        <v>558</v>
      </c>
      <c r="BC208" s="63">
        <v>0</v>
      </c>
      <c r="BD208" s="63">
        <v>9.36</v>
      </c>
      <c r="BE208" s="63">
        <v>0</v>
      </c>
      <c r="BF208" s="63">
        <v>500000</v>
      </c>
      <c r="BG208" s="63">
        <v>-499990.64</v>
      </c>
      <c r="BH208" s="63"/>
      <c r="BI208" s="63">
        <f>BA208-AG208</f>
        <v>1000000</v>
      </c>
      <c r="BJ208" s="63">
        <f t="shared" si="55"/>
        <v>1000000</v>
      </c>
      <c r="BK208" s="63">
        <f t="shared" si="56"/>
        <v>1000000</v>
      </c>
    </row>
    <row r="209" spans="1:63" s="61" customFormat="1" hidden="1" x14ac:dyDescent="0.25">
      <c r="A209" s="61" t="str">
        <f>VLOOKUP(B209,'Cubo 14-08-2023'!$A$1:$A$444,1,0)</f>
        <v>1.1-00-2309_23842026_23326118</v>
      </c>
      <c r="B209" s="61" t="str">
        <f t="shared" si="54"/>
        <v>1.1-00-2309_23842026_23326118</v>
      </c>
      <c r="C209" s="61" t="s">
        <v>137</v>
      </c>
      <c r="D209" s="61" t="s">
        <v>138</v>
      </c>
      <c r="E209" s="61" t="s">
        <v>682</v>
      </c>
      <c r="F209" s="61">
        <v>3</v>
      </c>
      <c r="G209" s="61" t="s">
        <v>685</v>
      </c>
      <c r="H209" s="61">
        <v>3.1</v>
      </c>
      <c r="I209" s="61" t="s">
        <v>686</v>
      </c>
      <c r="J209" s="61" t="s">
        <v>382</v>
      </c>
      <c r="K209" s="61" t="s">
        <v>383</v>
      </c>
      <c r="L209" s="61" t="s">
        <v>43</v>
      </c>
      <c r="M209" s="61" t="s">
        <v>44</v>
      </c>
      <c r="N209" s="61" t="s">
        <v>363</v>
      </c>
      <c r="O209" s="61" t="s">
        <v>364</v>
      </c>
      <c r="P209" s="61">
        <v>8</v>
      </c>
      <c r="Q209" s="61" t="s">
        <v>384</v>
      </c>
      <c r="R209" s="61">
        <v>42</v>
      </c>
      <c r="S209" s="61" t="s">
        <v>391</v>
      </c>
      <c r="T209" s="61" t="s">
        <v>389</v>
      </c>
      <c r="U209" s="61" t="s">
        <v>390</v>
      </c>
      <c r="V209" s="61">
        <v>3000</v>
      </c>
      <c r="W209" s="61" t="s">
        <v>662</v>
      </c>
      <c r="X209" s="61" t="s">
        <v>38</v>
      </c>
      <c r="AB209" s="61">
        <v>3261</v>
      </c>
      <c r="AC209" s="61" t="s">
        <v>179</v>
      </c>
      <c r="AD209" s="61">
        <v>18</v>
      </c>
      <c r="AE209" s="61" t="s">
        <v>396</v>
      </c>
      <c r="AF209" s="63">
        <v>500000</v>
      </c>
      <c r="AG209" s="63">
        <v>500000</v>
      </c>
      <c r="AH209" s="63">
        <v>500000</v>
      </c>
      <c r="AI209" s="63">
        <v>500009.36</v>
      </c>
      <c r="AJ209" s="63">
        <v>495088</v>
      </c>
      <c r="AK209" s="63">
        <v>495088</v>
      </c>
      <c r="AL209" s="63">
        <v>495088</v>
      </c>
      <c r="AM209" s="63">
        <v>495088</v>
      </c>
      <c r="AN209" s="63">
        <v>495088</v>
      </c>
      <c r="AO209" s="63">
        <v>495088</v>
      </c>
      <c r="AP209" s="63">
        <v>495088</v>
      </c>
      <c r="AQ209" s="63">
        <v>495088</v>
      </c>
      <c r="AR209" s="63">
        <v>495088</v>
      </c>
      <c r="AS209" s="63">
        <v>495088</v>
      </c>
      <c r="AT209" s="63">
        <v>495088</v>
      </c>
      <c r="AU209" s="63">
        <v>495088</v>
      </c>
      <c r="AV209" s="63">
        <v>495088</v>
      </c>
      <c r="AW209" s="63">
        <f t="shared" si="57"/>
        <v>4912</v>
      </c>
      <c r="AX209" s="63">
        <v>0</v>
      </c>
      <c r="AY209" s="63">
        <f t="shared" si="52"/>
        <v>-500009.36</v>
      </c>
      <c r="AZ209" s="63">
        <f t="shared" si="53"/>
        <v>-500000</v>
      </c>
      <c r="BA209" s="63">
        <v>0</v>
      </c>
      <c r="BB209" s="63" t="s">
        <v>473</v>
      </c>
      <c r="BC209" s="63">
        <v>0</v>
      </c>
      <c r="BD209" s="63">
        <v>9.36</v>
      </c>
      <c r="BE209" s="63">
        <v>0</v>
      </c>
      <c r="BF209" s="63">
        <v>18.72</v>
      </c>
      <c r="BG209" s="63">
        <v>-9.36</v>
      </c>
      <c r="BH209" s="63"/>
      <c r="BI209" s="63">
        <v>0</v>
      </c>
      <c r="BJ209" s="63">
        <f t="shared" si="55"/>
        <v>500000</v>
      </c>
      <c r="BK209" s="63">
        <f t="shared" si="56"/>
        <v>4912</v>
      </c>
    </row>
    <row r="210" spans="1:63" s="61" customFormat="1" hidden="1" x14ac:dyDescent="0.25">
      <c r="A210" s="61" t="str">
        <f>VLOOKUP(B210,'Cubo 14-08-2023'!$A$1:$A$444,1,0)</f>
        <v>1.1-00-2304_23618012_2332910</v>
      </c>
      <c r="B210" s="61" t="str">
        <f t="shared" si="54"/>
        <v>1.1-00-2304_23618012_2332910</v>
      </c>
      <c r="C210" s="61" t="s">
        <v>137</v>
      </c>
      <c r="D210" s="61" t="s">
        <v>138</v>
      </c>
      <c r="E210" s="61" t="s">
        <v>682</v>
      </c>
      <c r="F210" s="61">
        <v>1</v>
      </c>
      <c r="G210" s="61" t="s">
        <v>669</v>
      </c>
      <c r="H210" s="61">
        <v>1.3</v>
      </c>
      <c r="I210" s="61" t="s">
        <v>670</v>
      </c>
      <c r="J210" s="61" t="s">
        <v>28</v>
      </c>
      <c r="K210" s="61" t="s">
        <v>29</v>
      </c>
      <c r="L210" s="61" t="s">
        <v>30</v>
      </c>
      <c r="M210" s="61" t="s">
        <v>31</v>
      </c>
      <c r="N210" s="61" t="s">
        <v>32</v>
      </c>
      <c r="O210" s="61" t="s">
        <v>33</v>
      </c>
      <c r="P210" s="61">
        <v>6</v>
      </c>
      <c r="Q210" s="61" t="s">
        <v>34</v>
      </c>
      <c r="R210" s="61">
        <v>18</v>
      </c>
      <c r="S210" s="61" t="s">
        <v>275</v>
      </c>
      <c r="T210" s="61" t="s">
        <v>273</v>
      </c>
      <c r="U210" s="61" t="s">
        <v>274</v>
      </c>
      <c r="V210" s="61">
        <v>3000</v>
      </c>
      <c r="W210" s="61" t="s">
        <v>662</v>
      </c>
      <c r="X210" s="61" t="s">
        <v>38</v>
      </c>
      <c r="AB210" s="61">
        <v>3291</v>
      </c>
      <c r="AC210" s="61" t="s">
        <v>276</v>
      </c>
      <c r="AD210" s="61">
        <v>0</v>
      </c>
      <c r="AE210" s="61" t="s">
        <v>40</v>
      </c>
      <c r="AF210" s="63">
        <v>126633.02</v>
      </c>
      <c r="AG210" s="63">
        <v>126633.02</v>
      </c>
      <c r="AH210" s="63">
        <v>126633.02</v>
      </c>
      <c r="AI210" s="63">
        <v>120000</v>
      </c>
      <c r="AJ210" s="63">
        <v>126633.02</v>
      </c>
      <c r="AK210" s="63">
        <v>126633.02</v>
      </c>
      <c r="AL210" s="63">
        <v>126633.02</v>
      </c>
      <c r="AM210" s="63">
        <v>126633.02</v>
      </c>
      <c r="AN210" s="63">
        <v>52763.75</v>
      </c>
      <c r="AO210" s="63">
        <v>73869.25</v>
      </c>
      <c r="AP210" s="63">
        <v>73869.25</v>
      </c>
      <c r="AQ210" s="63">
        <v>0</v>
      </c>
      <c r="AR210" s="63">
        <v>73869.25</v>
      </c>
      <c r="AS210" s="63">
        <v>73869.25</v>
      </c>
      <c r="AT210" s="63">
        <v>0</v>
      </c>
      <c r="AU210" s="63">
        <v>63316.5</v>
      </c>
      <c r="AV210" s="63">
        <v>73869.25</v>
      </c>
      <c r="AW210" s="63">
        <f t="shared" si="57"/>
        <v>0</v>
      </c>
      <c r="AX210" s="63">
        <v>120000</v>
      </c>
      <c r="AY210" s="63">
        <f t="shared" si="52"/>
        <v>0</v>
      </c>
      <c r="AZ210" s="63">
        <f t="shared" si="53"/>
        <v>-6633.0200000000041</v>
      </c>
      <c r="BA210" s="63">
        <v>120000</v>
      </c>
      <c r="BB210" s="63" t="s">
        <v>473</v>
      </c>
      <c r="BC210" s="63">
        <v>0</v>
      </c>
      <c r="BD210" s="63">
        <v>6633.02</v>
      </c>
      <c r="BE210" s="63">
        <v>0</v>
      </c>
      <c r="BF210" s="63">
        <v>0</v>
      </c>
      <c r="BG210" s="63">
        <v>6633.02</v>
      </c>
      <c r="BH210" s="63">
        <f>BI210+AG210</f>
        <v>126633.02</v>
      </c>
      <c r="BI210" s="63">
        <v>0</v>
      </c>
      <c r="BJ210" s="63">
        <f t="shared" si="55"/>
        <v>126633.02</v>
      </c>
      <c r="BK210" s="63">
        <f t="shared" si="56"/>
        <v>0</v>
      </c>
    </row>
    <row r="211" spans="1:63" s="61" customFormat="1" hidden="1" x14ac:dyDescent="0.25">
      <c r="A211" s="61" t="str">
        <f>VLOOKUP(B211,'Cubo 14-08-2023'!$A$1:$A$444,1,0)</f>
        <v>1.1-00-2301_2352002_2332910</v>
      </c>
      <c r="B211" s="61" t="str">
        <f t="shared" si="54"/>
        <v>1.1-00-2301_2352002_2332910</v>
      </c>
      <c r="C211" s="61" t="s">
        <v>137</v>
      </c>
      <c r="D211" s="61" t="s">
        <v>138</v>
      </c>
      <c r="E211" s="61" t="s">
        <v>682</v>
      </c>
      <c r="F211" s="61">
        <v>1</v>
      </c>
      <c r="G211" s="61" t="s">
        <v>669</v>
      </c>
      <c r="H211" s="61">
        <v>1.3</v>
      </c>
      <c r="I211" s="61" t="s">
        <v>670</v>
      </c>
      <c r="J211" s="61" t="s">
        <v>28</v>
      </c>
      <c r="K211" s="61" t="s">
        <v>29</v>
      </c>
      <c r="L211" s="61" t="s">
        <v>43</v>
      </c>
      <c r="M211" s="61" t="s">
        <v>44</v>
      </c>
      <c r="N211" s="61" t="s">
        <v>306</v>
      </c>
      <c r="O211" s="61" t="s">
        <v>307</v>
      </c>
      <c r="P211" s="61">
        <v>5</v>
      </c>
      <c r="Q211" s="61" t="s">
        <v>229</v>
      </c>
      <c r="R211" s="61">
        <v>2</v>
      </c>
      <c r="S211" s="61" t="s">
        <v>319</v>
      </c>
      <c r="T211" s="61" t="s">
        <v>317</v>
      </c>
      <c r="U211" s="61" t="s">
        <v>318</v>
      </c>
      <c r="V211" s="61">
        <v>3000</v>
      </c>
      <c r="W211" s="61" t="s">
        <v>662</v>
      </c>
      <c r="X211" s="61" t="s">
        <v>38</v>
      </c>
      <c r="AB211" s="61">
        <v>3291</v>
      </c>
      <c r="AC211" s="61" t="s">
        <v>276</v>
      </c>
      <c r="AD211" s="61">
        <v>0</v>
      </c>
      <c r="AE211" s="61" t="s">
        <v>40</v>
      </c>
      <c r="AF211" s="63">
        <v>500000</v>
      </c>
      <c r="AG211" s="63">
        <v>500000</v>
      </c>
      <c r="AH211" s="63">
        <v>500000</v>
      </c>
      <c r="AI211" s="63">
        <v>500000</v>
      </c>
      <c r="AJ211" s="63">
        <v>282246</v>
      </c>
      <c r="AK211" s="63">
        <v>0</v>
      </c>
      <c r="AL211" s="63">
        <v>282246</v>
      </c>
      <c r="AM211" s="63">
        <v>282246</v>
      </c>
      <c r="AN211" s="63">
        <v>0</v>
      </c>
      <c r="AO211" s="63">
        <v>272246</v>
      </c>
      <c r="AP211" s="63">
        <v>272246</v>
      </c>
      <c r="AQ211" s="63">
        <v>0</v>
      </c>
      <c r="AR211" s="63">
        <v>187746</v>
      </c>
      <c r="AS211" s="63">
        <v>272246</v>
      </c>
      <c r="AT211" s="63">
        <v>0</v>
      </c>
      <c r="AU211" s="63">
        <v>187746</v>
      </c>
      <c r="AV211" s="63">
        <v>272246</v>
      </c>
      <c r="AW211" s="63">
        <f t="shared" si="57"/>
        <v>217754</v>
      </c>
      <c r="AX211" s="63">
        <v>500000</v>
      </c>
      <c r="AY211" s="63">
        <f t="shared" si="52"/>
        <v>0</v>
      </c>
      <c r="AZ211" s="63">
        <f t="shared" si="53"/>
        <v>0</v>
      </c>
      <c r="BA211" s="63">
        <v>500000</v>
      </c>
      <c r="BB211" s="63" t="s">
        <v>479</v>
      </c>
      <c r="BC211" s="63">
        <v>0</v>
      </c>
      <c r="BD211" s="63">
        <v>0</v>
      </c>
      <c r="BE211" s="63">
        <v>0</v>
      </c>
      <c r="BF211" s="63">
        <v>0</v>
      </c>
      <c r="BG211" s="63">
        <v>0</v>
      </c>
      <c r="BH211" s="63"/>
      <c r="BI211" s="63">
        <f>BA211-AG211</f>
        <v>0</v>
      </c>
      <c r="BJ211" s="63">
        <f t="shared" si="55"/>
        <v>500000</v>
      </c>
      <c r="BK211" s="63">
        <f t="shared" si="56"/>
        <v>217754</v>
      </c>
    </row>
    <row r="212" spans="1:63" s="61" customFormat="1" hidden="1" x14ac:dyDescent="0.25">
      <c r="A212" s="61" t="str">
        <f>VLOOKUP(B212,'Cubo 14-08-2023'!$A$1:$A$444,1,0)</f>
        <v>1.1-00-2305_23621015_2332910</v>
      </c>
      <c r="B212" s="61" t="str">
        <f t="shared" si="54"/>
        <v>1.1-00-2305_23621015_2332910</v>
      </c>
      <c r="C212" s="61" t="s">
        <v>137</v>
      </c>
      <c r="D212" s="61" t="s">
        <v>138</v>
      </c>
      <c r="E212" s="61" t="s">
        <v>682</v>
      </c>
      <c r="F212" s="61">
        <v>1</v>
      </c>
      <c r="G212" s="61" t="s">
        <v>669</v>
      </c>
      <c r="H212" s="61">
        <v>1.3</v>
      </c>
      <c r="I212" s="61" t="s">
        <v>670</v>
      </c>
      <c r="J212" s="61" t="s">
        <v>28</v>
      </c>
      <c r="K212" s="61" t="s">
        <v>29</v>
      </c>
      <c r="L212" s="61" t="s">
        <v>43</v>
      </c>
      <c r="M212" s="61" t="s">
        <v>44</v>
      </c>
      <c r="N212" s="61" t="s">
        <v>45</v>
      </c>
      <c r="O212" s="61" t="s">
        <v>46</v>
      </c>
      <c r="P212" s="61">
        <v>6</v>
      </c>
      <c r="Q212" s="61" t="s">
        <v>34</v>
      </c>
      <c r="R212" s="61">
        <v>21</v>
      </c>
      <c r="S212" s="61" t="s">
        <v>107</v>
      </c>
      <c r="T212" s="61" t="s">
        <v>47</v>
      </c>
      <c r="U212" s="61" t="s">
        <v>48</v>
      </c>
      <c r="V212" s="61">
        <v>3000</v>
      </c>
      <c r="W212" s="61" t="s">
        <v>662</v>
      </c>
      <c r="X212" s="61" t="s">
        <v>38</v>
      </c>
      <c r="AB212" s="61">
        <v>3291</v>
      </c>
      <c r="AC212" s="61" t="s">
        <v>276</v>
      </c>
      <c r="AD212" s="61">
        <v>0</v>
      </c>
      <c r="AE212" s="61" t="s">
        <v>40</v>
      </c>
      <c r="AF212" s="63">
        <v>0</v>
      </c>
      <c r="AG212" s="63">
        <v>10000</v>
      </c>
      <c r="AH212" s="63">
        <v>10000</v>
      </c>
      <c r="AI212" s="63">
        <v>0</v>
      </c>
      <c r="AJ212" s="63">
        <v>0</v>
      </c>
      <c r="AK212" s="63">
        <v>0</v>
      </c>
      <c r="AL212" s="63">
        <v>0</v>
      </c>
      <c r="AM212" s="63">
        <v>0</v>
      </c>
      <c r="AN212" s="63">
        <v>0</v>
      </c>
      <c r="AO212" s="63">
        <v>0</v>
      </c>
      <c r="AP212" s="63">
        <v>0</v>
      </c>
      <c r="AQ212" s="63">
        <v>0</v>
      </c>
      <c r="AR212" s="63">
        <v>0</v>
      </c>
      <c r="AS212" s="63">
        <v>0</v>
      </c>
      <c r="AT212" s="63">
        <v>0</v>
      </c>
      <c r="AU212" s="63">
        <v>0</v>
      </c>
      <c r="AV212" s="63">
        <v>0</v>
      </c>
      <c r="AW212" s="63">
        <f t="shared" si="57"/>
        <v>10000</v>
      </c>
      <c r="AX212" s="63">
        <v>0</v>
      </c>
      <c r="AY212" s="63">
        <f t="shared" si="52"/>
        <v>0</v>
      </c>
      <c r="AZ212" s="63">
        <f t="shared" si="53"/>
        <v>-10000</v>
      </c>
      <c r="BA212" s="63">
        <v>0</v>
      </c>
      <c r="BB212" s="63" t="s">
        <v>473</v>
      </c>
      <c r="BC212" s="63">
        <v>0</v>
      </c>
      <c r="BD212" s="63">
        <v>10000</v>
      </c>
      <c r="BE212" s="63">
        <v>0</v>
      </c>
      <c r="BF212" s="63">
        <v>0</v>
      </c>
      <c r="BG212" s="63">
        <v>10000</v>
      </c>
      <c r="BH212" s="63"/>
      <c r="BI212" s="63">
        <v>0</v>
      </c>
      <c r="BJ212" s="63">
        <f t="shared" si="55"/>
        <v>10000</v>
      </c>
      <c r="BK212" s="63">
        <f t="shared" si="56"/>
        <v>10000</v>
      </c>
    </row>
    <row r="213" spans="1:63" s="61" customFormat="1" hidden="1" x14ac:dyDescent="0.25">
      <c r="A213" s="61" t="str">
        <f>VLOOKUP(B213,'Cubo 14-08-2023'!$A$1:$A$444,1,0)</f>
        <v>1.1-00-2307_23236022_2333110</v>
      </c>
      <c r="B213" s="61" t="str">
        <f t="shared" si="54"/>
        <v>1.1-00-2307_23236022_2333110</v>
      </c>
      <c r="C213" s="61" t="s">
        <v>137</v>
      </c>
      <c r="D213" s="61" t="s">
        <v>138</v>
      </c>
      <c r="E213" s="61" t="s">
        <v>682</v>
      </c>
      <c r="F213" s="61">
        <v>2</v>
      </c>
      <c r="G213" s="61" t="s">
        <v>672</v>
      </c>
      <c r="H213" s="61">
        <v>2.2000000000000002</v>
      </c>
      <c r="I213" s="61" t="s">
        <v>674</v>
      </c>
      <c r="J213" s="61" t="s">
        <v>147</v>
      </c>
      <c r="K213" s="61" t="s">
        <v>148</v>
      </c>
      <c r="L213" s="61" t="s">
        <v>43</v>
      </c>
      <c r="M213" s="61" t="s">
        <v>44</v>
      </c>
      <c r="N213" s="61" t="s">
        <v>88</v>
      </c>
      <c r="O213" s="61" t="s">
        <v>89</v>
      </c>
      <c r="P213" s="61">
        <v>2</v>
      </c>
      <c r="Q213" s="61" t="s">
        <v>169</v>
      </c>
      <c r="R213" s="61">
        <v>36</v>
      </c>
      <c r="S213" s="61" t="s">
        <v>172</v>
      </c>
      <c r="T213" s="61" t="s">
        <v>170</v>
      </c>
      <c r="U213" s="61" t="s">
        <v>171</v>
      </c>
      <c r="V213" s="61">
        <v>3000</v>
      </c>
      <c r="W213" s="61" t="s">
        <v>662</v>
      </c>
      <c r="X213" s="61" t="s">
        <v>38</v>
      </c>
      <c r="AB213" s="61">
        <v>3311</v>
      </c>
      <c r="AC213" s="61" t="s">
        <v>180</v>
      </c>
      <c r="AD213" s="61">
        <v>0</v>
      </c>
      <c r="AE213" s="61" t="s">
        <v>40</v>
      </c>
      <c r="AF213" s="63">
        <v>3480000</v>
      </c>
      <c r="AG213" s="63">
        <v>3480000</v>
      </c>
      <c r="AH213" s="63">
        <v>3480000</v>
      </c>
      <c r="AI213" s="63">
        <v>3480000</v>
      </c>
      <c r="AJ213" s="63">
        <v>3480000</v>
      </c>
      <c r="AK213" s="63">
        <v>3480000</v>
      </c>
      <c r="AL213" s="63">
        <v>3480000</v>
      </c>
      <c r="AM213" s="63">
        <v>3480000</v>
      </c>
      <c r="AN213" s="63">
        <v>696000</v>
      </c>
      <c r="AO213" s="63">
        <v>1044000</v>
      </c>
      <c r="AP213" s="63">
        <v>1392000</v>
      </c>
      <c r="AQ213" s="63">
        <v>0</v>
      </c>
      <c r="AR213" s="63">
        <v>1044000</v>
      </c>
      <c r="AS213" s="63">
        <v>1044000</v>
      </c>
      <c r="AT213" s="63">
        <v>0</v>
      </c>
      <c r="AU213" s="63">
        <v>1044000</v>
      </c>
      <c r="AV213" s="63">
        <v>1044000</v>
      </c>
      <c r="AW213" s="63">
        <f t="shared" si="57"/>
        <v>0</v>
      </c>
      <c r="AX213" s="63">
        <v>3480000</v>
      </c>
      <c r="AY213" s="63">
        <f t="shared" si="52"/>
        <v>0</v>
      </c>
      <c r="AZ213" s="63">
        <f t="shared" si="53"/>
        <v>0</v>
      </c>
      <c r="BA213" s="63">
        <v>3480000</v>
      </c>
      <c r="BB213" s="63" t="s">
        <v>473</v>
      </c>
      <c r="BC213" s="63">
        <v>0</v>
      </c>
      <c r="BD213" s="63">
        <v>0</v>
      </c>
      <c r="BE213" s="63">
        <v>0</v>
      </c>
      <c r="BF213" s="63">
        <v>0</v>
      </c>
      <c r="BG213" s="63">
        <v>0</v>
      </c>
      <c r="BH213" s="63"/>
      <c r="BI213" s="63">
        <f>BA213-AG213</f>
        <v>0</v>
      </c>
      <c r="BJ213" s="63">
        <f t="shared" si="55"/>
        <v>3480000</v>
      </c>
      <c r="BK213" s="63">
        <f t="shared" si="56"/>
        <v>0</v>
      </c>
    </row>
    <row r="214" spans="1:63" s="61" customFormat="1" hidden="1" x14ac:dyDescent="0.25">
      <c r="A214" s="61" t="str">
        <f>VLOOKUP(B214,'Cubo 14-08-2023'!$A$1:$A$444,1,0)</f>
        <v>1.1-00-2303_23117011_2333110</v>
      </c>
      <c r="B214" s="61" t="str">
        <f t="shared" si="54"/>
        <v>1.1-00-2303_23117011_2333110</v>
      </c>
      <c r="C214" s="61" t="s">
        <v>137</v>
      </c>
      <c r="D214" s="61" t="s">
        <v>138</v>
      </c>
      <c r="E214" s="61" t="s">
        <v>682</v>
      </c>
      <c r="F214" s="61">
        <v>1</v>
      </c>
      <c r="G214" s="61" t="s">
        <v>669</v>
      </c>
      <c r="H214" s="61">
        <v>1.3</v>
      </c>
      <c r="I214" s="61" t="s">
        <v>670</v>
      </c>
      <c r="J214" s="61" t="s">
        <v>265</v>
      </c>
      <c r="K214" s="61" t="s">
        <v>266</v>
      </c>
      <c r="L214" s="61" t="s">
        <v>125</v>
      </c>
      <c r="M214" s="61" t="s">
        <v>126</v>
      </c>
      <c r="N214" s="61" t="s">
        <v>267</v>
      </c>
      <c r="O214" s="61" t="s">
        <v>268</v>
      </c>
      <c r="P214" s="61">
        <v>1</v>
      </c>
      <c r="Q214" s="61" t="s">
        <v>127</v>
      </c>
      <c r="R214" s="61">
        <v>17</v>
      </c>
      <c r="S214" s="61" t="s">
        <v>271</v>
      </c>
      <c r="T214" s="61" t="s">
        <v>269</v>
      </c>
      <c r="U214" s="61" t="s">
        <v>270</v>
      </c>
      <c r="V214" s="61">
        <v>3000</v>
      </c>
      <c r="W214" s="61" t="s">
        <v>662</v>
      </c>
      <c r="X214" s="61" t="s">
        <v>38</v>
      </c>
      <c r="AB214" s="61">
        <v>3311</v>
      </c>
      <c r="AC214" s="61" t="s">
        <v>180</v>
      </c>
      <c r="AD214" s="61">
        <v>0</v>
      </c>
      <c r="AE214" s="61" t="s">
        <v>40</v>
      </c>
      <c r="AF214" s="63">
        <v>2375000</v>
      </c>
      <c r="AG214" s="63">
        <v>2375000</v>
      </c>
      <c r="AH214" s="63">
        <v>2367000</v>
      </c>
      <c r="AI214" s="63">
        <v>2375000</v>
      </c>
      <c r="AJ214" s="63">
        <v>1859400</v>
      </c>
      <c r="AK214" s="63">
        <v>1859400</v>
      </c>
      <c r="AL214" s="63">
        <v>1859400</v>
      </c>
      <c r="AM214" s="63">
        <v>1859400</v>
      </c>
      <c r="AN214" s="63">
        <v>638000</v>
      </c>
      <c r="AO214" s="63">
        <v>887400</v>
      </c>
      <c r="AP214" s="63">
        <v>939600</v>
      </c>
      <c r="AQ214" s="63">
        <v>638000</v>
      </c>
      <c r="AR214" s="63">
        <v>887400</v>
      </c>
      <c r="AS214" s="63">
        <v>939600</v>
      </c>
      <c r="AT214" s="63">
        <v>638000</v>
      </c>
      <c r="AU214" s="63">
        <v>788800</v>
      </c>
      <c r="AV214" s="63">
        <v>939600</v>
      </c>
      <c r="AW214" s="63">
        <f t="shared" si="57"/>
        <v>515600</v>
      </c>
      <c r="AX214" s="63">
        <v>2375000</v>
      </c>
      <c r="AY214" s="63">
        <f t="shared" si="52"/>
        <v>0</v>
      </c>
      <c r="AZ214" s="63">
        <f t="shared" si="53"/>
        <v>0</v>
      </c>
      <c r="BA214" s="63">
        <v>2375000</v>
      </c>
      <c r="BB214" s="63" t="s">
        <v>492</v>
      </c>
      <c r="BC214" s="63">
        <v>0</v>
      </c>
      <c r="BD214" s="63">
        <v>0</v>
      </c>
      <c r="BE214" s="63">
        <v>0</v>
      </c>
      <c r="BF214" s="63">
        <v>0</v>
      </c>
      <c r="BG214" s="63">
        <v>0</v>
      </c>
      <c r="BH214" s="63"/>
      <c r="BI214" s="63">
        <f>BA214-AG214</f>
        <v>0</v>
      </c>
      <c r="BJ214" s="63">
        <f t="shared" si="55"/>
        <v>2375000</v>
      </c>
      <c r="BK214" s="63">
        <f t="shared" si="56"/>
        <v>515600</v>
      </c>
    </row>
    <row r="215" spans="1:63" s="61" customFormat="1" hidden="1" x14ac:dyDescent="0.25">
      <c r="A215" s="61" t="str">
        <f>VLOOKUP(B215,'Cubo 14-08-2023'!$A$1:$A$444,1,0)</f>
        <v>1.1-00-2304_23618012_2333110</v>
      </c>
      <c r="B215" s="61" t="str">
        <f t="shared" si="54"/>
        <v>1.1-00-2304_23618012_2333110</v>
      </c>
      <c r="C215" s="61" t="s">
        <v>137</v>
      </c>
      <c r="D215" s="61" t="s">
        <v>138</v>
      </c>
      <c r="E215" s="61" t="s">
        <v>682</v>
      </c>
      <c r="F215" s="61">
        <v>1</v>
      </c>
      <c r="G215" s="61" t="s">
        <v>669</v>
      </c>
      <c r="H215" s="61">
        <v>1.3</v>
      </c>
      <c r="I215" s="61" t="s">
        <v>670</v>
      </c>
      <c r="J215" s="61" t="s">
        <v>28</v>
      </c>
      <c r="K215" s="61" t="s">
        <v>29</v>
      </c>
      <c r="L215" s="61" t="s">
        <v>30</v>
      </c>
      <c r="M215" s="61" t="s">
        <v>31</v>
      </c>
      <c r="N215" s="61" t="s">
        <v>32</v>
      </c>
      <c r="O215" s="61" t="s">
        <v>33</v>
      </c>
      <c r="P215" s="61">
        <v>6</v>
      </c>
      <c r="Q215" s="61" t="s">
        <v>34</v>
      </c>
      <c r="R215" s="61">
        <v>18</v>
      </c>
      <c r="S215" s="61" t="s">
        <v>275</v>
      </c>
      <c r="T215" s="61" t="s">
        <v>273</v>
      </c>
      <c r="U215" s="61" t="s">
        <v>274</v>
      </c>
      <c r="V215" s="61">
        <v>3000</v>
      </c>
      <c r="W215" s="61" t="s">
        <v>662</v>
      </c>
      <c r="X215" s="61" t="s">
        <v>38</v>
      </c>
      <c r="AB215" s="61">
        <v>3311</v>
      </c>
      <c r="AC215" s="61" t="s">
        <v>180</v>
      </c>
      <c r="AD215" s="61">
        <v>0</v>
      </c>
      <c r="AE215" s="61" t="s">
        <v>40</v>
      </c>
      <c r="AF215" s="63">
        <v>3900000</v>
      </c>
      <c r="AG215" s="63">
        <v>3900000</v>
      </c>
      <c r="AH215" s="63">
        <v>3900000</v>
      </c>
      <c r="AI215" s="63">
        <v>3900000</v>
      </c>
      <c r="AJ215" s="63">
        <v>232000</v>
      </c>
      <c r="AK215" s="63">
        <v>0</v>
      </c>
      <c r="AL215" s="63">
        <v>232000</v>
      </c>
      <c r="AM215" s="63">
        <v>232000</v>
      </c>
      <c r="AN215" s="63">
        <v>0</v>
      </c>
      <c r="AO215" s="63">
        <v>0</v>
      </c>
      <c r="AP215" s="63">
        <v>0</v>
      </c>
      <c r="AQ215" s="63">
        <v>0</v>
      </c>
      <c r="AR215" s="63">
        <v>0</v>
      </c>
      <c r="AS215" s="63">
        <v>0</v>
      </c>
      <c r="AT215" s="63">
        <v>0</v>
      </c>
      <c r="AU215" s="63">
        <v>0</v>
      </c>
      <c r="AV215" s="63">
        <v>0</v>
      </c>
      <c r="AW215" s="63">
        <f t="shared" si="57"/>
        <v>3668000</v>
      </c>
      <c r="AX215" s="63">
        <v>3900000</v>
      </c>
      <c r="AY215" s="63">
        <f t="shared" si="52"/>
        <v>0</v>
      </c>
      <c r="AZ215" s="63">
        <f t="shared" si="53"/>
        <v>0</v>
      </c>
      <c r="BA215" s="63">
        <v>3900000</v>
      </c>
      <c r="BB215" s="63" t="s">
        <v>473</v>
      </c>
      <c r="BC215" s="63">
        <v>0</v>
      </c>
      <c r="BD215" s="63">
        <v>0</v>
      </c>
      <c r="BE215" s="63">
        <v>0</v>
      </c>
      <c r="BF215" s="63">
        <v>0</v>
      </c>
      <c r="BG215" s="63">
        <v>0</v>
      </c>
      <c r="BH215" s="63"/>
      <c r="BI215" s="63">
        <f>BA215-AG215</f>
        <v>0</v>
      </c>
      <c r="BJ215" s="63">
        <f t="shared" si="55"/>
        <v>3900000</v>
      </c>
      <c r="BK215" s="63">
        <f t="shared" si="56"/>
        <v>3668000</v>
      </c>
    </row>
    <row r="216" spans="1:63" s="61" customFormat="1" hidden="1" x14ac:dyDescent="0.25">
      <c r="A216" s="61" t="str">
        <f>VLOOKUP(B216,'Cubo 14-08-2023'!$A$1:$A$444,1,0)</f>
        <v>1.1-00-2305_23621015_2333110</v>
      </c>
      <c r="B216" s="61" t="str">
        <f t="shared" si="54"/>
        <v>1.1-00-2305_23621015_2333110</v>
      </c>
      <c r="C216" s="61" t="s">
        <v>137</v>
      </c>
      <c r="D216" s="61" t="s">
        <v>138</v>
      </c>
      <c r="E216" s="61" t="s">
        <v>682</v>
      </c>
      <c r="F216" s="61">
        <v>1</v>
      </c>
      <c r="G216" s="61" t="s">
        <v>669</v>
      </c>
      <c r="H216" s="61">
        <v>1.3</v>
      </c>
      <c r="I216" s="61" t="s">
        <v>670</v>
      </c>
      <c r="J216" s="61" t="s">
        <v>28</v>
      </c>
      <c r="K216" s="61" t="s">
        <v>29</v>
      </c>
      <c r="L216" s="61" t="s">
        <v>43</v>
      </c>
      <c r="M216" s="61" t="s">
        <v>44</v>
      </c>
      <c r="N216" s="61" t="s">
        <v>45</v>
      </c>
      <c r="O216" s="61" t="s">
        <v>46</v>
      </c>
      <c r="P216" s="61">
        <v>6</v>
      </c>
      <c r="Q216" s="61" t="s">
        <v>34</v>
      </c>
      <c r="R216" s="61">
        <v>21</v>
      </c>
      <c r="S216" s="61" t="s">
        <v>107</v>
      </c>
      <c r="T216" s="61" t="s">
        <v>47</v>
      </c>
      <c r="U216" s="61" t="s">
        <v>48</v>
      </c>
      <c r="V216" s="61">
        <v>3000</v>
      </c>
      <c r="W216" s="61" t="s">
        <v>662</v>
      </c>
      <c r="X216" s="61" t="s">
        <v>38</v>
      </c>
      <c r="AB216" s="61">
        <v>3311</v>
      </c>
      <c r="AC216" s="61" t="s">
        <v>180</v>
      </c>
      <c r="AD216" s="61">
        <v>0</v>
      </c>
      <c r="AE216" s="61" t="s">
        <v>40</v>
      </c>
      <c r="AF216" s="63">
        <v>230000</v>
      </c>
      <c r="AG216" s="63">
        <v>230000</v>
      </c>
      <c r="AH216" s="63">
        <v>230000</v>
      </c>
      <c r="AI216" s="63">
        <v>230000</v>
      </c>
      <c r="AJ216" s="63">
        <v>225620</v>
      </c>
      <c r="AK216" s="63">
        <v>225620</v>
      </c>
      <c r="AL216" s="63">
        <v>225620</v>
      </c>
      <c r="AM216" s="63">
        <v>225620</v>
      </c>
      <c r="AN216" s="63">
        <v>90248</v>
      </c>
      <c r="AO216" s="63">
        <v>90248</v>
      </c>
      <c r="AP216" s="63">
        <v>90248</v>
      </c>
      <c r="AQ216" s="63">
        <v>0</v>
      </c>
      <c r="AR216" s="63">
        <v>90248</v>
      </c>
      <c r="AS216" s="63">
        <v>90248</v>
      </c>
      <c r="AT216" s="63">
        <v>0</v>
      </c>
      <c r="AU216" s="63">
        <v>90248</v>
      </c>
      <c r="AV216" s="63">
        <v>90248</v>
      </c>
      <c r="AW216" s="63">
        <f t="shared" si="57"/>
        <v>4380</v>
      </c>
      <c r="AX216" s="63">
        <v>230000</v>
      </c>
      <c r="AY216" s="63">
        <f t="shared" si="52"/>
        <v>0</v>
      </c>
      <c r="AZ216" s="63">
        <f t="shared" si="53"/>
        <v>0</v>
      </c>
      <c r="BA216" s="63">
        <v>230000</v>
      </c>
      <c r="BB216" s="63" t="s">
        <v>473</v>
      </c>
      <c r="BC216" s="63">
        <v>0</v>
      </c>
      <c r="BD216" s="63">
        <v>0</v>
      </c>
      <c r="BE216" s="63">
        <v>0</v>
      </c>
      <c r="BF216" s="63">
        <v>0</v>
      </c>
      <c r="BG216" s="63">
        <v>0</v>
      </c>
      <c r="BH216" s="63"/>
      <c r="BI216" s="63">
        <f>BA216-AG216</f>
        <v>0</v>
      </c>
      <c r="BJ216" s="63">
        <f t="shared" si="55"/>
        <v>230000</v>
      </c>
      <c r="BK216" s="63">
        <f t="shared" si="56"/>
        <v>4380</v>
      </c>
    </row>
    <row r="217" spans="1:63" s="61" customFormat="1" hidden="1" x14ac:dyDescent="0.25">
      <c r="A217" s="61" t="str">
        <f>VLOOKUP(B217,'Cubo 14-08-2023'!$A$1:$A$444,1,0)</f>
        <v>2.6-05-2308_23741025_2333210</v>
      </c>
      <c r="B217" s="61" t="str">
        <f t="shared" si="54"/>
        <v>2.6-05-2308_23741025_2333210</v>
      </c>
      <c r="C217" s="77" t="s">
        <v>616</v>
      </c>
      <c r="D217" s="61" t="s">
        <v>617</v>
      </c>
      <c r="E217" s="61" t="s">
        <v>679</v>
      </c>
      <c r="F217" s="61">
        <v>1</v>
      </c>
      <c r="G217" s="61" t="s">
        <v>669</v>
      </c>
      <c r="H217" s="61">
        <v>1.7</v>
      </c>
      <c r="I217" s="61" t="s">
        <v>671</v>
      </c>
      <c r="J217" s="61" t="s">
        <v>61</v>
      </c>
      <c r="K217" s="61" t="s">
        <v>62</v>
      </c>
      <c r="L217" s="61" t="s">
        <v>63</v>
      </c>
      <c r="M217" s="61" t="s">
        <v>64</v>
      </c>
      <c r="N217" s="61" t="s">
        <v>65</v>
      </c>
      <c r="O217" s="61" t="s">
        <v>66</v>
      </c>
      <c r="P217" s="61">
        <v>7</v>
      </c>
      <c r="Q217" s="61" t="s">
        <v>67</v>
      </c>
      <c r="R217" s="61">
        <v>41</v>
      </c>
      <c r="S217" s="61" t="s">
        <v>72</v>
      </c>
      <c r="T217" s="61" t="s">
        <v>68</v>
      </c>
      <c r="U217" s="61" t="s">
        <v>69</v>
      </c>
      <c r="V217" s="61">
        <v>3000</v>
      </c>
      <c r="W217" s="61" t="s">
        <v>662</v>
      </c>
      <c r="X217" s="61" t="s">
        <v>38</v>
      </c>
      <c r="AB217" s="61">
        <v>3321</v>
      </c>
      <c r="AC217" s="61" t="s">
        <v>181</v>
      </c>
      <c r="AD217" s="61">
        <v>0</v>
      </c>
      <c r="AE217" s="61" t="s">
        <v>40</v>
      </c>
      <c r="AF217" s="63">
        <v>0</v>
      </c>
      <c r="AG217" s="63">
        <v>0</v>
      </c>
      <c r="AH217" s="63">
        <v>0</v>
      </c>
      <c r="AI217" s="63">
        <v>0</v>
      </c>
      <c r="AJ217" s="63">
        <v>0</v>
      </c>
      <c r="AK217" s="63">
        <v>0</v>
      </c>
      <c r="AL217" s="63">
        <v>0</v>
      </c>
      <c r="AM217" s="63">
        <v>0</v>
      </c>
      <c r="AN217" s="63">
        <v>0</v>
      </c>
      <c r="AO217" s="63">
        <v>0</v>
      </c>
      <c r="AP217" s="63">
        <v>0</v>
      </c>
      <c r="AQ217" s="63">
        <v>0</v>
      </c>
      <c r="AR217" s="63">
        <v>0</v>
      </c>
      <c r="AS217" s="63">
        <v>0</v>
      </c>
      <c r="AT217" s="63">
        <v>0</v>
      </c>
      <c r="AU217" s="63">
        <v>0</v>
      </c>
      <c r="AV217" s="63">
        <v>0</v>
      </c>
      <c r="AW217" s="63">
        <v>0</v>
      </c>
      <c r="AX217" s="63">
        <v>0</v>
      </c>
      <c r="AY217" s="63">
        <v>0</v>
      </c>
      <c r="AZ217" s="63">
        <v>0</v>
      </c>
      <c r="BA217" s="63">
        <v>0</v>
      </c>
      <c r="BB217" s="63" t="s">
        <v>473</v>
      </c>
      <c r="BC217" s="63">
        <v>0</v>
      </c>
      <c r="BD217" s="63">
        <v>0</v>
      </c>
      <c r="BE217" s="63">
        <v>0</v>
      </c>
      <c r="BF217" s="63">
        <v>0</v>
      </c>
      <c r="BG217" s="63">
        <v>0</v>
      </c>
      <c r="BH217" s="63"/>
      <c r="BI217" s="63">
        <v>148790.01</v>
      </c>
      <c r="BJ217" s="63">
        <f t="shared" si="55"/>
        <v>148790.01</v>
      </c>
      <c r="BK217" s="63">
        <f t="shared" si="56"/>
        <v>148790.01</v>
      </c>
    </row>
    <row r="218" spans="1:63" s="61" customFormat="1" hidden="1" x14ac:dyDescent="0.25">
      <c r="A218" s="61" t="str">
        <f>VLOOKUP(B218,'Cubo 14-08-2023'!$A$1:$A$444,1,0)</f>
        <v>1.1-00-2307_23236022_2333210</v>
      </c>
      <c r="B218" s="61" t="str">
        <f t="shared" si="54"/>
        <v>1.1-00-2307_23236022_2333210</v>
      </c>
      <c r="C218" s="61" t="s">
        <v>137</v>
      </c>
      <c r="D218" s="61" t="s">
        <v>138</v>
      </c>
      <c r="E218" s="61" t="s">
        <v>682</v>
      </c>
      <c r="F218" s="61">
        <v>2</v>
      </c>
      <c r="G218" s="61" t="s">
        <v>672</v>
      </c>
      <c r="H218" s="61">
        <v>2.2000000000000002</v>
      </c>
      <c r="I218" s="61" t="s">
        <v>674</v>
      </c>
      <c r="J218" s="61" t="s">
        <v>147</v>
      </c>
      <c r="K218" s="61" t="s">
        <v>148</v>
      </c>
      <c r="L218" s="61" t="s">
        <v>43</v>
      </c>
      <c r="M218" s="61" t="s">
        <v>44</v>
      </c>
      <c r="N218" s="61" t="s">
        <v>88</v>
      </c>
      <c r="O218" s="61" t="s">
        <v>89</v>
      </c>
      <c r="P218" s="61">
        <v>2</v>
      </c>
      <c r="Q218" s="61" t="s">
        <v>169</v>
      </c>
      <c r="R218" s="61">
        <v>36</v>
      </c>
      <c r="S218" s="61" t="s">
        <v>172</v>
      </c>
      <c r="T218" s="61" t="s">
        <v>170</v>
      </c>
      <c r="U218" s="61" t="s">
        <v>171</v>
      </c>
      <c r="V218" s="61">
        <v>3000</v>
      </c>
      <c r="W218" s="61" t="s">
        <v>662</v>
      </c>
      <c r="X218" s="61" t="s">
        <v>38</v>
      </c>
      <c r="AB218" s="61">
        <v>3321</v>
      </c>
      <c r="AC218" s="61" t="s">
        <v>181</v>
      </c>
      <c r="AD218" s="61">
        <v>0</v>
      </c>
      <c r="AE218" s="61" t="s">
        <v>40</v>
      </c>
      <c r="AF218" s="63">
        <v>5000000</v>
      </c>
      <c r="AG218" s="63">
        <v>5000000</v>
      </c>
      <c r="AH218" s="63">
        <v>5000000</v>
      </c>
      <c r="AI218" s="63">
        <v>5000000</v>
      </c>
      <c r="AJ218" s="63">
        <v>2953480.64</v>
      </c>
      <c r="AK218" s="63">
        <v>2953480.64</v>
      </c>
      <c r="AL218" s="63">
        <v>2953480.64</v>
      </c>
      <c r="AM218" s="63">
        <v>3472859.04</v>
      </c>
      <c r="AN218" s="63">
        <v>2837321.72</v>
      </c>
      <c r="AO218" s="63">
        <v>2953480.64</v>
      </c>
      <c r="AP218" s="63">
        <v>3472859.04</v>
      </c>
      <c r="AQ218" s="63">
        <v>2418269.4</v>
      </c>
      <c r="AR218" s="63">
        <v>2953480.64</v>
      </c>
      <c r="AS218" s="63">
        <v>2953480.64</v>
      </c>
      <c r="AT218" s="63">
        <v>2418269.4</v>
      </c>
      <c r="AU218" s="63">
        <v>2953480.64</v>
      </c>
      <c r="AV218" s="63">
        <v>2953480.64</v>
      </c>
      <c r="AW218" s="63">
        <f t="shared" ref="AW218:AW223" si="58">AG218-AJ218</f>
        <v>2046519.3599999999</v>
      </c>
      <c r="AX218" s="63">
        <v>5000000</v>
      </c>
      <c r="AY218" s="63">
        <f t="shared" ref="AY218:AY229" si="59">AX218-AI218</f>
        <v>0</v>
      </c>
      <c r="AZ218" s="63">
        <f t="shared" ref="AZ218:AZ229" si="60">AX218-AG218</f>
        <v>0</v>
      </c>
      <c r="BA218" s="63">
        <v>5000000</v>
      </c>
      <c r="BB218" s="63" t="s">
        <v>473</v>
      </c>
      <c r="BC218" s="63">
        <v>0</v>
      </c>
      <c r="BD218" s="63">
        <v>0</v>
      </c>
      <c r="BE218" s="63">
        <v>0</v>
      </c>
      <c r="BF218" s="63">
        <v>0</v>
      </c>
      <c r="BG218" s="63">
        <v>0</v>
      </c>
      <c r="BH218" s="63"/>
      <c r="BI218" s="63">
        <f>BA218-AG218</f>
        <v>0</v>
      </c>
      <c r="BJ218" s="63">
        <f t="shared" si="55"/>
        <v>5000000</v>
      </c>
      <c r="BK218" s="63">
        <f t="shared" si="56"/>
        <v>1527140.96</v>
      </c>
    </row>
    <row r="219" spans="1:63" s="61" customFormat="1" hidden="1" x14ac:dyDescent="0.25">
      <c r="A219" s="61" t="str">
        <f>VLOOKUP(B219,'Cubo 14-08-2023'!$A$1:$A$444,1,0)</f>
        <v>1.1-00-2305_23621015_2333210</v>
      </c>
      <c r="B219" s="61" t="str">
        <f t="shared" si="54"/>
        <v>1.1-00-2305_23621015_2333210</v>
      </c>
      <c r="C219" s="61" t="s">
        <v>137</v>
      </c>
      <c r="D219" s="61" t="s">
        <v>138</v>
      </c>
      <c r="E219" s="61" t="s">
        <v>682</v>
      </c>
      <c r="F219" s="61">
        <v>1</v>
      </c>
      <c r="G219" s="61" t="s">
        <v>669</v>
      </c>
      <c r="H219" s="61">
        <v>1.3</v>
      </c>
      <c r="I219" s="61" t="s">
        <v>670</v>
      </c>
      <c r="J219" s="61" t="s">
        <v>28</v>
      </c>
      <c r="K219" s="61" t="s">
        <v>29</v>
      </c>
      <c r="L219" s="61" t="s">
        <v>43</v>
      </c>
      <c r="M219" s="61" t="s">
        <v>44</v>
      </c>
      <c r="N219" s="61" t="s">
        <v>45</v>
      </c>
      <c r="O219" s="61" t="s">
        <v>46</v>
      </c>
      <c r="P219" s="61">
        <v>6</v>
      </c>
      <c r="Q219" s="61" t="s">
        <v>34</v>
      </c>
      <c r="R219" s="61">
        <v>21</v>
      </c>
      <c r="S219" s="61" t="s">
        <v>107</v>
      </c>
      <c r="T219" s="61" t="s">
        <v>47</v>
      </c>
      <c r="U219" s="61" t="s">
        <v>48</v>
      </c>
      <c r="V219" s="61">
        <v>3000</v>
      </c>
      <c r="W219" s="61" t="s">
        <v>662</v>
      </c>
      <c r="X219" s="61" t="s">
        <v>38</v>
      </c>
      <c r="AB219" s="61">
        <v>3321</v>
      </c>
      <c r="AC219" s="61" t="s">
        <v>181</v>
      </c>
      <c r="AD219" s="61">
        <v>0</v>
      </c>
      <c r="AE219" s="61" t="s">
        <v>40</v>
      </c>
      <c r="AF219" s="63">
        <v>69408</v>
      </c>
      <c r="AG219" s="63">
        <v>69408</v>
      </c>
      <c r="AH219" s="63">
        <v>69408</v>
      </c>
      <c r="AI219" s="63">
        <v>0</v>
      </c>
      <c r="AJ219" s="63">
        <v>68987.75</v>
      </c>
      <c r="AK219" s="63">
        <v>68987.75</v>
      </c>
      <c r="AL219" s="63">
        <v>68987.75</v>
      </c>
      <c r="AM219" s="63">
        <v>68987.75</v>
      </c>
      <c r="AN219" s="63">
        <v>0</v>
      </c>
      <c r="AO219" s="63">
        <v>0</v>
      </c>
      <c r="AP219" s="63">
        <v>0</v>
      </c>
      <c r="AQ219" s="63">
        <v>0</v>
      </c>
      <c r="AR219" s="63">
        <v>0</v>
      </c>
      <c r="AS219" s="63">
        <v>0</v>
      </c>
      <c r="AT219" s="63">
        <v>0</v>
      </c>
      <c r="AU219" s="63">
        <v>0</v>
      </c>
      <c r="AV219" s="63">
        <v>0</v>
      </c>
      <c r="AW219" s="63">
        <f t="shared" si="58"/>
        <v>420.25</v>
      </c>
      <c r="AX219" s="63">
        <v>0</v>
      </c>
      <c r="AY219" s="63">
        <f t="shared" si="59"/>
        <v>0</v>
      </c>
      <c r="AZ219" s="63">
        <f t="shared" si="60"/>
        <v>-69408</v>
      </c>
      <c r="BA219" s="63">
        <v>0</v>
      </c>
      <c r="BB219" s="63" t="s">
        <v>473</v>
      </c>
      <c r="BC219" s="63">
        <v>0</v>
      </c>
      <c r="BD219" s="63">
        <v>69408</v>
      </c>
      <c r="BE219" s="63">
        <v>0</v>
      </c>
      <c r="BF219" s="63">
        <v>0</v>
      </c>
      <c r="BG219" s="63">
        <v>69408</v>
      </c>
      <c r="BH219" s="63"/>
      <c r="BI219" s="63">
        <v>0</v>
      </c>
      <c r="BJ219" s="63">
        <f t="shared" si="55"/>
        <v>69408</v>
      </c>
      <c r="BK219" s="63">
        <f t="shared" si="56"/>
        <v>420.25</v>
      </c>
    </row>
    <row r="220" spans="1:63" s="61" customFormat="1" hidden="1" x14ac:dyDescent="0.25">
      <c r="A220" s="61" t="str">
        <f>VLOOKUP(B220,'Cubo 14-08-2023'!$A$1:$A$444,1,0)</f>
        <v>1.1-00-2311_23650031_2333310</v>
      </c>
      <c r="B220" s="61" t="str">
        <f t="shared" si="54"/>
        <v>1.1-00-2311_23650031_2333310</v>
      </c>
      <c r="C220" s="61" t="s">
        <v>137</v>
      </c>
      <c r="D220" s="61" t="s">
        <v>138</v>
      </c>
      <c r="E220" s="61" t="s">
        <v>682</v>
      </c>
      <c r="F220" s="61">
        <v>3</v>
      </c>
      <c r="G220" s="61" t="s">
        <v>685</v>
      </c>
      <c r="H220" s="61">
        <v>3.8</v>
      </c>
      <c r="I220" s="61" t="s">
        <v>687</v>
      </c>
      <c r="J220" s="61" t="s">
        <v>77</v>
      </c>
      <c r="K220" s="61" t="s">
        <v>78</v>
      </c>
      <c r="L220" s="61" t="s">
        <v>43</v>
      </c>
      <c r="M220" s="61" t="s">
        <v>44</v>
      </c>
      <c r="N220" s="61" t="s">
        <v>79</v>
      </c>
      <c r="O220" s="61" t="s">
        <v>80</v>
      </c>
      <c r="P220" s="61">
        <v>6</v>
      </c>
      <c r="Q220" s="61" t="s">
        <v>34</v>
      </c>
      <c r="R220" s="61">
        <v>50</v>
      </c>
      <c r="S220" s="61" t="s">
        <v>83</v>
      </c>
      <c r="T220" s="61" t="s">
        <v>81</v>
      </c>
      <c r="U220" s="61" t="s">
        <v>82</v>
      </c>
      <c r="V220" s="61">
        <v>3000</v>
      </c>
      <c r="W220" s="61" t="s">
        <v>662</v>
      </c>
      <c r="X220" s="61" t="s">
        <v>38</v>
      </c>
      <c r="AB220" s="61">
        <v>3331</v>
      </c>
      <c r="AC220" s="61" t="s">
        <v>204</v>
      </c>
      <c r="AD220" s="61">
        <v>0</v>
      </c>
      <c r="AE220" s="61" t="s">
        <v>40</v>
      </c>
      <c r="AF220" s="63">
        <v>275000</v>
      </c>
      <c r="AG220" s="63">
        <v>275000</v>
      </c>
      <c r="AH220" s="63">
        <v>275000</v>
      </c>
      <c r="AI220" s="63">
        <v>275000</v>
      </c>
      <c r="AJ220" s="63">
        <v>10496425.59</v>
      </c>
      <c r="AK220" s="63">
        <v>10098545.59</v>
      </c>
      <c r="AL220" s="63">
        <v>10098545.59</v>
      </c>
      <c r="AM220" s="63">
        <v>10493919.99</v>
      </c>
      <c r="AN220" s="63">
        <v>1188950</v>
      </c>
      <c r="AO220" s="63">
        <v>3326749.99</v>
      </c>
      <c r="AP220" s="63">
        <v>3326749.99</v>
      </c>
      <c r="AQ220" s="63">
        <v>0</v>
      </c>
      <c r="AR220" s="63">
        <v>0</v>
      </c>
      <c r="AS220" s="63">
        <v>0</v>
      </c>
      <c r="AT220" s="63">
        <v>0</v>
      </c>
      <c r="AU220" s="63">
        <v>0</v>
      </c>
      <c r="AV220" s="63">
        <v>0</v>
      </c>
      <c r="AW220" s="63">
        <f t="shared" si="58"/>
        <v>-10221425.59</v>
      </c>
      <c r="AX220" s="63">
        <v>275000</v>
      </c>
      <c r="AY220" s="63">
        <f t="shared" si="59"/>
        <v>0</v>
      </c>
      <c r="AZ220" s="63">
        <f t="shared" si="60"/>
        <v>0</v>
      </c>
      <c r="BA220" s="63">
        <v>275000</v>
      </c>
      <c r="BB220" s="63" t="s">
        <v>608</v>
      </c>
      <c r="BC220" s="63">
        <v>0</v>
      </c>
      <c r="BD220" s="63">
        <v>0</v>
      </c>
      <c r="BE220" s="63">
        <v>0</v>
      </c>
      <c r="BF220" s="63">
        <v>0</v>
      </c>
      <c r="BG220" s="63">
        <v>0</v>
      </c>
      <c r="BH220" s="63"/>
      <c r="BI220" s="63">
        <f>-AW220</f>
        <v>10221425.59</v>
      </c>
      <c r="BJ220" s="63">
        <f t="shared" si="55"/>
        <v>10496425.59</v>
      </c>
      <c r="BK220" s="63">
        <f t="shared" si="56"/>
        <v>2505.5999999996275</v>
      </c>
    </row>
    <row r="221" spans="1:63" s="61" customFormat="1" hidden="1" x14ac:dyDescent="0.25">
      <c r="A221" s="61" t="str">
        <f>VLOOKUP(B221,'Cubo 14-08-2023'!$A$1:$A$444,1,0)</f>
        <v>1.1-00-2311_23649031_2333310</v>
      </c>
      <c r="B221" s="61" t="str">
        <f t="shared" si="54"/>
        <v>1.1-00-2311_23649031_2333310</v>
      </c>
      <c r="C221" s="61" t="s">
        <v>137</v>
      </c>
      <c r="D221" s="61" t="s">
        <v>138</v>
      </c>
      <c r="E221" s="61" t="s">
        <v>682</v>
      </c>
      <c r="F221" s="61">
        <v>3</v>
      </c>
      <c r="G221" s="61" t="s">
        <v>685</v>
      </c>
      <c r="H221" s="61">
        <v>3.8</v>
      </c>
      <c r="I221" s="61" t="s">
        <v>687</v>
      </c>
      <c r="J221" s="61" t="s">
        <v>77</v>
      </c>
      <c r="K221" s="61" t="s">
        <v>78</v>
      </c>
      <c r="L221" s="61" t="s">
        <v>43</v>
      </c>
      <c r="M221" s="61" t="s">
        <v>44</v>
      </c>
      <c r="N221" s="61" t="s">
        <v>79</v>
      </c>
      <c r="O221" s="61" t="s">
        <v>80</v>
      </c>
      <c r="P221" s="61">
        <v>6</v>
      </c>
      <c r="Q221" s="61" t="s">
        <v>34</v>
      </c>
      <c r="R221" s="61">
        <v>49</v>
      </c>
      <c r="S221" s="61" t="s">
        <v>200</v>
      </c>
      <c r="T221" s="61" t="s">
        <v>81</v>
      </c>
      <c r="U221" s="61" t="s">
        <v>82</v>
      </c>
      <c r="V221" s="61">
        <v>3000</v>
      </c>
      <c r="W221" s="61" t="s">
        <v>662</v>
      </c>
      <c r="X221" s="61" t="s">
        <v>38</v>
      </c>
      <c r="AB221" s="61">
        <v>3331</v>
      </c>
      <c r="AC221" s="61" t="s">
        <v>204</v>
      </c>
      <c r="AD221" s="61">
        <v>0</v>
      </c>
      <c r="AE221" s="61" t="s">
        <v>40</v>
      </c>
      <c r="AF221" s="63">
        <v>0</v>
      </c>
      <c r="AG221" s="63">
        <v>0</v>
      </c>
      <c r="AH221" s="63">
        <v>0</v>
      </c>
      <c r="AI221" s="63">
        <v>0</v>
      </c>
      <c r="AJ221" s="63">
        <v>0</v>
      </c>
      <c r="AK221" s="63">
        <v>0</v>
      </c>
      <c r="AL221" s="63">
        <v>0</v>
      </c>
      <c r="AM221" s="63">
        <v>0</v>
      </c>
      <c r="AN221" s="63">
        <v>0</v>
      </c>
      <c r="AO221" s="63">
        <v>0</v>
      </c>
      <c r="AP221" s="63">
        <v>0</v>
      </c>
      <c r="AQ221" s="63">
        <v>0</v>
      </c>
      <c r="AR221" s="63">
        <v>0</v>
      </c>
      <c r="AS221" s="63">
        <v>0</v>
      </c>
      <c r="AT221" s="63">
        <v>0</v>
      </c>
      <c r="AU221" s="63">
        <v>0</v>
      </c>
      <c r="AV221" s="63">
        <v>0</v>
      </c>
      <c r="AW221" s="63">
        <f t="shared" si="58"/>
        <v>0</v>
      </c>
      <c r="AX221" s="63">
        <v>0</v>
      </c>
      <c r="AY221" s="63">
        <f t="shared" si="59"/>
        <v>0</v>
      </c>
      <c r="AZ221" s="63">
        <f t="shared" si="60"/>
        <v>0</v>
      </c>
      <c r="BA221" s="63">
        <v>0</v>
      </c>
      <c r="BB221" s="63" t="s">
        <v>473</v>
      </c>
      <c r="BC221" s="63">
        <v>0</v>
      </c>
      <c r="BD221" s="63">
        <v>0</v>
      </c>
      <c r="BE221" s="63">
        <v>0</v>
      </c>
      <c r="BF221" s="63">
        <v>0</v>
      </c>
      <c r="BG221" s="63">
        <v>0</v>
      </c>
      <c r="BH221" s="63"/>
      <c r="BI221" s="63">
        <f>BA221-AG221</f>
        <v>0</v>
      </c>
      <c r="BJ221" s="63">
        <f t="shared" si="55"/>
        <v>0</v>
      </c>
      <c r="BK221" s="63">
        <f t="shared" si="56"/>
        <v>0</v>
      </c>
    </row>
    <row r="222" spans="1:63" s="61" customFormat="1" hidden="1" x14ac:dyDescent="0.25">
      <c r="A222" s="61" t="str">
        <f>VLOOKUP(B222,'Cubo 14-08-2023'!$A$1:$A$444,1,0)</f>
        <v>1.1-00-2304_23618012_2333310</v>
      </c>
      <c r="B222" s="61" t="str">
        <f t="shared" si="54"/>
        <v>1.1-00-2304_23618012_2333310</v>
      </c>
      <c r="C222" s="61" t="s">
        <v>137</v>
      </c>
      <c r="D222" s="61" t="s">
        <v>138</v>
      </c>
      <c r="E222" s="61" t="s">
        <v>682</v>
      </c>
      <c r="F222" s="61">
        <v>1</v>
      </c>
      <c r="G222" s="61" t="s">
        <v>669</v>
      </c>
      <c r="H222" s="61">
        <v>1.3</v>
      </c>
      <c r="I222" s="61" t="s">
        <v>670</v>
      </c>
      <c r="J222" s="61" t="s">
        <v>28</v>
      </c>
      <c r="K222" s="61" t="s">
        <v>29</v>
      </c>
      <c r="L222" s="61" t="s">
        <v>30</v>
      </c>
      <c r="M222" s="61" t="s">
        <v>31</v>
      </c>
      <c r="N222" s="61" t="s">
        <v>32</v>
      </c>
      <c r="O222" s="61" t="s">
        <v>33</v>
      </c>
      <c r="P222" s="61">
        <v>6</v>
      </c>
      <c r="Q222" s="61" t="s">
        <v>34</v>
      </c>
      <c r="R222" s="61">
        <v>18</v>
      </c>
      <c r="S222" s="61" t="s">
        <v>275</v>
      </c>
      <c r="T222" s="61" t="s">
        <v>273</v>
      </c>
      <c r="U222" s="61" t="s">
        <v>274</v>
      </c>
      <c r="V222" s="61">
        <v>3000</v>
      </c>
      <c r="W222" s="61" t="s">
        <v>662</v>
      </c>
      <c r="X222" s="61" t="s">
        <v>38</v>
      </c>
      <c r="AB222" s="61">
        <v>3331</v>
      </c>
      <c r="AC222" s="61" t="s">
        <v>204</v>
      </c>
      <c r="AD222" s="61">
        <v>0</v>
      </c>
      <c r="AE222" s="61" t="s">
        <v>40</v>
      </c>
      <c r="AF222" s="63">
        <v>2605267.2000000002</v>
      </c>
      <c r="AG222" s="63">
        <v>2605267.2000000002</v>
      </c>
      <c r="AH222" s="63">
        <v>2605267.2000000002</v>
      </c>
      <c r="AI222" s="63">
        <v>994495</v>
      </c>
      <c r="AJ222" s="63">
        <v>2605267.2000000002</v>
      </c>
      <c r="AK222" s="63">
        <v>2605267.2000000002</v>
      </c>
      <c r="AL222" s="63">
        <v>2605267.2000000002</v>
      </c>
      <c r="AM222" s="63">
        <v>2605267.2000000002</v>
      </c>
      <c r="AN222" s="63">
        <v>2236062.4</v>
      </c>
      <c r="AO222" s="63">
        <v>2328363.6</v>
      </c>
      <c r="AP222" s="63">
        <v>2328363.6</v>
      </c>
      <c r="AQ222" s="63">
        <v>2236062.4</v>
      </c>
      <c r="AR222" s="63">
        <v>2282213</v>
      </c>
      <c r="AS222" s="63">
        <v>2328363.6</v>
      </c>
      <c r="AT222" s="63">
        <v>2236062.4</v>
      </c>
      <c r="AU222" s="63">
        <v>2282213</v>
      </c>
      <c r="AV222" s="63">
        <v>2328363.6</v>
      </c>
      <c r="AW222" s="63">
        <f t="shared" si="58"/>
        <v>0</v>
      </c>
      <c r="AX222" s="63">
        <v>994495</v>
      </c>
      <c r="AY222" s="63">
        <f t="shared" si="59"/>
        <v>0</v>
      </c>
      <c r="AZ222" s="63">
        <f t="shared" si="60"/>
        <v>-1610772.2000000002</v>
      </c>
      <c r="BA222" s="63">
        <v>994495</v>
      </c>
      <c r="BB222" s="63" t="s">
        <v>473</v>
      </c>
      <c r="BC222" s="63">
        <v>0</v>
      </c>
      <c r="BD222" s="63">
        <v>1610772.2</v>
      </c>
      <c r="BE222" s="63">
        <v>0</v>
      </c>
      <c r="BF222" s="63">
        <v>0</v>
      </c>
      <c r="BG222" s="63">
        <v>1610772.2</v>
      </c>
      <c r="BH222" s="63">
        <f>BI222+AG222</f>
        <v>2605267.2000000002</v>
      </c>
      <c r="BI222" s="63">
        <v>0</v>
      </c>
      <c r="BJ222" s="63">
        <f t="shared" si="55"/>
        <v>2605267.2000000002</v>
      </c>
      <c r="BK222" s="63">
        <f t="shared" si="56"/>
        <v>0</v>
      </c>
    </row>
    <row r="223" spans="1:63" s="61" customFormat="1" hidden="1" x14ac:dyDescent="0.25">
      <c r="A223" s="61" t="str">
        <f>VLOOKUP(B223,'Cubo 14-08-2023'!$A$1:$A$444,1,0)</f>
        <v>1.1-00-2305_23621015_2333310</v>
      </c>
      <c r="B223" s="61" t="str">
        <f t="shared" si="54"/>
        <v>1.1-00-2305_23621015_2333310</v>
      </c>
      <c r="C223" s="61" t="s">
        <v>137</v>
      </c>
      <c r="D223" s="61" t="s">
        <v>138</v>
      </c>
      <c r="E223" s="61" t="s">
        <v>682</v>
      </c>
      <c r="F223" s="61">
        <v>1</v>
      </c>
      <c r="G223" s="61" t="s">
        <v>669</v>
      </c>
      <c r="H223" s="61">
        <v>1.3</v>
      </c>
      <c r="I223" s="61" t="s">
        <v>670</v>
      </c>
      <c r="J223" s="61" t="s">
        <v>28</v>
      </c>
      <c r="K223" s="61" t="s">
        <v>29</v>
      </c>
      <c r="L223" s="61" t="s">
        <v>43</v>
      </c>
      <c r="M223" s="61" t="s">
        <v>44</v>
      </c>
      <c r="N223" s="61" t="s">
        <v>45</v>
      </c>
      <c r="O223" s="61" t="s">
        <v>46</v>
      </c>
      <c r="P223" s="61">
        <v>6</v>
      </c>
      <c r="Q223" s="61" t="s">
        <v>34</v>
      </c>
      <c r="R223" s="61">
        <v>21</v>
      </c>
      <c r="S223" s="61" t="s">
        <v>107</v>
      </c>
      <c r="T223" s="61" t="s">
        <v>47</v>
      </c>
      <c r="U223" s="61" t="s">
        <v>48</v>
      </c>
      <c r="V223" s="61">
        <v>3000</v>
      </c>
      <c r="W223" s="61" t="s">
        <v>662</v>
      </c>
      <c r="X223" s="61" t="s">
        <v>38</v>
      </c>
      <c r="AB223" s="61">
        <v>3331</v>
      </c>
      <c r="AC223" s="61" t="s">
        <v>204</v>
      </c>
      <c r="AD223" s="61">
        <v>0</v>
      </c>
      <c r="AE223" s="61" t="s">
        <v>40</v>
      </c>
      <c r="AF223" s="63">
        <v>100000</v>
      </c>
      <c r="AG223" s="63">
        <v>100000</v>
      </c>
      <c r="AH223" s="63">
        <v>100000</v>
      </c>
      <c r="AI223" s="63">
        <v>100000</v>
      </c>
      <c r="AJ223" s="63">
        <v>69600</v>
      </c>
      <c r="AK223" s="63">
        <v>69600</v>
      </c>
      <c r="AL223" s="63">
        <v>69600</v>
      </c>
      <c r="AM223" s="63">
        <v>69600</v>
      </c>
      <c r="AN223" s="63">
        <v>69600</v>
      </c>
      <c r="AO223" s="63">
        <v>69600</v>
      </c>
      <c r="AP223" s="63">
        <v>69600</v>
      </c>
      <c r="AQ223" s="63">
        <v>0</v>
      </c>
      <c r="AR223" s="63">
        <v>69600</v>
      </c>
      <c r="AS223" s="63">
        <v>69600</v>
      </c>
      <c r="AT223" s="63">
        <v>0</v>
      </c>
      <c r="AU223" s="63">
        <v>69600</v>
      </c>
      <c r="AV223" s="63">
        <v>69600</v>
      </c>
      <c r="AW223" s="63">
        <f t="shared" si="58"/>
        <v>30400</v>
      </c>
      <c r="AX223" s="63">
        <v>100000</v>
      </c>
      <c r="AY223" s="63">
        <f t="shared" si="59"/>
        <v>0</v>
      </c>
      <c r="AZ223" s="63">
        <f t="shared" si="60"/>
        <v>0</v>
      </c>
      <c r="BA223" s="63">
        <v>100000</v>
      </c>
      <c r="BB223" s="63" t="s">
        <v>473</v>
      </c>
      <c r="BC223" s="63">
        <v>0</v>
      </c>
      <c r="BD223" s="63">
        <v>0</v>
      </c>
      <c r="BE223" s="63">
        <v>0</v>
      </c>
      <c r="BF223" s="63">
        <v>0</v>
      </c>
      <c r="BG223" s="63">
        <v>0</v>
      </c>
      <c r="BH223" s="63"/>
      <c r="BI223" s="63">
        <f>BA223-AG223</f>
        <v>0</v>
      </c>
      <c r="BJ223" s="63">
        <f t="shared" si="55"/>
        <v>100000</v>
      </c>
      <c r="BK223" s="63">
        <f t="shared" si="56"/>
        <v>30400</v>
      </c>
    </row>
    <row r="224" spans="1:63" s="61" customFormat="1" hidden="1" x14ac:dyDescent="0.25">
      <c r="A224" s="61" t="e">
        <f>VLOOKUP(B224,'Cubo 14-08-2023'!$A$1:$A$444,1,0)</f>
        <v>#N/A</v>
      </c>
      <c r="B224" s="61" t="str">
        <f t="shared" si="54"/>
        <v>1.1-00-2307_23339024_2333410</v>
      </c>
      <c r="C224" s="61" t="s">
        <v>137</v>
      </c>
      <c r="D224" s="61" t="s">
        <v>138</v>
      </c>
      <c r="E224" s="61" t="s">
        <v>682</v>
      </c>
      <c r="F224" s="61">
        <v>2</v>
      </c>
      <c r="G224" s="61" t="s">
        <v>672</v>
      </c>
      <c r="H224" s="61">
        <v>2.2999999999999998</v>
      </c>
      <c r="I224" s="61" t="s">
        <v>688</v>
      </c>
      <c r="J224" s="61" t="s">
        <v>214</v>
      </c>
      <c r="K224" s="61" t="s">
        <v>215</v>
      </c>
      <c r="L224" s="61" t="s">
        <v>43</v>
      </c>
      <c r="M224" s="61" t="s">
        <v>44</v>
      </c>
      <c r="N224" s="61" t="s">
        <v>88</v>
      </c>
      <c r="O224" s="61" t="s">
        <v>89</v>
      </c>
      <c r="P224" s="61">
        <v>3</v>
      </c>
      <c r="Q224" s="61" t="s">
        <v>90</v>
      </c>
      <c r="R224" s="61">
        <v>39</v>
      </c>
      <c r="S224" s="61" t="s">
        <v>218</v>
      </c>
      <c r="T224" s="61" t="s">
        <v>216</v>
      </c>
      <c r="U224" s="61" t="s">
        <v>217</v>
      </c>
      <c r="V224" s="61">
        <v>3000</v>
      </c>
      <c r="W224" s="61" t="s">
        <v>662</v>
      </c>
      <c r="X224" s="61" t="s">
        <v>38</v>
      </c>
      <c r="AB224" s="61">
        <v>3341</v>
      </c>
      <c r="AC224" s="61" t="s">
        <v>71</v>
      </c>
      <c r="AD224" s="61">
        <v>0</v>
      </c>
      <c r="AE224" s="61" t="s">
        <v>40</v>
      </c>
      <c r="AF224" s="63">
        <v>0</v>
      </c>
      <c r="AG224" s="63">
        <v>0</v>
      </c>
      <c r="AH224" s="63">
        <v>0</v>
      </c>
      <c r="AI224" s="63">
        <v>0</v>
      </c>
      <c r="AJ224" s="63">
        <v>0</v>
      </c>
      <c r="AK224" s="63">
        <v>0</v>
      </c>
      <c r="AL224" s="63">
        <v>0</v>
      </c>
      <c r="AM224" s="63">
        <v>0</v>
      </c>
      <c r="AN224" s="63">
        <v>0</v>
      </c>
      <c r="AO224" s="63">
        <v>0</v>
      </c>
      <c r="AP224" s="63">
        <v>0</v>
      </c>
      <c r="AQ224" s="63">
        <v>0</v>
      </c>
      <c r="AR224" s="63">
        <v>0</v>
      </c>
      <c r="AS224" s="63">
        <v>0</v>
      </c>
      <c r="AT224" s="63">
        <v>0</v>
      </c>
      <c r="AU224" s="63">
        <v>0</v>
      </c>
      <c r="AV224" s="63">
        <v>0</v>
      </c>
      <c r="AW224" s="63">
        <v>0</v>
      </c>
      <c r="AX224" s="7">
        <v>989040</v>
      </c>
      <c r="AY224" s="63">
        <f t="shared" si="59"/>
        <v>989040</v>
      </c>
      <c r="AZ224" s="63">
        <f t="shared" si="60"/>
        <v>989040</v>
      </c>
      <c r="BA224" s="7">
        <v>989040</v>
      </c>
      <c r="BB224" s="63" t="s">
        <v>527</v>
      </c>
      <c r="BC224" s="63">
        <v>0</v>
      </c>
      <c r="BD224" s="63">
        <v>0</v>
      </c>
      <c r="BE224" s="63">
        <v>0</v>
      </c>
      <c r="BF224" s="63">
        <v>0</v>
      </c>
      <c r="BG224" s="63">
        <v>0</v>
      </c>
      <c r="BH224" s="63"/>
      <c r="BI224" s="63">
        <v>0</v>
      </c>
      <c r="BJ224" s="63">
        <f t="shared" si="55"/>
        <v>0</v>
      </c>
      <c r="BK224" s="63">
        <f t="shared" si="56"/>
        <v>0</v>
      </c>
    </row>
    <row r="225" spans="1:63" s="61" customFormat="1" hidden="1" x14ac:dyDescent="0.25">
      <c r="A225" s="61" t="e">
        <f>VLOOKUP(B225,'Cubo 14-08-2023'!$A$1:$A$444,1,0)</f>
        <v>#N/A</v>
      </c>
      <c r="B225" s="61" t="str">
        <f t="shared" si="54"/>
        <v>1.1-00-2302_23311009_2333410</v>
      </c>
      <c r="C225" s="61" t="s">
        <v>137</v>
      </c>
      <c r="D225" s="61" t="s">
        <v>138</v>
      </c>
      <c r="E225" s="61" t="s">
        <v>682</v>
      </c>
      <c r="F225" s="61">
        <v>1</v>
      </c>
      <c r="G225" s="61" t="s">
        <v>669</v>
      </c>
      <c r="H225" s="61">
        <v>1.7</v>
      </c>
      <c r="I225" s="61" t="s">
        <v>671</v>
      </c>
      <c r="J225" s="61" t="s">
        <v>95</v>
      </c>
      <c r="K225" s="61" t="s">
        <v>96</v>
      </c>
      <c r="L225" s="61" t="s">
        <v>43</v>
      </c>
      <c r="M225" s="61" t="s">
        <v>44</v>
      </c>
      <c r="N225" s="61" t="s">
        <v>97</v>
      </c>
      <c r="O225" s="61" t="s">
        <v>98</v>
      </c>
      <c r="P225" s="61">
        <v>3</v>
      </c>
      <c r="Q225" s="61" t="s">
        <v>90</v>
      </c>
      <c r="R225" s="61">
        <v>11</v>
      </c>
      <c r="S225" s="61" t="s">
        <v>260</v>
      </c>
      <c r="T225" s="61" t="s">
        <v>99</v>
      </c>
      <c r="U225" s="61" t="s">
        <v>100</v>
      </c>
      <c r="V225" s="61">
        <v>3000</v>
      </c>
      <c r="W225" s="61" t="s">
        <v>662</v>
      </c>
      <c r="X225" s="61" t="s">
        <v>38</v>
      </c>
      <c r="AB225" s="61">
        <v>3341</v>
      </c>
      <c r="AC225" s="61" t="s">
        <v>71</v>
      </c>
      <c r="AD225" s="61">
        <v>0</v>
      </c>
      <c r="AE225" s="61" t="s">
        <v>40</v>
      </c>
      <c r="AF225" s="63">
        <v>0</v>
      </c>
      <c r="AG225" s="63">
        <v>0</v>
      </c>
      <c r="AH225" s="63">
        <v>0</v>
      </c>
      <c r="AI225" s="63">
        <v>0</v>
      </c>
      <c r="AJ225" s="63">
        <v>0</v>
      </c>
      <c r="AK225" s="63">
        <v>0</v>
      </c>
      <c r="AL225" s="63">
        <v>0</v>
      </c>
      <c r="AM225" s="63">
        <v>0</v>
      </c>
      <c r="AN225" s="63">
        <v>0</v>
      </c>
      <c r="AO225" s="63">
        <v>0</v>
      </c>
      <c r="AP225" s="63">
        <v>0</v>
      </c>
      <c r="AQ225" s="63">
        <v>0</v>
      </c>
      <c r="AR225" s="63">
        <v>0</v>
      </c>
      <c r="AS225" s="63">
        <v>0</v>
      </c>
      <c r="AT225" s="63">
        <v>0</v>
      </c>
      <c r="AU225" s="63">
        <v>0</v>
      </c>
      <c r="AV225" s="63">
        <v>0</v>
      </c>
      <c r="AW225" s="63">
        <v>0</v>
      </c>
      <c r="AX225" s="7">
        <v>150000</v>
      </c>
      <c r="AY225" s="63">
        <f t="shared" si="59"/>
        <v>150000</v>
      </c>
      <c r="AZ225" s="63">
        <f t="shared" si="60"/>
        <v>150000</v>
      </c>
      <c r="BA225" s="7">
        <v>150000</v>
      </c>
      <c r="BB225" s="63" t="s">
        <v>473</v>
      </c>
      <c r="BC225" s="63">
        <v>0</v>
      </c>
      <c r="BD225" s="63">
        <v>0</v>
      </c>
      <c r="BE225" s="63">
        <v>0</v>
      </c>
      <c r="BF225" s="63">
        <v>0</v>
      </c>
      <c r="BG225" s="63">
        <v>0</v>
      </c>
      <c r="BH225" s="63"/>
      <c r="BI225" s="63">
        <v>0</v>
      </c>
      <c r="BJ225" s="63">
        <f t="shared" si="55"/>
        <v>0</v>
      </c>
      <c r="BK225" s="63">
        <f t="shared" si="56"/>
        <v>0</v>
      </c>
    </row>
    <row r="226" spans="1:63" s="61" customFormat="1" hidden="1" x14ac:dyDescent="0.25">
      <c r="A226" s="61" t="e">
        <f>VLOOKUP(B226,'Cubo 14-08-2023'!$A$1:$A$444,1,0)</f>
        <v>#N/A</v>
      </c>
      <c r="B226" s="61" t="str">
        <f t="shared" si="54"/>
        <v>1.1-00-2306_23529017_2333410</v>
      </c>
      <c r="C226" s="61" t="s">
        <v>137</v>
      </c>
      <c r="D226" s="61" t="s">
        <v>138</v>
      </c>
      <c r="E226" s="61" t="s">
        <v>682</v>
      </c>
      <c r="F226" s="61">
        <v>2</v>
      </c>
      <c r="G226" s="61" t="s">
        <v>672</v>
      </c>
      <c r="H226" s="61">
        <v>2.4</v>
      </c>
      <c r="I226" s="61" t="s">
        <v>689</v>
      </c>
      <c r="J226" s="61" t="s">
        <v>411</v>
      </c>
      <c r="K226" s="61" t="s">
        <v>412</v>
      </c>
      <c r="L226" s="61" t="s">
        <v>368</v>
      </c>
      <c r="M226" s="61" t="s">
        <v>369</v>
      </c>
      <c r="N226" s="61" t="s">
        <v>227</v>
      </c>
      <c r="O226" s="61" t="s">
        <v>228</v>
      </c>
      <c r="P226" s="61">
        <v>5</v>
      </c>
      <c r="Q226" s="61" t="s">
        <v>229</v>
      </c>
      <c r="R226" s="61">
        <v>29</v>
      </c>
      <c r="S226" s="61" t="s">
        <v>415</v>
      </c>
      <c r="T226" s="61" t="s">
        <v>413</v>
      </c>
      <c r="U226" s="61" t="s">
        <v>414</v>
      </c>
      <c r="V226" s="61">
        <v>3000</v>
      </c>
      <c r="W226" s="61" t="s">
        <v>662</v>
      </c>
      <c r="X226" s="61" t="s">
        <v>38</v>
      </c>
      <c r="AB226" s="61">
        <v>3341</v>
      </c>
      <c r="AC226" s="61" t="s">
        <v>71</v>
      </c>
      <c r="AD226" s="61">
        <v>0</v>
      </c>
      <c r="AE226" s="61" t="s">
        <v>40</v>
      </c>
      <c r="AF226" s="63">
        <v>0</v>
      </c>
      <c r="AG226" s="63">
        <v>0</v>
      </c>
      <c r="AH226" s="63">
        <v>0</v>
      </c>
      <c r="AI226" s="63">
        <v>0</v>
      </c>
      <c r="AJ226" s="63">
        <v>0</v>
      </c>
      <c r="AK226" s="63">
        <v>0</v>
      </c>
      <c r="AL226" s="63">
        <v>0</v>
      </c>
      <c r="AM226" s="63">
        <v>0</v>
      </c>
      <c r="AN226" s="63">
        <v>0</v>
      </c>
      <c r="AO226" s="63">
        <v>0</v>
      </c>
      <c r="AP226" s="63">
        <v>0</v>
      </c>
      <c r="AQ226" s="63">
        <v>0</v>
      </c>
      <c r="AR226" s="63">
        <v>0</v>
      </c>
      <c r="AS226" s="63">
        <v>0</v>
      </c>
      <c r="AT226" s="63">
        <v>0</v>
      </c>
      <c r="AU226" s="63">
        <v>0</v>
      </c>
      <c r="AV226" s="63">
        <v>0</v>
      </c>
      <c r="AW226" s="63">
        <v>0</v>
      </c>
      <c r="AX226" s="7">
        <v>139200</v>
      </c>
      <c r="AY226" s="63">
        <f t="shared" si="59"/>
        <v>139200</v>
      </c>
      <c r="AZ226" s="63">
        <f t="shared" si="60"/>
        <v>139200</v>
      </c>
      <c r="BA226" s="7">
        <v>139200</v>
      </c>
      <c r="BB226" s="63" t="s">
        <v>473</v>
      </c>
      <c r="BC226" s="63">
        <v>0</v>
      </c>
      <c r="BD226" s="63">
        <v>0</v>
      </c>
      <c r="BE226" s="63">
        <v>0</v>
      </c>
      <c r="BF226" s="63">
        <v>0</v>
      </c>
      <c r="BG226" s="63">
        <v>0</v>
      </c>
      <c r="BH226" s="63"/>
      <c r="BI226" s="63">
        <v>0</v>
      </c>
      <c r="BJ226" s="63">
        <f t="shared" si="55"/>
        <v>0</v>
      </c>
      <c r="BK226" s="63">
        <f t="shared" si="56"/>
        <v>0</v>
      </c>
    </row>
    <row r="227" spans="1:63" s="61" customFormat="1" hidden="1" x14ac:dyDescent="0.25">
      <c r="A227" s="61" t="str">
        <f>VLOOKUP(B227,'Cubo 14-08-2023'!$A$1:$A$444,1,0)</f>
        <v>2.5-02-2308_23740025_2333410</v>
      </c>
      <c r="B227" s="61" t="str">
        <f t="shared" si="54"/>
        <v>2.5-02-2308_23740025_2333410</v>
      </c>
      <c r="C227" s="61" t="s">
        <v>59</v>
      </c>
      <c r="D227" s="61" t="s">
        <v>60</v>
      </c>
      <c r="E227" s="61" t="s">
        <v>677</v>
      </c>
      <c r="F227" s="61">
        <v>1</v>
      </c>
      <c r="G227" s="61" t="s">
        <v>669</v>
      </c>
      <c r="H227" s="61">
        <v>1.7</v>
      </c>
      <c r="I227" s="61" t="s">
        <v>671</v>
      </c>
      <c r="J227" s="61" t="s">
        <v>61</v>
      </c>
      <c r="K227" s="61" t="s">
        <v>62</v>
      </c>
      <c r="L227" s="61" t="s">
        <v>63</v>
      </c>
      <c r="M227" s="61" t="s">
        <v>64</v>
      </c>
      <c r="N227" s="61" t="s">
        <v>65</v>
      </c>
      <c r="O227" s="61" t="s">
        <v>66</v>
      </c>
      <c r="P227" s="61">
        <v>7</v>
      </c>
      <c r="Q227" s="61" t="s">
        <v>67</v>
      </c>
      <c r="R227" s="61">
        <v>40</v>
      </c>
      <c r="S227" s="61" t="s">
        <v>70</v>
      </c>
      <c r="T227" s="61" t="s">
        <v>68</v>
      </c>
      <c r="U227" s="61" t="s">
        <v>69</v>
      </c>
      <c r="V227" s="61">
        <v>3000</v>
      </c>
      <c r="W227" s="61" t="s">
        <v>662</v>
      </c>
      <c r="X227" s="61" t="s">
        <v>38</v>
      </c>
      <c r="AB227" s="61">
        <v>3341</v>
      </c>
      <c r="AC227" s="61" t="s">
        <v>71</v>
      </c>
      <c r="AD227" s="61">
        <v>0</v>
      </c>
      <c r="AE227" s="61" t="s">
        <v>40</v>
      </c>
      <c r="AF227" s="63">
        <v>3000000</v>
      </c>
      <c r="AG227" s="63">
        <v>3000000</v>
      </c>
      <c r="AH227" s="63">
        <v>3000000</v>
      </c>
      <c r="AI227" s="63">
        <v>3000000</v>
      </c>
      <c r="AJ227" s="63">
        <v>3000000</v>
      </c>
      <c r="AK227" s="63">
        <v>0</v>
      </c>
      <c r="AL227" s="63">
        <v>0</v>
      </c>
      <c r="AM227" s="63">
        <v>2963000</v>
      </c>
      <c r="AN227" s="63">
        <v>0</v>
      </c>
      <c r="AO227" s="63">
        <v>0</v>
      </c>
      <c r="AP227" s="63">
        <v>0</v>
      </c>
      <c r="AQ227" s="63">
        <v>0</v>
      </c>
      <c r="AR227" s="63">
        <v>0</v>
      </c>
      <c r="AS227" s="63">
        <v>0</v>
      </c>
      <c r="AT227" s="63">
        <v>0</v>
      </c>
      <c r="AU227" s="63">
        <v>0</v>
      </c>
      <c r="AV227" s="63">
        <v>0</v>
      </c>
      <c r="AW227" s="63">
        <f>AG227-AJ227</f>
        <v>0</v>
      </c>
      <c r="AX227" s="63">
        <v>3000000</v>
      </c>
      <c r="AY227" s="63">
        <f t="shared" si="59"/>
        <v>0</v>
      </c>
      <c r="AZ227" s="63">
        <f t="shared" si="60"/>
        <v>0</v>
      </c>
      <c r="BA227" s="63">
        <v>3000000</v>
      </c>
      <c r="BB227" s="63" t="s">
        <v>473</v>
      </c>
      <c r="BC227" s="63">
        <v>0</v>
      </c>
      <c r="BD227" s="63">
        <v>0</v>
      </c>
      <c r="BE227" s="63">
        <v>0</v>
      </c>
      <c r="BF227" s="63">
        <v>0</v>
      </c>
      <c r="BG227" s="63">
        <v>0</v>
      </c>
      <c r="BH227" s="63"/>
      <c r="BI227" s="63">
        <v>0</v>
      </c>
      <c r="BJ227" s="63">
        <f t="shared" si="55"/>
        <v>3000000</v>
      </c>
      <c r="BK227" s="63">
        <f t="shared" si="56"/>
        <v>37000</v>
      </c>
    </row>
    <row r="228" spans="1:63" s="61" customFormat="1" hidden="1" x14ac:dyDescent="0.25">
      <c r="A228" s="61" t="str">
        <f>VLOOKUP(B228,'Cubo 14-08-2023'!$A$1:$A$444,1,0)</f>
        <v>1.1-00-2305_23621015_23334133</v>
      </c>
      <c r="B228" s="61" t="str">
        <f t="shared" si="54"/>
        <v>1.1-00-2305_23621015_23334133</v>
      </c>
      <c r="C228" s="61" t="s">
        <v>137</v>
      </c>
      <c r="D228" s="61" t="s">
        <v>138</v>
      </c>
      <c r="E228" s="61" t="s">
        <v>682</v>
      </c>
      <c r="F228" s="61">
        <v>1</v>
      </c>
      <c r="G228" s="61" t="s">
        <v>669</v>
      </c>
      <c r="H228" s="61">
        <v>1.3</v>
      </c>
      <c r="I228" s="61" t="s">
        <v>670</v>
      </c>
      <c r="J228" s="61" t="s">
        <v>28</v>
      </c>
      <c r="K228" s="61" t="s">
        <v>29</v>
      </c>
      <c r="L228" s="61" t="s">
        <v>43</v>
      </c>
      <c r="M228" s="61" t="s">
        <v>44</v>
      </c>
      <c r="N228" s="61" t="s">
        <v>45</v>
      </c>
      <c r="O228" s="61" t="s">
        <v>46</v>
      </c>
      <c r="P228" s="61">
        <v>6</v>
      </c>
      <c r="Q228" s="61" t="s">
        <v>34</v>
      </c>
      <c r="R228" s="61">
        <v>21</v>
      </c>
      <c r="S228" s="61" t="s">
        <v>107</v>
      </c>
      <c r="T228" s="61" t="s">
        <v>47</v>
      </c>
      <c r="U228" s="61" t="s">
        <v>48</v>
      </c>
      <c r="V228" s="61">
        <v>3000</v>
      </c>
      <c r="W228" s="61" t="s">
        <v>662</v>
      </c>
      <c r="X228" s="61" t="s">
        <v>38</v>
      </c>
      <c r="AB228" s="61">
        <v>3341</v>
      </c>
      <c r="AC228" s="61" t="s">
        <v>71</v>
      </c>
      <c r="AD228" s="61">
        <v>33</v>
      </c>
      <c r="AE228" s="61" t="s">
        <v>336</v>
      </c>
      <c r="AF228" s="63">
        <v>139200</v>
      </c>
      <c r="AG228" s="63">
        <v>139200</v>
      </c>
      <c r="AH228" s="63">
        <v>139200</v>
      </c>
      <c r="AI228" s="63">
        <v>0</v>
      </c>
      <c r="AJ228" s="63">
        <v>139200</v>
      </c>
      <c r="AK228" s="63">
        <v>139200</v>
      </c>
      <c r="AL228" s="63">
        <v>139200</v>
      </c>
      <c r="AM228" s="63">
        <v>139200</v>
      </c>
      <c r="AN228" s="63">
        <v>0</v>
      </c>
      <c r="AO228" s="63">
        <v>41760</v>
      </c>
      <c r="AP228" s="63">
        <v>41760</v>
      </c>
      <c r="AQ228" s="63">
        <v>0</v>
      </c>
      <c r="AR228" s="63">
        <v>0</v>
      </c>
      <c r="AS228" s="63">
        <v>41760</v>
      </c>
      <c r="AT228" s="63">
        <v>0</v>
      </c>
      <c r="AU228" s="63">
        <v>0</v>
      </c>
      <c r="AV228" s="63">
        <v>0</v>
      </c>
      <c r="AW228" s="63">
        <f>AG228-AJ228</f>
        <v>0</v>
      </c>
      <c r="AX228" s="63">
        <v>0</v>
      </c>
      <c r="AY228" s="63">
        <f t="shared" si="59"/>
        <v>0</v>
      </c>
      <c r="AZ228" s="63">
        <f t="shared" si="60"/>
        <v>-139200</v>
      </c>
      <c r="BA228" s="63">
        <v>0</v>
      </c>
      <c r="BB228" s="63" t="s">
        <v>473</v>
      </c>
      <c r="BC228" s="63">
        <v>0</v>
      </c>
      <c r="BD228" s="63">
        <v>139200</v>
      </c>
      <c r="BE228" s="63">
        <v>0</v>
      </c>
      <c r="BF228" s="63">
        <v>0</v>
      </c>
      <c r="BG228" s="63">
        <v>139200</v>
      </c>
      <c r="BH228" s="63"/>
      <c r="BI228" s="63">
        <v>0</v>
      </c>
      <c r="BJ228" s="63">
        <f t="shared" si="55"/>
        <v>139200</v>
      </c>
      <c r="BK228" s="63">
        <f t="shared" si="56"/>
        <v>0</v>
      </c>
    </row>
    <row r="229" spans="1:63" s="61" customFormat="1" hidden="1" x14ac:dyDescent="0.25">
      <c r="A229" s="61" t="str">
        <f>VLOOKUP(B229,'Cubo 14-08-2023'!$A$1:$A$444,1,0)</f>
        <v>1.1-00-2305_23621015_23334134</v>
      </c>
      <c r="B229" s="61" t="str">
        <f t="shared" si="54"/>
        <v>1.1-00-2305_23621015_23334134</v>
      </c>
      <c r="C229" s="61" t="s">
        <v>137</v>
      </c>
      <c r="D229" s="61" t="s">
        <v>138</v>
      </c>
      <c r="E229" s="61" t="s">
        <v>682</v>
      </c>
      <c r="F229" s="61">
        <v>1</v>
      </c>
      <c r="G229" s="61" t="s">
        <v>669</v>
      </c>
      <c r="H229" s="61">
        <v>1.3</v>
      </c>
      <c r="I229" s="61" t="s">
        <v>670</v>
      </c>
      <c r="J229" s="61" t="s">
        <v>28</v>
      </c>
      <c r="K229" s="61" t="s">
        <v>29</v>
      </c>
      <c r="L229" s="61" t="s">
        <v>43</v>
      </c>
      <c r="M229" s="61" t="s">
        <v>44</v>
      </c>
      <c r="N229" s="61" t="s">
        <v>45</v>
      </c>
      <c r="O229" s="61" t="s">
        <v>46</v>
      </c>
      <c r="P229" s="61">
        <v>6</v>
      </c>
      <c r="Q229" s="61" t="s">
        <v>34</v>
      </c>
      <c r="R229" s="61">
        <v>21</v>
      </c>
      <c r="S229" s="61" t="s">
        <v>107</v>
      </c>
      <c r="T229" s="61" t="s">
        <v>47</v>
      </c>
      <c r="U229" s="61" t="s">
        <v>48</v>
      </c>
      <c r="V229" s="61">
        <v>3000</v>
      </c>
      <c r="W229" s="61" t="s">
        <v>662</v>
      </c>
      <c r="X229" s="61" t="s">
        <v>38</v>
      </c>
      <c r="AB229" s="61">
        <v>3341</v>
      </c>
      <c r="AC229" s="61" t="s">
        <v>71</v>
      </c>
      <c r="AD229" s="61">
        <v>34</v>
      </c>
      <c r="AE229" s="61" t="s">
        <v>337</v>
      </c>
      <c r="AF229" s="63">
        <v>40636</v>
      </c>
      <c r="AG229" s="63">
        <v>40636</v>
      </c>
      <c r="AH229" s="63">
        <v>40636</v>
      </c>
      <c r="AI229" s="63">
        <v>0</v>
      </c>
      <c r="AJ229" s="63">
        <v>40136</v>
      </c>
      <c r="AK229" s="63">
        <v>40136</v>
      </c>
      <c r="AL229" s="63">
        <v>40136</v>
      </c>
      <c r="AM229" s="63">
        <v>40136</v>
      </c>
      <c r="AN229" s="63">
        <v>0</v>
      </c>
      <c r="AO229" s="63">
        <v>9744</v>
      </c>
      <c r="AP229" s="63">
        <v>9744</v>
      </c>
      <c r="AQ229" s="63">
        <v>0</v>
      </c>
      <c r="AR229" s="63">
        <v>0</v>
      </c>
      <c r="AS229" s="63">
        <v>0</v>
      </c>
      <c r="AT229" s="63">
        <v>0</v>
      </c>
      <c r="AU229" s="63">
        <v>0</v>
      </c>
      <c r="AV229" s="63">
        <v>0</v>
      </c>
      <c r="AW229" s="63">
        <f>AG229-AJ229</f>
        <v>500</v>
      </c>
      <c r="AX229" s="63">
        <v>0</v>
      </c>
      <c r="AY229" s="63">
        <f t="shared" si="59"/>
        <v>0</v>
      </c>
      <c r="AZ229" s="63">
        <f t="shared" si="60"/>
        <v>-40636</v>
      </c>
      <c r="BA229" s="63">
        <v>0</v>
      </c>
      <c r="BB229" s="63" t="s">
        <v>473</v>
      </c>
      <c r="BC229" s="63">
        <v>0</v>
      </c>
      <c r="BD229" s="63">
        <v>40636</v>
      </c>
      <c r="BE229" s="63">
        <v>0</v>
      </c>
      <c r="BF229" s="63">
        <v>0</v>
      </c>
      <c r="BG229" s="63">
        <v>40636</v>
      </c>
      <c r="BH229" s="63"/>
      <c r="BI229" s="63">
        <v>0</v>
      </c>
      <c r="BJ229" s="63">
        <f t="shared" si="55"/>
        <v>40636</v>
      </c>
      <c r="BK229" s="63">
        <f t="shared" si="56"/>
        <v>500</v>
      </c>
    </row>
    <row r="230" spans="1:63" s="61" customFormat="1" hidden="1" x14ac:dyDescent="0.25">
      <c r="A230" s="61" t="e">
        <f>VLOOKUP(B230,'Cubo 14-08-2023'!$A$1:$A$444,1,0)</f>
        <v>#N/A</v>
      </c>
      <c r="B230" s="61" t="str">
        <f t="shared" si="54"/>
        <v>1.1-00-2305_23621015_2333410</v>
      </c>
      <c r="C230" s="61" t="s">
        <v>137</v>
      </c>
      <c r="D230" s="61" t="s">
        <v>138</v>
      </c>
      <c r="E230" s="61" t="s">
        <v>682</v>
      </c>
      <c r="F230" s="61">
        <v>1</v>
      </c>
      <c r="G230" s="61" t="s">
        <v>669</v>
      </c>
      <c r="H230" s="61">
        <v>1.3</v>
      </c>
      <c r="I230" s="61" t="s">
        <v>670</v>
      </c>
      <c r="J230" s="61" t="s">
        <v>28</v>
      </c>
      <c r="K230" s="61" t="s">
        <v>29</v>
      </c>
      <c r="L230" s="61" t="s">
        <v>43</v>
      </c>
      <c r="M230" s="61" t="s">
        <v>44</v>
      </c>
      <c r="N230" s="61" t="s">
        <v>45</v>
      </c>
      <c r="O230" s="61" t="s">
        <v>46</v>
      </c>
      <c r="P230" s="61">
        <v>6</v>
      </c>
      <c r="Q230" s="61" t="s">
        <v>34</v>
      </c>
      <c r="R230" s="61">
        <v>21</v>
      </c>
      <c r="S230" s="61" t="s">
        <v>107</v>
      </c>
      <c r="T230" s="61" t="s">
        <v>47</v>
      </c>
      <c r="U230" s="61" t="s">
        <v>48</v>
      </c>
      <c r="V230" s="61">
        <v>3000</v>
      </c>
      <c r="W230" s="61" t="s">
        <v>662</v>
      </c>
      <c r="X230" s="61" t="s">
        <v>38</v>
      </c>
      <c r="AB230" s="61">
        <v>3341</v>
      </c>
      <c r="AC230" s="61" t="s">
        <v>71</v>
      </c>
      <c r="AD230" s="61">
        <v>0</v>
      </c>
      <c r="AE230" s="61" t="s">
        <v>40</v>
      </c>
      <c r="AF230" s="63">
        <v>0</v>
      </c>
      <c r="AG230" s="63">
        <v>0</v>
      </c>
      <c r="AH230" s="63">
        <v>0</v>
      </c>
      <c r="AI230" s="63">
        <v>0</v>
      </c>
      <c r="AJ230" s="63">
        <v>0</v>
      </c>
      <c r="AK230" s="63">
        <v>0</v>
      </c>
      <c r="AL230" s="63">
        <v>0</v>
      </c>
      <c r="AM230" s="63">
        <v>0</v>
      </c>
      <c r="AN230" s="63">
        <v>0</v>
      </c>
      <c r="AO230" s="63">
        <v>0</v>
      </c>
      <c r="AP230" s="63">
        <v>0</v>
      </c>
      <c r="AQ230" s="63">
        <v>0</v>
      </c>
      <c r="AR230" s="63">
        <v>0</v>
      </c>
      <c r="AS230" s="63">
        <v>0</v>
      </c>
      <c r="AT230" s="63">
        <v>0</v>
      </c>
      <c r="AU230" s="63">
        <v>0</v>
      </c>
      <c r="AV230" s="63">
        <v>0</v>
      </c>
      <c r="AW230" s="63">
        <v>0</v>
      </c>
      <c r="AX230" s="63">
        <v>0</v>
      </c>
      <c r="AY230" s="63">
        <v>0</v>
      </c>
      <c r="AZ230" s="63">
        <v>0</v>
      </c>
      <c r="BA230" s="63">
        <v>0</v>
      </c>
      <c r="BB230" s="63" t="s">
        <v>650</v>
      </c>
      <c r="BC230" s="63">
        <v>0</v>
      </c>
      <c r="BD230" s="63">
        <v>0</v>
      </c>
      <c r="BE230" s="63">
        <v>0</v>
      </c>
      <c r="BF230" s="63">
        <v>0</v>
      </c>
      <c r="BG230" s="63">
        <v>0</v>
      </c>
      <c r="BH230" s="63">
        <v>0</v>
      </c>
      <c r="BI230" s="63">
        <v>350000</v>
      </c>
      <c r="BJ230" s="63">
        <f t="shared" si="55"/>
        <v>350000</v>
      </c>
      <c r="BK230" s="63">
        <f t="shared" si="56"/>
        <v>350000</v>
      </c>
    </row>
    <row r="231" spans="1:63" s="61" customFormat="1" hidden="1" x14ac:dyDescent="0.25">
      <c r="A231" s="61" t="str">
        <f>VLOOKUP(B231,'Cubo 14-08-2023'!$A$1:$A$444,1,0)</f>
        <v>1.1-00-2305_23621015_23334135</v>
      </c>
      <c r="B231" s="61" t="str">
        <f t="shared" si="54"/>
        <v>1.1-00-2305_23621015_23334135</v>
      </c>
      <c r="C231" s="61" t="s">
        <v>137</v>
      </c>
      <c r="D231" s="61" t="s">
        <v>138</v>
      </c>
      <c r="E231" s="61" t="s">
        <v>682</v>
      </c>
      <c r="F231" s="61">
        <v>1</v>
      </c>
      <c r="G231" s="61" t="s">
        <v>669</v>
      </c>
      <c r="H231" s="61">
        <v>1.3</v>
      </c>
      <c r="I231" s="61" t="s">
        <v>670</v>
      </c>
      <c r="J231" s="61" t="s">
        <v>28</v>
      </c>
      <c r="K231" s="61" t="s">
        <v>29</v>
      </c>
      <c r="L231" s="61" t="s">
        <v>43</v>
      </c>
      <c r="M231" s="61" t="s">
        <v>44</v>
      </c>
      <c r="N231" s="61" t="s">
        <v>45</v>
      </c>
      <c r="O231" s="61" t="s">
        <v>46</v>
      </c>
      <c r="P231" s="61">
        <v>6</v>
      </c>
      <c r="Q231" s="61" t="s">
        <v>34</v>
      </c>
      <c r="R231" s="61">
        <v>21</v>
      </c>
      <c r="S231" s="61" t="s">
        <v>107</v>
      </c>
      <c r="T231" s="61" t="s">
        <v>47</v>
      </c>
      <c r="U231" s="61" t="s">
        <v>48</v>
      </c>
      <c r="V231" s="61">
        <v>3000</v>
      </c>
      <c r="W231" s="61" t="s">
        <v>662</v>
      </c>
      <c r="X231" s="61" t="s">
        <v>38</v>
      </c>
      <c r="AB231" s="61">
        <v>3341</v>
      </c>
      <c r="AC231" s="61" t="s">
        <v>71</v>
      </c>
      <c r="AD231" s="61">
        <v>35</v>
      </c>
      <c r="AE231" s="61" t="s">
        <v>601</v>
      </c>
      <c r="AF231" s="63">
        <v>0</v>
      </c>
      <c r="AG231" s="63">
        <v>65900</v>
      </c>
      <c r="AH231" s="63">
        <v>65900</v>
      </c>
      <c r="AI231" s="63">
        <v>0</v>
      </c>
      <c r="AJ231" s="63">
        <v>65899.89</v>
      </c>
      <c r="AK231" s="63">
        <v>0</v>
      </c>
      <c r="AL231" s="63">
        <v>0</v>
      </c>
      <c r="AM231" s="63">
        <v>62604.5</v>
      </c>
      <c r="AN231" s="63">
        <v>0</v>
      </c>
      <c r="AO231" s="63">
        <v>0</v>
      </c>
      <c r="AP231" s="63">
        <v>0</v>
      </c>
      <c r="AQ231" s="63">
        <v>0</v>
      </c>
      <c r="AR231" s="63">
        <v>0</v>
      </c>
      <c r="AS231" s="63">
        <v>0</v>
      </c>
      <c r="AT231" s="63">
        <v>0</v>
      </c>
      <c r="AU231" s="63">
        <v>0</v>
      </c>
      <c r="AV231" s="63">
        <v>0</v>
      </c>
      <c r="AW231" s="63">
        <f t="shared" ref="AW231:AW237" si="61">AG231-AJ231</f>
        <v>0.11000000000058208</v>
      </c>
      <c r="AX231" s="63">
        <v>0</v>
      </c>
      <c r="AY231" s="63">
        <f t="shared" ref="AY231:AY237" si="62">AX231-AI231</f>
        <v>0</v>
      </c>
      <c r="AZ231" s="63">
        <f t="shared" ref="AZ231:AZ237" si="63">AX231-AG231</f>
        <v>-65900</v>
      </c>
      <c r="BA231" s="63">
        <v>0</v>
      </c>
      <c r="BB231" s="63" t="s">
        <v>473</v>
      </c>
      <c r="BC231" s="63">
        <v>0</v>
      </c>
      <c r="BD231" s="63">
        <v>65900</v>
      </c>
      <c r="BE231" s="63">
        <v>0</v>
      </c>
      <c r="BF231" s="63">
        <v>0</v>
      </c>
      <c r="BG231" s="63">
        <v>65900</v>
      </c>
      <c r="BH231" s="63"/>
      <c r="BI231" s="63">
        <v>269200</v>
      </c>
      <c r="BJ231" s="63">
        <f t="shared" si="55"/>
        <v>335100</v>
      </c>
      <c r="BK231" s="63">
        <f t="shared" si="56"/>
        <v>272495.5</v>
      </c>
    </row>
    <row r="232" spans="1:63" s="61" customFormat="1" hidden="1" x14ac:dyDescent="0.25">
      <c r="A232" s="61" t="str">
        <f>VLOOKUP(B232,'Cubo 14-08-2023'!$A$1:$A$444,1,0)</f>
        <v>1.1-00-2306_23530018_2333510</v>
      </c>
      <c r="B232" s="61" t="str">
        <f t="shared" si="54"/>
        <v>1.1-00-2306_23530018_2333510</v>
      </c>
      <c r="C232" s="61" t="s">
        <v>137</v>
      </c>
      <c r="D232" s="61" t="s">
        <v>138</v>
      </c>
      <c r="E232" s="61" t="s">
        <v>682</v>
      </c>
      <c r="F232" s="61">
        <v>2</v>
      </c>
      <c r="G232" s="61" t="s">
        <v>672</v>
      </c>
      <c r="H232" s="61">
        <v>2.7</v>
      </c>
      <c r="I232" s="61" t="s">
        <v>226</v>
      </c>
      <c r="J232" s="61" t="s">
        <v>225</v>
      </c>
      <c r="K232" s="61" t="s">
        <v>226</v>
      </c>
      <c r="L232" s="61" t="s">
        <v>149</v>
      </c>
      <c r="M232" s="61" t="s">
        <v>150</v>
      </c>
      <c r="N232" s="61" t="s">
        <v>227</v>
      </c>
      <c r="O232" s="61" t="s">
        <v>228</v>
      </c>
      <c r="P232" s="61">
        <v>5</v>
      </c>
      <c r="Q232" s="61" t="s">
        <v>229</v>
      </c>
      <c r="R232" s="61">
        <v>30</v>
      </c>
      <c r="S232" s="61" t="s">
        <v>239</v>
      </c>
      <c r="T232" s="61" t="s">
        <v>237</v>
      </c>
      <c r="U232" s="61" t="s">
        <v>238</v>
      </c>
      <c r="V232" s="61">
        <v>3000</v>
      </c>
      <c r="W232" s="61" t="s">
        <v>662</v>
      </c>
      <c r="X232" s="61" t="s">
        <v>38</v>
      </c>
      <c r="AB232" s="61">
        <v>3351</v>
      </c>
      <c r="AC232" s="61" t="s">
        <v>240</v>
      </c>
      <c r="AD232" s="61">
        <v>0</v>
      </c>
      <c r="AE232" s="61" t="s">
        <v>40</v>
      </c>
      <c r="AF232" s="63">
        <v>470000</v>
      </c>
      <c r="AG232" s="63">
        <v>470000</v>
      </c>
      <c r="AH232" s="63">
        <v>470000</v>
      </c>
      <c r="AI232" s="63">
        <v>470000</v>
      </c>
      <c r="AJ232" s="63">
        <v>411740.8</v>
      </c>
      <c r="AK232" s="63">
        <v>469939.20000000001</v>
      </c>
      <c r="AL232" s="63">
        <v>399120</v>
      </c>
      <c r="AM232" s="63">
        <v>462979.2</v>
      </c>
      <c r="AN232" s="63">
        <v>462979.2</v>
      </c>
      <c r="AO232" s="63">
        <v>462979.2</v>
      </c>
      <c r="AP232" s="63">
        <v>462979.2</v>
      </c>
      <c r="AQ232" s="63">
        <v>462979.2</v>
      </c>
      <c r="AR232" s="63">
        <v>462979.2</v>
      </c>
      <c r="AS232" s="63">
        <v>462979.2</v>
      </c>
      <c r="AT232" s="63">
        <v>462979.2</v>
      </c>
      <c r="AU232" s="63">
        <v>462979.2</v>
      </c>
      <c r="AV232" s="63">
        <v>462979.2</v>
      </c>
      <c r="AW232" s="63">
        <f t="shared" si="61"/>
        <v>58259.200000000012</v>
      </c>
      <c r="AX232" s="63">
        <v>470000</v>
      </c>
      <c r="AY232" s="63">
        <f t="shared" si="62"/>
        <v>0</v>
      </c>
      <c r="AZ232" s="63">
        <f t="shared" si="63"/>
        <v>0</v>
      </c>
      <c r="BA232" s="63">
        <v>470000</v>
      </c>
      <c r="BB232" s="63" t="s">
        <v>473</v>
      </c>
      <c r="BC232" s="63">
        <v>0</v>
      </c>
      <c r="BD232" s="63">
        <v>0</v>
      </c>
      <c r="BE232" s="63">
        <v>0</v>
      </c>
      <c r="BF232" s="63">
        <v>0</v>
      </c>
      <c r="BG232" s="63">
        <v>0</v>
      </c>
      <c r="BH232" s="63"/>
      <c r="BI232" s="63">
        <f>BA232-AG232</f>
        <v>0</v>
      </c>
      <c r="BJ232" s="63">
        <f t="shared" si="55"/>
        <v>470000</v>
      </c>
      <c r="BK232" s="63">
        <f t="shared" si="56"/>
        <v>7020.7999999999884</v>
      </c>
    </row>
    <row r="233" spans="1:63" s="61" customFormat="1" hidden="1" x14ac:dyDescent="0.25">
      <c r="A233" s="61" t="str">
        <f>VLOOKUP(B233,'Cubo 14-08-2023'!$A$1:$A$444,1,0)</f>
        <v>1.1-00-2311_23649031_2333610</v>
      </c>
      <c r="B233" s="61" t="str">
        <f t="shared" si="54"/>
        <v>1.1-00-2311_23649031_2333610</v>
      </c>
      <c r="C233" s="61" t="s">
        <v>137</v>
      </c>
      <c r="D233" s="61" t="s">
        <v>138</v>
      </c>
      <c r="E233" s="61" t="s">
        <v>682</v>
      </c>
      <c r="F233" s="61">
        <v>3</v>
      </c>
      <c r="G233" s="61" t="s">
        <v>685</v>
      </c>
      <c r="H233" s="61">
        <v>3.8</v>
      </c>
      <c r="I233" s="61" t="s">
        <v>687</v>
      </c>
      <c r="J233" s="61" t="s">
        <v>77</v>
      </c>
      <c r="K233" s="61" t="s">
        <v>78</v>
      </c>
      <c r="L233" s="61" t="s">
        <v>43</v>
      </c>
      <c r="M233" s="61" t="s">
        <v>44</v>
      </c>
      <c r="N233" s="61" t="s">
        <v>79</v>
      </c>
      <c r="O233" s="61" t="s">
        <v>80</v>
      </c>
      <c r="P233" s="61">
        <v>6</v>
      </c>
      <c r="Q233" s="61" t="s">
        <v>34</v>
      </c>
      <c r="R233" s="61">
        <v>49</v>
      </c>
      <c r="S233" s="61" t="s">
        <v>200</v>
      </c>
      <c r="T233" s="61" t="s">
        <v>81</v>
      </c>
      <c r="U233" s="61" t="s">
        <v>82</v>
      </c>
      <c r="V233" s="61">
        <v>3000</v>
      </c>
      <c r="W233" s="61" t="s">
        <v>662</v>
      </c>
      <c r="X233" s="61" t="s">
        <v>38</v>
      </c>
      <c r="AB233" s="61">
        <v>3361</v>
      </c>
      <c r="AC233" s="61" t="s">
        <v>205</v>
      </c>
      <c r="AD233" s="61">
        <v>0</v>
      </c>
      <c r="AE233" s="61" t="s">
        <v>40</v>
      </c>
      <c r="AF233" s="63">
        <v>0</v>
      </c>
      <c r="AG233" s="63">
        <v>1255</v>
      </c>
      <c r="AH233" s="63">
        <v>1255</v>
      </c>
      <c r="AI233" s="63">
        <v>1500000</v>
      </c>
      <c r="AJ233" s="63">
        <v>0</v>
      </c>
      <c r="AK233" s="63">
        <v>0</v>
      </c>
      <c r="AL233" s="63">
        <v>0</v>
      </c>
      <c r="AM233" s="63">
        <v>1255</v>
      </c>
      <c r="AN233" s="63">
        <v>0</v>
      </c>
      <c r="AO233" s="63">
        <v>0</v>
      </c>
      <c r="AP233" s="63">
        <v>1255</v>
      </c>
      <c r="AQ233" s="63">
        <v>0</v>
      </c>
      <c r="AR233" s="63">
        <v>0</v>
      </c>
      <c r="AS233" s="63">
        <v>1255</v>
      </c>
      <c r="AT233" s="63">
        <v>0</v>
      </c>
      <c r="AU233" s="63">
        <v>0</v>
      </c>
      <c r="AV233" s="63">
        <v>0</v>
      </c>
      <c r="AW233" s="63">
        <f t="shared" si="61"/>
        <v>1255</v>
      </c>
      <c r="AX233" s="63">
        <v>1500000</v>
      </c>
      <c r="AY233" s="63">
        <f t="shared" si="62"/>
        <v>0</v>
      </c>
      <c r="AZ233" s="63">
        <f t="shared" si="63"/>
        <v>1498745</v>
      </c>
      <c r="BA233" s="63">
        <v>1500000</v>
      </c>
      <c r="BB233" s="63" t="s">
        <v>473</v>
      </c>
      <c r="BC233" s="63">
        <v>0</v>
      </c>
      <c r="BD233" s="63">
        <v>1255</v>
      </c>
      <c r="BE233" s="63">
        <v>0</v>
      </c>
      <c r="BF233" s="63">
        <v>1500000</v>
      </c>
      <c r="BG233" s="63">
        <v>-1498745</v>
      </c>
      <c r="BH233" s="63"/>
      <c r="BI233" s="63">
        <v>0</v>
      </c>
      <c r="BJ233" s="63">
        <f t="shared" si="55"/>
        <v>1255</v>
      </c>
      <c r="BK233" s="63">
        <f t="shared" si="56"/>
        <v>0</v>
      </c>
    </row>
    <row r="234" spans="1:63" s="61" customFormat="1" hidden="1" x14ac:dyDescent="0.25">
      <c r="A234" s="61" t="str">
        <f>VLOOKUP(B234,'Cubo 14-08-2023'!$A$1:$A$444,1,0)</f>
        <v>1.1-00-2307_23337023_2333610</v>
      </c>
      <c r="B234" s="61" t="str">
        <f t="shared" si="54"/>
        <v>1.1-00-2307_23337023_2333610</v>
      </c>
      <c r="C234" s="61" t="s">
        <v>137</v>
      </c>
      <c r="D234" s="61" t="s">
        <v>138</v>
      </c>
      <c r="E234" s="61" t="s">
        <v>682</v>
      </c>
      <c r="F234" s="61">
        <v>1</v>
      </c>
      <c r="G234" s="61" t="s">
        <v>669</v>
      </c>
      <c r="H234" s="61">
        <v>1.3</v>
      </c>
      <c r="I234" s="61" t="s">
        <v>670</v>
      </c>
      <c r="J234" s="61" t="s">
        <v>28</v>
      </c>
      <c r="K234" s="61" t="s">
        <v>29</v>
      </c>
      <c r="L234" s="61" t="s">
        <v>108</v>
      </c>
      <c r="M234" s="61" t="s">
        <v>109</v>
      </c>
      <c r="N234" s="61" t="s">
        <v>88</v>
      </c>
      <c r="O234" s="61" t="s">
        <v>89</v>
      </c>
      <c r="P234" s="61">
        <v>3</v>
      </c>
      <c r="Q234" s="61" t="s">
        <v>90</v>
      </c>
      <c r="R234" s="61">
        <v>37</v>
      </c>
      <c r="S234" s="61" t="s">
        <v>112</v>
      </c>
      <c r="T234" s="61" t="s">
        <v>110</v>
      </c>
      <c r="U234" s="61" t="s">
        <v>111</v>
      </c>
      <c r="V234" s="61">
        <v>3000</v>
      </c>
      <c r="W234" s="61" t="s">
        <v>662</v>
      </c>
      <c r="X234" s="61" t="s">
        <v>38</v>
      </c>
      <c r="AB234" s="61">
        <v>3361</v>
      </c>
      <c r="AC234" s="61" t="s">
        <v>205</v>
      </c>
      <c r="AD234" s="61">
        <v>0</v>
      </c>
      <c r="AE234" s="61" t="s">
        <v>40</v>
      </c>
      <c r="AF234" s="63">
        <v>0</v>
      </c>
      <c r="AG234" s="63">
        <v>0</v>
      </c>
      <c r="AH234" s="63">
        <v>0</v>
      </c>
      <c r="AI234" s="63">
        <v>0</v>
      </c>
      <c r="AJ234" s="63">
        <v>12318.5</v>
      </c>
      <c r="AK234" s="63">
        <v>0</v>
      </c>
      <c r="AL234" s="63">
        <v>12318.5</v>
      </c>
      <c r="AM234" s="63">
        <v>12318.5</v>
      </c>
      <c r="AN234" s="63">
        <v>0</v>
      </c>
      <c r="AO234" s="63">
        <v>12318.5</v>
      </c>
      <c r="AP234" s="63">
        <v>12318.5</v>
      </c>
      <c r="AQ234" s="63">
        <v>0</v>
      </c>
      <c r="AR234" s="63">
        <v>12318.5</v>
      </c>
      <c r="AS234" s="63">
        <v>12318.5</v>
      </c>
      <c r="AT234" s="63">
        <v>0</v>
      </c>
      <c r="AU234" s="63">
        <v>12318.5</v>
      </c>
      <c r="AV234" s="63">
        <v>12318.5</v>
      </c>
      <c r="AW234" s="63">
        <f t="shared" si="61"/>
        <v>-12318.5</v>
      </c>
      <c r="AX234" s="63">
        <v>0</v>
      </c>
      <c r="AY234" s="63">
        <f t="shared" si="62"/>
        <v>0</v>
      </c>
      <c r="AZ234" s="63">
        <f t="shared" si="63"/>
        <v>0</v>
      </c>
      <c r="BA234" s="63">
        <v>0</v>
      </c>
      <c r="BB234" s="63" t="s">
        <v>473</v>
      </c>
      <c r="BC234" s="63">
        <v>0</v>
      </c>
      <c r="BD234" s="63">
        <v>0</v>
      </c>
      <c r="BE234" s="63">
        <v>0</v>
      </c>
      <c r="BF234" s="63">
        <v>0</v>
      </c>
      <c r="BG234" s="63">
        <v>0</v>
      </c>
      <c r="BH234" s="63"/>
      <c r="BI234" s="63">
        <f>-AW234</f>
        <v>12318.5</v>
      </c>
      <c r="BJ234" s="63">
        <f t="shared" si="55"/>
        <v>12318.5</v>
      </c>
      <c r="BK234" s="63">
        <f t="shared" si="56"/>
        <v>0</v>
      </c>
    </row>
    <row r="235" spans="1:63" s="61" customFormat="1" hidden="1" x14ac:dyDescent="0.25">
      <c r="A235" s="61" t="str">
        <f>VLOOKUP(B235,'Cubo 14-08-2023'!$A$1:$A$444,1,0)</f>
        <v>1.1-00-2307_23339024_2333610</v>
      </c>
      <c r="B235" s="61" t="str">
        <f t="shared" si="54"/>
        <v>1.1-00-2307_23339024_2333610</v>
      </c>
      <c r="C235" s="61" t="s">
        <v>137</v>
      </c>
      <c r="D235" s="61" t="s">
        <v>138</v>
      </c>
      <c r="E235" s="61" t="s">
        <v>682</v>
      </c>
      <c r="F235" s="61">
        <v>2</v>
      </c>
      <c r="G235" s="61" t="s">
        <v>672</v>
      </c>
      <c r="H235" s="61">
        <v>2.2999999999999998</v>
      </c>
      <c r="I235" s="61" t="s">
        <v>688</v>
      </c>
      <c r="J235" s="61" t="s">
        <v>214</v>
      </c>
      <c r="K235" s="61" t="s">
        <v>215</v>
      </c>
      <c r="L235" s="61" t="s">
        <v>43</v>
      </c>
      <c r="M235" s="61" t="s">
        <v>44</v>
      </c>
      <c r="N235" s="61" t="s">
        <v>88</v>
      </c>
      <c r="O235" s="61" t="s">
        <v>89</v>
      </c>
      <c r="P235" s="61">
        <v>3</v>
      </c>
      <c r="Q235" s="61" t="s">
        <v>90</v>
      </c>
      <c r="R235" s="61">
        <v>39</v>
      </c>
      <c r="S235" s="61" t="s">
        <v>218</v>
      </c>
      <c r="T235" s="61" t="s">
        <v>216</v>
      </c>
      <c r="U235" s="61" t="s">
        <v>217</v>
      </c>
      <c r="V235" s="61">
        <v>3000</v>
      </c>
      <c r="W235" s="61" t="s">
        <v>662</v>
      </c>
      <c r="X235" s="61" t="s">
        <v>38</v>
      </c>
      <c r="AB235" s="61">
        <v>3361</v>
      </c>
      <c r="AC235" s="61" t="s">
        <v>205</v>
      </c>
      <c r="AD235" s="61">
        <v>0</v>
      </c>
      <c r="AE235" s="61" t="s">
        <v>40</v>
      </c>
      <c r="AF235" s="63">
        <v>1100000</v>
      </c>
      <c r="AG235" s="63">
        <v>1100000</v>
      </c>
      <c r="AH235" s="63">
        <v>1100000</v>
      </c>
      <c r="AI235" s="63">
        <v>1100000</v>
      </c>
      <c r="AJ235" s="63">
        <v>0</v>
      </c>
      <c r="AK235" s="63">
        <v>0</v>
      </c>
      <c r="AL235" s="63">
        <v>0</v>
      </c>
      <c r="AM235" s="63">
        <v>0</v>
      </c>
      <c r="AN235" s="63">
        <v>0</v>
      </c>
      <c r="AO235" s="63">
        <v>0</v>
      </c>
      <c r="AP235" s="63">
        <v>0</v>
      </c>
      <c r="AQ235" s="63">
        <v>0</v>
      </c>
      <c r="AR235" s="63">
        <v>0</v>
      </c>
      <c r="AS235" s="63">
        <v>0</v>
      </c>
      <c r="AT235" s="63">
        <v>0</v>
      </c>
      <c r="AU235" s="63">
        <v>0</v>
      </c>
      <c r="AV235" s="63">
        <v>0</v>
      </c>
      <c r="AW235" s="63">
        <f t="shared" si="61"/>
        <v>1100000</v>
      </c>
      <c r="AX235" s="63">
        <v>1100000</v>
      </c>
      <c r="AY235" s="63">
        <f t="shared" si="62"/>
        <v>0</v>
      </c>
      <c r="AZ235" s="63">
        <f t="shared" si="63"/>
        <v>0</v>
      </c>
      <c r="BA235" s="63">
        <v>1100000</v>
      </c>
      <c r="BB235" s="63" t="s">
        <v>528</v>
      </c>
      <c r="BC235" s="63">
        <v>0</v>
      </c>
      <c r="BD235" s="63">
        <v>0</v>
      </c>
      <c r="BE235" s="63">
        <v>0</v>
      </c>
      <c r="BF235" s="63">
        <v>0</v>
      </c>
      <c r="BG235" s="63">
        <v>0</v>
      </c>
      <c r="BH235" s="63"/>
      <c r="BI235" s="63">
        <f>BA235-AG235</f>
        <v>0</v>
      </c>
      <c r="BJ235" s="63">
        <f t="shared" si="55"/>
        <v>1100000</v>
      </c>
      <c r="BK235" s="63">
        <f t="shared" si="56"/>
        <v>1100000</v>
      </c>
    </row>
    <row r="236" spans="1:63" s="61" customFormat="1" hidden="1" x14ac:dyDescent="0.25">
      <c r="A236" s="61" t="str">
        <f>VLOOKUP(B236,'Cubo 14-08-2023'!$A$1:$A$444,1,0)</f>
        <v>1.1-00-2304_23618012_2333610</v>
      </c>
      <c r="B236" s="61" t="str">
        <f t="shared" si="54"/>
        <v>1.1-00-2304_23618012_2333610</v>
      </c>
      <c r="C236" s="61" t="s">
        <v>137</v>
      </c>
      <c r="D236" s="61" t="s">
        <v>138</v>
      </c>
      <c r="E236" s="61" t="s">
        <v>682</v>
      </c>
      <c r="F236" s="61">
        <v>1</v>
      </c>
      <c r="G236" s="61" t="s">
        <v>669</v>
      </c>
      <c r="H236" s="61">
        <v>1.3</v>
      </c>
      <c r="I236" s="61" t="s">
        <v>670</v>
      </c>
      <c r="J236" s="61" t="s">
        <v>28</v>
      </c>
      <c r="K236" s="61" t="s">
        <v>29</v>
      </c>
      <c r="L236" s="61" t="s">
        <v>30</v>
      </c>
      <c r="M236" s="61" t="s">
        <v>31</v>
      </c>
      <c r="N236" s="61" t="s">
        <v>32</v>
      </c>
      <c r="O236" s="61" t="s">
        <v>33</v>
      </c>
      <c r="P236" s="61">
        <v>6</v>
      </c>
      <c r="Q236" s="61" t="s">
        <v>34</v>
      </c>
      <c r="R236" s="61">
        <v>18</v>
      </c>
      <c r="S236" s="61" t="s">
        <v>275</v>
      </c>
      <c r="T236" s="61" t="s">
        <v>273</v>
      </c>
      <c r="U236" s="61" t="s">
        <v>274</v>
      </c>
      <c r="V236" s="61">
        <v>3000</v>
      </c>
      <c r="W236" s="61" t="s">
        <v>662</v>
      </c>
      <c r="X236" s="61" t="s">
        <v>38</v>
      </c>
      <c r="AB236" s="61">
        <v>3361</v>
      </c>
      <c r="AC236" s="61" t="s">
        <v>205</v>
      </c>
      <c r="AD236" s="61">
        <v>0</v>
      </c>
      <c r="AE236" s="61" t="s">
        <v>40</v>
      </c>
      <c r="AF236" s="63">
        <v>9566</v>
      </c>
      <c r="AG236" s="63">
        <v>9566</v>
      </c>
      <c r="AH236" s="63">
        <v>9566</v>
      </c>
      <c r="AI236" s="63">
        <v>0</v>
      </c>
      <c r="AJ236" s="63">
        <v>9566</v>
      </c>
      <c r="AK236" s="63">
        <v>9566</v>
      </c>
      <c r="AL236" s="63">
        <v>9566</v>
      </c>
      <c r="AM236" s="63">
        <v>9566</v>
      </c>
      <c r="AN236" s="63">
        <v>4566</v>
      </c>
      <c r="AO236" s="63">
        <v>4566</v>
      </c>
      <c r="AP236" s="63">
        <v>4566</v>
      </c>
      <c r="AQ236" s="63">
        <v>4566</v>
      </c>
      <c r="AR236" s="63">
        <v>4566</v>
      </c>
      <c r="AS236" s="63">
        <v>4566</v>
      </c>
      <c r="AT236" s="63">
        <v>4566</v>
      </c>
      <c r="AU236" s="63">
        <v>4566</v>
      </c>
      <c r="AV236" s="63">
        <v>4566</v>
      </c>
      <c r="AW236" s="63">
        <f t="shared" si="61"/>
        <v>0</v>
      </c>
      <c r="AX236" s="63">
        <v>0</v>
      </c>
      <c r="AY236" s="63">
        <f t="shared" si="62"/>
        <v>0</v>
      </c>
      <c r="AZ236" s="63">
        <f t="shared" si="63"/>
        <v>-9566</v>
      </c>
      <c r="BA236" s="63">
        <v>0</v>
      </c>
      <c r="BB236" s="63" t="s">
        <v>473</v>
      </c>
      <c r="BC236" s="63">
        <v>0</v>
      </c>
      <c r="BD236" s="63">
        <v>9566</v>
      </c>
      <c r="BE236" s="63">
        <v>0</v>
      </c>
      <c r="BF236" s="63">
        <v>0</v>
      </c>
      <c r="BG236" s="63">
        <v>9566</v>
      </c>
      <c r="BH236" s="63"/>
      <c r="BI236" s="63">
        <v>0</v>
      </c>
      <c r="BJ236" s="63">
        <f t="shared" si="55"/>
        <v>9566</v>
      </c>
      <c r="BK236" s="63">
        <f t="shared" si="56"/>
        <v>0</v>
      </c>
    </row>
    <row r="237" spans="1:63" s="61" customFormat="1" hidden="1" x14ac:dyDescent="0.25">
      <c r="A237" s="61" t="str">
        <f>VLOOKUP(B237,'Cubo 14-08-2023'!$A$1:$A$444,1,0)</f>
        <v>1.1-00-2301_2363003_2333610</v>
      </c>
      <c r="B237" s="61" t="str">
        <f t="shared" si="54"/>
        <v>1.1-00-2301_2363003_2333610</v>
      </c>
      <c r="C237" s="61" t="s">
        <v>137</v>
      </c>
      <c r="D237" s="61" t="s">
        <v>138</v>
      </c>
      <c r="E237" s="61" t="s">
        <v>682</v>
      </c>
      <c r="F237" s="61">
        <v>1</v>
      </c>
      <c r="G237" s="61" t="s">
        <v>669</v>
      </c>
      <c r="H237" s="61">
        <v>1.3</v>
      </c>
      <c r="I237" s="61" t="s">
        <v>670</v>
      </c>
      <c r="J237" s="61" t="s">
        <v>28</v>
      </c>
      <c r="K237" s="61" t="s">
        <v>29</v>
      </c>
      <c r="L237" s="61" t="s">
        <v>43</v>
      </c>
      <c r="M237" s="61" t="s">
        <v>44</v>
      </c>
      <c r="N237" s="61" t="s">
        <v>306</v>
      </c>
      <c r="O237" s="61" t="s">
        <v>307</v>
      </c>
      <c r="P237" s="61">
        <v>6</v>
      </c>
      <c r="Q237" s="61" t="s">
        <v>34</v>
      </c>
      <c r="R237" s="61">
        <v>3</v>
      </c>
      <c r="S237" s="61" t="s">
        <v>325</v>
      </c>
      <c r="T237" s="61" t="s">
        <v>323</v>
      </c>
      <c r="U237" s="61" t="s">
        <v>324</v>
      </c>
      <c r="V237" s="61">
        <v>3000</v>
      </c>
      <c r="W237" s="61" t="s">
        <v>662</v>
      </c>
      <c r="X237" s="61" t="s">
        <v>38</v>
      </c>
      <c r="AB237" s="61">
        <v>3361</v>
      </c>
      <c r="AC237" s="61" t="s">
        <v>205</v>
      </c>
      <c r="AD237" s="61">
        <v>0</v>
      </c>
      <c r="AE237" s="61" t="s">
        <v>40</v>
      </c>
      <c r="AF237" s="63">
        <v>10527835.449999999</v>
      </c>
      <c r="AG237" s="63">
        <v>10525565.449999999</v>
      </c>
      <c r="AH237" s="63">
        <v>10525565.449999999</v>
      </c>
      <c r="AI237" s="63">
        <v>10500000</v>
      </c>
      <c r="AJ237" s="63">
        <v>10505320.66</v>
      </c>
      <c r="AK237" s="63">
        <v>0</v>
      </c>
      <c r="AL237" s="63">
        <v>10505320.66</v>
      </c>
      <c r="AM237" s="63">
        <v>10505320.66</v>
      </c>
      <c r="AN237" s="63">
        <v>0</v>
      </c>
      <c r="AO237" s="63">
        <v>10470320.66</v>
      </c>
      <c r="AP237" s="63">
        <v>10470320.66</v>
      </c>
      <c r="AQ237" s="63">
        <v>0</v>
      </c>
      <c r="AR237" s="63">
        <v>7642849.6600000001</v>
      </c>
      <c r="AS237" s="63">
        <v>9265544.6600000001</v>
      </c>
      <c r="AT237" s="63">
        <v>0</v>
      </c>
      <c r="AU237" s="63">
        <v>7642849.6600000001</v>
      </c>
      <c r="AV237" s="63">
        <v>9265544.6600000001</v>
      </c>
      <c r="AW237" s="63">
        <f t="shared" si="61"/>
        <v>20244.789999999106</v>
      </c>
      <c r="AX237" s="63">
        <v>10500000</v>
      </c>
      <c r="AY237" s="63">
        <f t="shared" si="62"/>
        <v>0</v>
      </c>
      <c r="AZ237" s="63">
        <f t="shared" si="63"/>
        <v>-25565.449999999255</v>
      </c>
      <c r="BA237" s="63">
        <v>10500000</v>
      </c>
      <c r="BB237" s="63" t="s">
        <v>473</v>
      </c>
      <c r="BC237" s="63">
        <v>0</v>
      </c>
      <c r="BD237" s="63">
        <v>37584</v>
      </c>
      <c r="BE237" s="63">
        <v>0</v>
      </c>
      <c r="BF237" s="63">
        <v>12018.55</v>
      </c>
      <c r="BG237" s="63">
        <v>25565.45</v>
      </c>
      <c r="BH237" s="63">
        <f>BI237+AG237</f>
        <v>13525565.449999999</v>
      </c>
      <c r="BI237" s="63">
        <v>3000000</v>
      </c>
      <c r="BJ237" s="63">
        <f t="shared" si="55"/>
        <v>13525565.449999999</v>
      </c>
      <c r="BK237" s="63">
        <f t="shared" si="56"/>
        <v>3020244.7899999991</v>
      </c>
    </row>
    <row r="238" spans="1:63" s="61" customFormat="1" hidden="1" x14ac:dyDescent="0.25">
      <c r="A238" s="61" t="str">
        <f>VLOOKUP(B238,'Cubo 14-08-2023'!$A$1:$A$444,1,0)</f>
        <v>2.6-15-2301_2363003_2333610</v>
      </c>
      <c r="B238" s="61" t="str">
        <f t="shared" si="54"/>
        <v>2.6-15-2301_2363003_2333610</v>
      </c>
      <c r="C238" s="76" t="s">
        <v>631</v>
      </c>
      <c r="D238" s="61" t="s">
        <v>630</v>
      </c>
      <c r="E238" s="61" t="s">
        <v>679</v>
      </c>
      <c r="F238" s="61">
        <v>1</v>
      </c>
      <c r="G238" s="61" t="s">
        <v>669</v>
      </c>
      <c r="H238" s="61">
        <v>1.3</v>
      </c>
      <c r="I238" s="61" t="s">
        <v>670</v>
      </c>
      <c r="J238" s="61" t="s">
        <v>28</v>
      </c>
      <c r="K238" s="61" t="s">
        <v>29</v>
      </c>
      <c r="L238" s="61" t="s">
        <v>43</v>
      </c>
      <c r="M238" s="61" t="s">
        <v>44</v>
      </c>
      <c r="N238" s="61" t="s">
        <v>306</v>
      </c>
      <c r="O238" s="61" t="s">
        <v>307</v>
      </c>
      <c r="P238" s="61">
        <v>6</v>
      </c>
      <c r="Q238" s="61" t="s">
        <v>34</v>
      </c>
      <c r="R238" s="61">
        <v>3</v>
      </c>
      <c r="S238" s="61" t="s">
        <v>325</v>
      </c>
      <c r="T238" s="61" t="s">
        <v>323</v>
      </c>
      <c r="U238" s="61" t="s">
        <v>324</v>
      </c>
      <c r="V238" s="61">
        <v>3000</v>
      </c>
      <c r="W238" s="61" t="s">
        <v>662</v>
      </c>
      <c r="X238" s="61" t="s">
        <v>38</v>
      </c>
      <c r="AB238" s="61">
        <v>3361</v>
      </c>
      <c r="AC238" s="61" t="s">
        <v>205</v>
      </c>
      <c r="AD238" s="61">
        <v>0</v>
      </c>
      <c r="AE238" s="61" t="s">
        <v>40</v>
      </c>
      <c r="AF238" s="63">
        <v>0</v>
      </c>
      <c r="AG238" s="63">
        <v>0</v>
      </c>
      <c r="AH238" s="63">
        <v>0</v>
      </c>
      <c r="AI238" s="63">
        <v>0</v>
      </c>
      <c r="AJ238" s="63">
        <v>0</v>
      </c>
      <c r="AK238" s="63">
        <v>0</v>
      </c>
      <c r="AL238" s="63">
        <v>0</v>
      </c>
      <c r="AM238" s="63">
        <v>0</v>
      </c>
      <c r="AN238" s="63">
        <v>0</v>
      </c>
      <c r="AO238" s="63">
        <v>0</v>
      </c>
      <c r="AP238" s="63">
        <v>0</v>
      </c>
      <c r="AQ238" s="63">
        <v>0</v>
      </c>
      <c r="AR238" s="63">
        <v>0</v>
      </c>
      <c r="AS238" s="63">
        <v>0</v>
      </c>
      <c r="AT238" s="63">
        <v>0</v>
      </c>
      <c r="AU238" s="63">
        <v>0</v>
      </c>
      <c r="AV238" s="63">
        <v>0</v>
      </c>
      <c r="AW238" s="63">
        <v>0</v>
      </c>
      <c r="AX238" s="63">
        <v>0</v>
      </c>
      <c r="AY238" s="63">
        <v>0</v>
      </c>
      <c r="AZ238" s="63">
        <v>0</v>
      </c>
      <c r="BA238" s="63">
        <v>0</v>
      </c>
      <c r="BB238" s="63" t="s">
        <v>473</v>
      </c>
      <c r="BC238" s="63">
        <v>0</v>
      </c>
      <c r="BD238" s="63">
        <v>0</v>
      </c>
      <c r="BE238" s="63">
        <v>0</v>
      </c>
      <c r="BF238" s="63">
        <v>0</v>
      </c>
      <c r="BG238" s="63">
        <v>0</v>
      </c>
      <c r="BH238" s="63"/>
      <c r="BI238" s="63">
        <v>30000</v>
      </c>
      <c r="BJ238" s="63">
        <f t="shared" si="55"/>
        <v>30000</v>
      </c>
      <c r="BK238" s="63">
        <f t="shared" si="56"/>
        <v>30000</v>
      </c>
    </row>
    <row r="239" spans="1:63" s="61" customFormat="1" hidden="1" x14ac:dyDescent="0.25">
      <c r="A239" s="61" t="e">
        <f>VLOOKUP(B239,'Cubo 14-08-2023'!$A$1:$A$444,1,0)</f>
        <v>#N/A</v>
      </c>
      <c r="B239" s="61" t="str">
        <f t="shared" si="54"/>
        <v>2.6-06-2301_23621015_23336163</v>
      </c>
      <c r="C239" s="76" t="s">
        <v>625</v>
      </c>
      <c r="D239" s="61" t="s">
        <v>624</v>
      </c>
      <c r="E239" s="61" t="s">
        <v>679</v>
      </c>
      <c r="F239" s="61">
        <v>1</v>
      </c>
      <c r="G239" s="61" t="s">
        <v>669</v>
      </c>
      <c r="H239" s="61">
        <v>1.3</v>
      </c>
      <c r="I239" s="61" t="s">
        <v>670</v>
      </c>
      <c r="J239" s="61" t="s">
        <v>28</v>
      </c>
      <c r="K239" s="61" t="s">
        <v>29</v>
      </c>
      <c r="L239" s="61" t="s">
        <v>43</v>
      </c>
      <c r="M239" s="61" t="s">
        <v>44</v>
      </c>
      <c r="N239" s="61" t="s">
        <v>306</v>
      </c>
      <c r="O239" s="61" t="s">
        <v>46</v>
      </c>
      <c r="P239" s="61">
        <v>6</v>
      </c>
      <c r="Q239" s="61" t="s">
        <v>34</v>
      </c>
      <c r="R239" s="61">
        <v>21</v>
      </c>
      <c r="S239" s="61" t="s">
        <v>107</v>
      </c>
      <c r="T239" s="61" t="s">
        <v>47</v>
      </c>
      <c r="U239" s="61" t="s">
        <v>48</v>
      </c>
      <c r="V239" s="61">
        <v>3000</v>
      </c>
      <c r="W239" s="61" t="s">
        <v>662</v>
      </c>
      <c r="X239" s="61" t="s">
        <v>38</v>
      </c>
      <c r="AB239" s="74">
        <v>3361</v>
      </c>
      <c r="AC239" s="61" t="s">
        <v>205</v>
      </c>
      <c r="AD239" s="61">
        <v>63</v>
      </c>
      <c r="AE239" s="61" t="s">
        <v>622</v>
      </c>
      <c r="AF239" s="63">
        <v>0</v>
      </c>
      <c r="AG239" s="63">
        <v>0</v>
      </c>
      <c r="AH239" s="75">
        <v>0</v>
      </c>
      <c r="AI239" s="63">
        <v>0</v>
      </c>
      <c r="AJ239" s="63">
        <v>0</v>
      </c>
      <c r="AK239" s="63">
        <v>0</v>
      </c>
      <c r="AL239" s="63">
        <v>0</v>
      </c>
      <c r="AM239" s="63">
        <v>0</v>
      </c>
      <c r="AN239" s="63">
        <v>0</v>
      </c>
      <c r="AO239" s="63">
        <v>0</v>
      </c>
      <c r="AP239" s="63">
        <v>0</v>
      </c>
      <c r="AQ239" s="63">
        <v>0</v>
      </c>
      <c r="AR239" s="63">
        <v>0</v>
      </c>
      <c r="AS239" s="63">
        <v>0</v>
      </c>
      <c r="AT239" s="63">
        <v>0</v>
      </c>
      <c r="AU239" s="63">
        <v>0</v>
      </c>
      <c r="AV239" s="63">
        <v>0</v>
      </c>
      <c r="AW239" s="63">
        <v>0</v>
      </c>
      <c r="AX239" s="63">
        <v>0</v>
      </c>
      <c r="AY239" s="63">
        <v>0</v>
      </c>
      <c r="AZ239" s="63">
        <v>0</v>
      </c>
      <c r="BA239" s="63">
        <v>0</v>
      </c>
      <c r="BB239" s="63" t="s">
        <v>473</v>
      </c>
      <c r="BC239" s="63">
        <v>0</v>
      </c>
      <c r="BD239" s="63">
        <v>0</v>
      </c>
      <c r="BE239" s="63">
        <v>0</v>
      </c>
      <c r="BF239" s="63">
        <v>0</v>
      </c>
      <c r="BG239" s="63">
        <v>0</v>
      </c>
      <c r="BH239" s="63"/>
      <c r="BI239" s="75">
        <v>7375</v>
      </c>
      <c r="BJ239" s="75">
        <f t="shared" si="55"/>
        <v>7375</v>
      </c>
      <c r="BK239" s="63">
        <f t="shared" si="56"/>
        <v>7375</v>
      </c>
    </row>
    <row r="240" spans="1:63" s="61" customFormat="1" hidden="1" x14ac:dyDescent="0.25">
      <c r="A240" s="61" t="e">
        <f>VLOOKUP(B240,'Cubo 14-08-2023'!$A$1:$A$444,1,0)</f>
        <v>#N/A</v>
      </c>
      <c r="B240" s="61" t="str">
        <f t="shared" si="54"/>
        <v>2.6-06-2301_23621015_23336165</v>
      </c>
      <c r="C240" s="76" t="s">
        <v>625</v>
      </c>
      <c r="D240" s="61" t="s">
        <v>624</v>
      </c>
      <c r="E240" s="61" t="s">
        <v>679</v>
      </c>
      <c r="F240" s="61">
        <v>1</v>
      </c>
      <c r="G240" s="61" t="s">
        <v>669</v>
      </c>
      <c r="H240" s="61">
        <v>1.3</v>
      </c>
      <c r="I240" s="61" t="s">
        <v>670</v>
      </c>
      <c r="J240" s="61" t="s">
        <v>28</v>
      </c>
      <c r="K240" s="61" t="s">
        <v>29</v>
      </c>
      <c r="L240" s="61" t="s">
        <v>43</v>
      </c>
      <c r="M240" s="61" t="s">
        <v>44</v>
      </c>
      <c r="N240" s="61" t="s">
        <v>306</v>
      </c>
      <c r="O240" s="61" t="s">
        <v>46</v>
      </c>
      <c r="P240" s="61">
        <v>6</v>
      </c>
      <c r="Q240" s="61" t="s">
        <v>34</v>
      </c>
      <c r="R240" s="61">
        <v>21</v>
      </c>
      <c r="S240" s="61" t="s">
        <v>107</v>
      </c>
      <c r="T240" s="61" t="s">
        <v>47</v>
      </c>
      <c r="U240" s="61" t="s">
        <v>48</v>
      </c>
      <c r="V240" s="61">
        <v>3000</v>
      </c>
      <c r="W240" s="61" t="s">
        <v>662</v>
      </c>
      <c r="X240" s="61" t="s">
        <v>38</v>
      </c>
      <c r="AB240" s="74">
        <v>3361</v>
      </c>
      <c r="AC240" s="61" t="s">
        <v>205</v>
      </c>
      <c r="AD240" s="61">
        <v>65</v>
      </c>
      <c r="AE240" s="61" t="s">
        <v>623</v>
      </c>
      <c r="AF240" s="63">
        <v>0</v>
      </c>
      <c r="AG240" s="63">
        <v>0</v>
      </c>
      <c r="AH240" s="75">
        <v>0</v>
      </c>
      <c r="AI240" s="63">
        <v>0</v>
      </c>
      <c r="AJ240" s="63">
        <v>0</v>
      </c>
      <c r="AK240" s="63">
        <v>0</v>
      </c>
      <c r="AL240" s="63">
        <v>0</v>
      </c>
      <c r="AM240" s="63">
        <v>0</v>
      </c>
      <c r="AN240" s="63">
        <v>0</v>
      </c>
      <c r="AO240" s="63">
        <v>0</v>
      </c>
      <c r="AP240" s="63">
        <v>0</v>
      </c>
      <c r="AQ240" s="63">
        <v>0</v>
      </c>
      <c r="AR240" s="63">
        <v>0</v>
      </c>
      <c r="AS240" s="63">
        <v>0</v>
      </c>
      <c r="AT240" s="63">
        <v>0</v>
      </c>
      <c r="AU240" s="63">
        <v>0</v>
      </c>
      <c r="AV240" s="63">
        <v>0</v>
      </c>
      <c r="AW240" s="63">
        <v>0</v>
      </c>
      <c r="AX240" s="63">
        <v>0</v>
      </c>
      <c r="AY240" s="63">
        <v>0</v>
      </c>
      <c r="AZ240" s="63">
        <v>0</v>
      </c>
      <c r="BA240" s="63">
        <v>0</v>
      </c>
      <c r="BB240" s="63" t="s">
        <v>473</v>
      </c>
      <c r="BC240" s="63">
        <v>0</v>
      </c>
      <c r="BD240" s="63">
        <v>0</v>
      </c>
      <c r="BE240" s="63">
        <v>0</v>
      </c>
      <c r="BF240" s="63">
        <v>0</v>
      </c>
      <c r="BG240" s="63">
        <v>0</v>
      </c>
      <c r="BH240" s="63"/>
      <c r="BI240" s="75">
        <v>6500</v>
      </c>
      <c r="BJ240" s="75">
        <f t="shared" si="55"/>
        <v>6500</v>
      </c>
      <c r="BK240" s="63">
        <f t="shared" si="56"/>
        <v>6500</v>
      </c>
    </row>
    <row r="241" spans="1:63" s="61" customFormat="1" hidden="1" x14ac:dyDescent="0.25">
      <c r="A241" s="61" t="str">
        <f>VLOOKUP(B241,'Cubo 14-08-2023'!$A$1:$A$444,1,0)</f>
        <v>1.1-00-2307_23333019_2333710</v>
      </c>
      <c r="B241" s="61" t="str">
        <f t="shared" si="54"/>
        <v>1.1-00-2307_23333019_2333710</v>
      </c>
      <c r="C241" s="61" t="s">
        <v>137</v>
      </c>
      <c r="D241" s="61" t="s">
        <v>138</v>
      </c>
      <c r="E241" s="61" t="s">
        <v>682</v>
      </c>
      <c r="F241" s="61">
        <v>1</v>
      </c>
      <c r="G241" s="61" t="s">
        <v>669</v>
      </c>
      <c r="H241" s="61">
        <v>1.3</v>
      </c>
      <c r="I241" s="61" t="s">
        <v>670</v>
      </c>
      <c r="J241" s="61" t="s">
        <v>28</v>
      </c>
      <c r="K241" s="61" t="s">
        <v>29</v>
      </c>
      <c r="L241" s="61" t="s">
        <v>43</v>
      </c>
      <c r="M241" s="61" t="s">
        <v>44</v>
      </c>
      <c r="N241" s="61" t="s">
        <v>88</v>
      </c>
      <c r="O241" s="61" t="s">
        <v>89</v>
      </c>
      <c r="P241" s="61">
        <v>3</v>
      </c>
      <c r="Q241" s="61" t="s">
        <v>90</v>
      </c>
      <c r="R241" s="61">
        <v>33</v>
      </c>
      <c r="S241" s="61" t="s">
        <v>362</v>
      </c>
      <c r="T241" s="61" t="s">
        <v>360</v>
      </c>
      <c r="U241" s="61" t="s">
        <v>361</v>
      </c>
      <c r="V241" s="61">
        <v>3000</v>
      </c>
      <c r="W241" s="61" t="s">
        <v>662</v>
      </c>
      <c r="X241" s="61" t="s">
        <v>38</v>
      </c>
      <c r="AB241" s="61">
        <v>3371</v>
      </c>
      <c r="AC241" s="61" t="s">
        <v>338</v>
      </c>
      <c r="AD241" s="61">
        <v>0</v>
      </c>
      <c r="AE241" s="61" t="s">
        <v>40</v>
      </c>
      <c r="AF241" s="63">
        <v>5000000</v>
      </c>
      <c r="AG241" s="63">
        <v>5000000</v>
      </c>
      <c r="AH241" s="63">
        <v>5000000</v>
      </c>
      <c r="AI241" s="63">
        <v>5000000</v>
      </c>
      <c r="AJ241" s="63">
        <v>4588496</v>
      </c>
      <c r="AK241" s="63">
        <v>2919952</v>
      </c>
      <c r="AL241" s="63">
        <v>2919952</v>
      </c>
      <c r="AM241" s="63">
        <v>2919952</v>
      </c>
      <c r="AN241" s="63">
        <v>2085680</v>
      </c>
      <c r="AO241" s="63">
        <v>2919952</v>
      </c>
      <c r="AP241" s="63">
        <v>2919952</v>
      </c>
      <c r="AQ241" s="63">
        <v>2085680</v>
      </c>
      <c r="AR241" s="63">
        <v>2919952</v>
      </c>
      <c r="AS241" s="63">
        <v>2919952</v>
      </c>
      <c r="AT241" s="63">
        <v>2085680</v>
      </c>
      <c r="AU241" s="63">
        <v>2919952</v>
      </c>
      <c r="AV241" s="63">
        <v>2919952</v>
      </c>
      <c r="AW241" s="63">
        <f t="shared" ref="AW241:AW250" si="64">AG241-AJ241</f>
        <v>411504</v>
      </c>
      <c r="AX241" s="63">
        <v>5350000</v>
      </c>
      <c r="AY241" s="63">
        <f t="shared" ref="AY241:AY250" si="65">AX241-AI241</f>
        <v>350000</v>
      </c>
      <c r="AZ241" s="63">
        <f t="shared" ref="AZ241:AZ250" si="66">AX241-AG241</f>
        <v>350000</v>
      </c>
      <c r="BA241" s="63">
        <v>5350000</v>
      </c>
      <c r="BB241" s="63" t="s">
        <v>549</v>
      </c>
      <c r="BC241" s="63">
        <v>0</v>
      </c>
      <c r="BD241" s="63">
        <v>0</v>
      </c>
      <c r="BE241" s="63">
        <v>0</v>
      </c>
      <c r="BF241" s="63">
        <v>0</v>
      </c>
      <c r="BG241" s="63">
        <v>0</v>
      </c>
      <c r="BH241" s="63"/>
      <c r="BI241" s="63">
        <f>BA241-AG241</f>
        <v>350000</v>
      </c>
      <c r="BJ241" s="63">
        <f t="shared" si="55"/>
        <v>5350000</v>
      </c>
      <c r="BK241" s="63">
        <f t="shared" si="56"/>
        <v>2430048</v>
      </c>
    </row>
    <row r="242" spans="1:63" s="61" customFormat="1" hidden="1" x14ac:dyDescent="0.25">
      <c r="A242" s="61" t="str">
        <f>VLOOKUP(B242,'Cubo 14-08-2023'!$A$1:$A$444,1,0)</f>
        <v>1.1-00-2305_23621015_2333710</v>
      </c>
      <c r="B242" s="61" t="str">
        <f t="shared" si="54"/>
        <v>1.1-00-2305_23621015_2333710</v>
      </c>
      <c r="C242" s="61" t="s">
        <v>137</v>
      </c>
      <c r="D242" s="61" t="s">
        <v>138</v>
      </c>
      <c r="E242" s="61" t="s">
        <v>682</v>
      </c>
      <c r="F242" s="61">
        <v>1</v>
      </c>
      <c r="G242" s="61" t="s">
        <v>669</v>
      </c>
      <c r="H242" s="61">
        <v>1.3</v>
      </c>
      <c r="I242" s="61" t="s">
        <v>670</v>
      </c>
      <c r="J242" s="61" t="s">
        <v>28</v>
      </c>
      <c r="K242" s="61" t="s">
        <v>29</v>
      </c>
      <c r="L242" s="61" t="s">
        <v>43</v>
      </c>
      <c r="M242" s="61" t="s">
        <v>44</v>
      </c>
      <c r="N242" s="61" t="s">
        <v>45</v>
      </c>
      <c r="O242" s="61" t="s">
        <v>46</v>
      </c>
      <c r="P242" s="61">
        <v>6</v>
      </c>
      <c r="Q242" s="61" t="s">
        <v>34</v>
      </c>
      <c r="R242" s="61">
        <v>21</v>
      </c>
      <c r="S242" s="61" t="s">
        <v>107</v>
      </c>
      <c r="T242" s="61" t="s">
        <v>47</v>
      </c>
      <c r="U242" s="61" t="s">
        <v>48</v>
      </c>
      <c r="V242" s="61">
        <v>3000</v>
      </c>
      <c r="W242" s="61" t="s">
        <v>662</v>
      </c>
      <c r="X242" s="61" t="s">
        <v>38</v>
      </c>
      <c r="AB242" s="61">
        <v>3371</v>
      </c>
      <c r="AC242" s="61" t="s">
        <v>338</v>
      </c>
      <c r="AD242" s="61">
        <v>0</v>
      </c>
      <c r="AE242" s="61" t="s">
        <v>40</v>
      </c>
      <c r="AF242" s="63">
        <v>20885568</v>
      </c>
      <c r="AG242" s="63">
        <v>20885568</v>
      </c>
      <c r="AH242" s="63">
        <v>20885568</v>
      </c>
      <c r="AI242" s="63">
        <v>0</v>
      </c>
      <c r="AJ242" s="63">
        <v>12183248</v>
      </c>
      <c r="AK242" s="63">
        <v>8702320</v>
      </c>
      <c r="AL242" s="63">
        <v>12183248</v>
      </c>
      <c r="AM242" s="63">
        <v>12183248</v>
      </c>
      <c r="AN242" s="63">
        <v>8702320</v>
      </c>
      <c r="AO242" s="63">
        <v>12183248</v>
      </c>
      <c r="AP242" s="63">
        <v>12183248</v>
      </c>
      <c r="AQ242" s="63">
        <v>8702320</v>
      </c>
      <c r="AR242" s="63">
        <v>10442784</v>
      </c>
      <c r="AS242" s="63">
        <v>12183248</v>
      </c>
      <c r="AT242" s="63">
        <v>8702320</v>
      </c>
      <c r="AU242" s="63">
        <v>10442784</v>
      </c>
      <c r="AV242" s="63">
        <v>12183248</v>
      </c>
      <c r="AW242" s="63">
        <f t="shared" si="64"/>
        <v>8702320</v>
      </c>
      <c r="AX242" s="63">
        <v>20885568</v>
      </c>
      <c r="AY242" s="63">
        <f t="shared" si="65"/>
        <v>20885568</v>
      </c>
      <c r="AZ242" s="63">
        <f t="shared" si="66"/>
        <v>0</v>
      </c>
      <c r="BA242" s="63">
        <v>20885568</v>
      </c>
      <c r="BB242" s="63" t="s">
        <v>473</v>
      </c>
      <c r="BC242" s="63">
        <v>0</v>
      </c>
      <c r="BD242" s="63">
        <v>20885568</v>
      </c>
      <c r="BE242" s="63">
        <v>0</v>
      </c>
      <c r="BF242" s="63">
        <v>0</v>
      </c>
      <c r="BG242" s="63">
        <v>20885568</v>
      </c>
      <c r="BH242" s="63"/>
      <c r="BI242" s="63">
        <f>BA242-AG242</f>
        <v>0</v>
      </c>
      <c r="BJ242" s="63">
        <f t="shared" si="55"/>
        <v>20885568</v>
      </c>
      <c r="BK242" s="63">
        <f t="shared" si="56"/>
        <v>8702320</v>
      </c>
    </row>
    <row r="243" spans="1:63" s="61" customFormat="1" hidden="1" x14ac:dyDescent="0.25">
      <c r="A243" s="61" t="str">
        <f>VLOOKUP(B243,'Cubo 14-08-2023'!$A$1:$A$444,1,0)</f>
        <v>1.1-00-2307_23236022_2333810</v>
      </c>
      <c r="B243" s="61" t="str">
        <f t="shared" si="54"/>
        <v>1.1-00-2307_23236022_2333810</v>
      </c>
      <c r="C243" s="61" t="s">
        <v>137</v>
      </c>
      <c r="D243" s="61" t="s">
        <v>138</v>
      </c>
      <c r="E243" s="61" t="s">
        <v>682</v>
      </c>
      <c r="F243" s="61">
        <v>2</v>
      </c>
      <c r="G243" s="61" t="s">
        <v>672</v>
      </c>
      <c r="H243" s="61">
        <v>2.2000000000000002</v>
      </c>
      <c r="I243" s="61" t="s">
        <v>674</v>
      </c>
      <c r="J243" s="61" t="s">
        <v>147</v>
      </c>
      <c r="K243" s="61" t="s">
        <v>148</v>
      </c>
      <c r="L243" s="61" t="s">
        <v>43</v>
      </c>
      <c r="M243" s="61" t="s">
        <v>44</v>
      </c>
      <c r="N243" s="61" t="s">
        <v>88</v>
      </c>
      <c r="O243" s="61" t="s">
        <v>89</v>
      </c>
      <c r="P243" s="61">
        <v>2</v>
      </c>
      <c r="Q243" s="61" t="s">
        <v>169</v>
      </c>
      <c r="R243" s="61">
        <v>36</v>
      </c>
      <c r="S243" s="61" t="s">
        <v>172</v>
      </c>
      <c r="T243" s="61" t="s">
        <v>170</v>
      </c>
      <c r="U243" s="61" t="s">
        <v>171</v>
      </c>
      <c r="V243" s="61">
        <v>3000</v>
      </c>
      <c r="W243" s="61" t="s">
        <v>662</v>
      </c>
      <c r="X243" s="61" t="s">
        <v>38</v>
      </c>
      <c r="AB243" s="61">
        <v>3381</v>
      </c>
      <c r="AC243" s="61" t="s">
        <v>182</v>
      </c>
      <c r="AD243" s="61">
        <v>0</v>
      </c>
      <c r="AE243" s="61" t="s">
        <v>40</v>
      </c>
      <c r="AF243" s="63">
        <v>42000000</v>
      </c>
      <c r="AG243" s="63">
        <v>42000000</v>
      </c>
      <c r="AH243" s="63">
        <v>42000000</v>
      </c>
      <c r="AI243" s="63">
        <v>42000000</v>
      </c>
      <c r="AJ243" s="63">
        <v>23954232</v>
      </c>
      <c r="AK243" s="63">
        <v>20448016</v>
      </c>
      <c r="AL243" s="63">
        <v>23954232</v>
      </c>
      <c r="AM243" s="63">
        <v>23954232</v>
      </c>
      <c r="AN243" s="63">
        <v>20448016</v>
      </c>
      <c r="AO243" s="63">
        <v>23954232</v>
      </c>
      <c r="AP243" s="63">
        <v>23954232</v>
      </c>
      <c r="AQ243" s="63">
        <v>20448016</v>
      </c>
      <c r="AR243" s="63">
        <v>23954232</v>
      </c>
      <c r="AS243" s="63">
        <v>23954232</v>
      </c>
      <c r="AT243" s="63">
        <v>20448016</v>
      </c>
      <c r="AU243" s="63">
        <v>23954232</v>
      </c>
      <c r="AV243" s="63">
        <v>23954232</v>
      </c>
      <c r="AW243" s="63">
        <f t="shared" si="64"/>
        <v>18045768</v>
      </c>
      <c r="AX243" s="63">
        <v>42000000</v>
      </c>
      <c r="AY243" s="63">
        <f t="shared" si="65"/>
        <v>0</v>
      </c>
      <c r="AZ243" s="63">
        <f t="shared" si="66"/>
        <v>0</v>
      </c>
      <c r="BA243" s="63">
        <v>42000000</v>
      </c>
      <c r="BB243" s="63" t="s">
        <v>473</v>
      </c>
      <c r="BC243" s="63">
        <v>0</v>
      </c>
      <c r="BD243" s="63">
        <v>0</v>
      </c>
      <c r="BE243" s="63">
        <v>0</v>
      </c>
      <c r="BF243" s="63">
        <v>0</v>
      </c>
      <c r="BG243" s="63">
        <v>0</v>
      </c>
      <c r="BH243" s="63"/>
      <c r="BI243" s="63">
        <f>BA243-AG243</f>
        <v>0</v>
      </c>
      <c r="BJ243" s="63">
        <f t="shared" si="55"/>
        <v>42000000</v>
      </c>
      <c r="BK243" s="63">
        <f t="shared" si="56"/>
        <v>18045768</v>
      </c>
    </row>
    <row r="244" spans="1:63" s="61" customFormat="1" hidden="1" x14ac:dyDescent="0.25">
      <c r="A244" s="61" t="str">
        <f>VLOOKUP(B244,'Cubo 14-08-2023'!$A$1:$A$444,1,0)</f>
        <v>1.1-00-2307_23339024_2333910</v>
      </c>
      <c r="B244" s="61" t="str">
        <f t="shared" si="54"/>
        <v>1.1-00-2307_23339024_2333910</v>
      </c>
      <c r="C244" s="61" t="s">
        <v>137</v>
      </c>
      <c r="D244" s="61" t="s">
        <v>138</v>
      </c>
      <c r="E244" s="61" t="s">
        <v>682</v>
      </c>
      <c r="F244" s="61">
        <v>2</v>
      </c>
      <c r="G244" s="61" t="s">
        <v>672</v>
      </c>
      <c r="H244" s="61">
        <v>2.2999999999999998</v>
      </c>
      <c r="I244" s="61" t="s">
        <v>688</v>
      </c>
      <c r="J244" s="61" t="s">
        <v>214</v>
      </c>
      <c r="K244" s="61" t="s">
        <v>215</v>
      </c>
      <c r="L244" s="61" t="s">
        <v>43</v>
      </c>
      <c r="M244" s="61" t="s">
        <v>44</v>
      </c>
      <c r="N244" s="61" t="s">
        <v>88</v>
      </c>
      <c r="O244" s="61" t="s">
        <v>89</v>
      </c>
      <c r="P244" s="61">
        <v>3</v>
      </c>
      <c r="Q244" s="61" t="s">
        <v>90</v>
      </c>
      <c r="R244" s="61">
        <v>39</v>
      </c>
      <c r="S244" s="61" t="s">
        <v>218</v>
      </c>
      <c r="T244" s="61" t="s">
        <v>216</v>
      </c>
      <c r="U244" s="61" t="s">
        <v>217</v>
      </c>
      <c r="V244" s="61">
        <v>3000</v>
      </c>
      <c r="W244" s="61" t="s">
        <v>662</v>
      </c>
      <c r="X244" s="61" t="s">
        <v>38</v>
      </c>
      <c r="AB244" s="61">
        <v>3391</v>
      </c>
      <c r="AC244" s="61" t="s">
        <v>145</v>
      </c>
      <c r="AD244" s="61">
        <v>0</v>
      </c>
      <c r="AE244" s="61" t="s">
        <v>40</v>
      </c>
      <c r="AF244" s="63">
        <v>4000000</v>
      </c>
      <c r="AG244" s="63">
        <v>4000000</v>
      </c>
      <c r="AH244" s="63">
        <v>4000000</v>
      </c>
      <c r="AI244" s="63">
        <v>4000000</v>
      </c>
      <c r="AJ244" s="63">
        <v>5927789.3099999996</v>
      </c>
      <c r="AK244" s="63">
        <v>4330774.5599999996</v>
      </c>
      <c r="AL244" s="63">
        <v>5626835.4299999997</v>
      </c>
      <c r="AM244" s="63">
        <v>6475607.9500000002</v>
      </c>
      <c r="AN244" s="63">
        <v>4299628.32</v>
      </c>
      <c r="AO244" s="63">
        <v>5626835.4299999997</v>
      </c>
      <c r="AP244" s="63">
        <v>6475607.9500000002</v>
      </c>
      <c r="AQ244" s="63">
        <v>3578959.11</v>
      </c>
      <c r="AR244" s="63">
        <v>5626835.4299999997</v>
      </c>
      <c r="AS244" s="63">
        <v>5912741.6200000001</v>
      </c>
      <c r="AT244" s="63">
        <v>3711028.59</v>
      </c>
      <c r="AU244" s="63">
        <v>5908573.9199999999</v>
      </c>
      <c r="AV244" s="63">
        <v>5626835.4400000004</v>
      </c>
      <c r="AW244" s="63">
        <f t="shared" si="64"/>
        <v>-1927789.3099999996</v>
      </c>
      <c r="AX244" s="63">
        <v>12000000</v>
      </c>
      <c r="AY244" s="63">
        <f t="shared" si="65"/>
        <v>8000000</v>
      </c>
      <c r="AZ244" s="63">
        <f t="shared" si="66"/>
        <v>8000000</v>
      </c>
      <c r="BA244" s="63">
        <v>12000000</v>
      </c>
      <c r="BB244" s="63" t="s">
        <v>529</v>
      </c>
      <c r="BC244" s="63">
        <v>0</v>
      </c>
      <c r="BD244" s="63">
        <v>0</v>
      </c>
      <c r="BE244" s="63">
        <v>0</v>
      </c>
      <c r="BF244" s="63">
        <v>0</v>
      </c>
      <c r="BG244" s="63">
        <v>0</v>
      </c>
      <c r="BH244" s="63"/>
      <c r="BI244" s="63">
        <f>BA244-AG244</f>
        <v>8000000</v>
      </c>
      <c r="BJ244" s="63">
        <f t="shared" si="55"/>
        <v>12000000</v>
      </c>
      <c r="BK244" s="63">
        <f t="shared" si="56"/>
        <v>5524392.0499999998</v>
      </c>
    </row>
    <row r="245" spans="1:63" s="61" customFormat="1" hidden="1" x14ac:dyDescent="0.25">
      <c r="A245" s="61" t="str">
        <f>VLOOKUP(B245,'Cubo 14-08-2023'!$A$1:$A$444,1,0)</f>
        <v>1.1-00-2302_23115010_2333910</v>
      </c>
      <c r="B245" s="61" t="str">
        <f t="shared" si="54"/>
        <v>1.1-00-2302_23115010_2333910</v>
      </c>
      <c r="C245" s="61" t="s">
        <v>137</v>
      </c>
      <c r="D245" s="61" t="s">
        <v>138</v>
      </c>
      <c r="E245" s="61" t="s">
        <v>682</v>
      </c>
      <c r="F245" s="61">
        <v>1</v>
      </c>
      <c r="G245" s="61" t="s">
        <v>669</v>
      </c>
      <c r="H245" s="61">
        <v>1.3</v>
      </c>
      <c r="I245" s="61" t="s">
        <v>670</v>
      </c>
      <c r="J245" s="61" t="s">
        <v>28</v>
      </c>
      <c r="K245" s="61" t="s">
        <v>29</v>
      </c>
      <c r="L245" s="61" t="s">
        <v>368</v>
      </c>
      <c r="M245" s="61" t="s">
        <v>369</v>
      </c>
      <c r="N245" s="61" t="s">
        <v>97</v>
      </c>
      <c r="O245" s="61" t="s">
        <v>98</v>
      </c>
      <c r="P245" s="61">
        <v>1</v>
      </c>
      <c r="Q245" s="61" t="s">
        <v>127</v>
      </c>
      <c r="R245" s="61">
        <v>15</v>
      </c>
      <c r="S245" s="61" t="s">
        <v>370</v>
      </c>
      <c r="T245" s="61" t="s">
        <v>158</v>
      </c>
      <c r="U245" s="61" t="s">
        <v>159</v>
      </c>
      <c r="V245" s="61">
        <v>3000</v>
      </c>
      <c r="W245" s="61" t="s">
        <v>662</v>
      </c>
      <c r="X245" s="61" t="s">
        <v>38</v>
      </c>
      <c r="AB245" s="61">
        <v>3391</v>
      </c>
      <c r="AC245" s="61" t="s">
        <v>145</v>
      </c>
      <c r="AD245" s="61">
        <v>0</v>
      </c>
      <c r="AE245" s="61" t="s">
        <v>40</v>
      </c>
      <c r="AF245" s="63">
        <v>1000000</v>
      </c>
      <c r="AG245" s="63">
        <v>0</v>
      </c>
      <c r="AH245" s="63">
        <v>0</v>
      </c>
      <c r="AI245" s="63">
        <v>1000000</v>
      </c>
      <c r="AJ245" s="63">
        <v>0</v>
      </c>
      <c r="AK245" s="63">
        <v>0</v>
      </c>
      <c r="AL245" s="63">
        <v>0</v>
      </c>
      <c r="AM245" s="63">
        <v>0</v>
      </c>
      <c r="AN245" s="63">
        <v>0</v>
      </c>
      <c r="AO245" s="63">
        <v>0</v>
      </c>
      <c r="AP245" s="63">
        <v>0</v>
      </c>
      <c r="AQ245" s="63">
        <v>0</v>
      </c>
      <c r="AR245" s="63">
        <v>0</v>
      </c>
      <c r="AS245" s="63">
        <v>0</v>
      </c>
      <c r="AT245" s="63">
        <v>0</v>
      </c>
      <c r="AU245" s="63">
        <v>0</v>
      </c>
      <c r="AV245" s="63">
        <v>0</v>
      </c>
      <c r="AW245" s="63">
        <f t="shared" si="64"/>
        <v>0</v>
      </c>
      <c r="AX245" s="63">
        <v>1000000</v>
      </c>
      <c r="AY245" s="63">
        <f t="shared" si="65"/>
        <v>0</v>
      </c>
      <c r="AZ245" s="63">
        <f t="shared" si="66"/>
        <v>1000000</v>
      </c>
      <c r="BA245" s="63">
        <v>1000000</v>
      </c>
      <c r="BB245" s="63" t="s">
        <v>473</v>
      </c>
      <c r="BC245" s="63">
        <v>0</v>
      </c>
      <c r="BD245" s="63">
        <v>0</v>
      </c>
      <c r="BE245" s="63">
        <v>0</v>
      </c>
      <c r="BF245" s="63">
        <v>1000000</v>
      </c>
      <c r="BG245" s="63">
        <v>-1000000</v>
      </c>
      <c r="BH245" s="63"/>
      <c r="BI245" s="63">
        <f>BA245-AG245</f>
        <v>1000000</v>
      </c>
      <c r="BJ245" s="63">
        <f t="shared" si="55"/>
        <v>1000000</v>
      </c>
      <c r="BK245" s="63">
        <f t="shared" si="56"/>
        <v>1000000</v>
      </c>
    </row>
    <row r="246" spans="1:63" s="61" customFormat="1" hidden="1" x14ac:dyDescent="0.25">
      <c r="A246" s="61" t="str">
        <f>VLOOKUP(B246,'Cubo 14-08-2023'!$A$1:$A$444,1,0)</f>
        <v>1.1-00-2301_2366006_2333910</v>
      </c>
      <c r="B246" s="61" t="str">
        <f t="shared" si="54"/>
        <v>1.1-00-2301_2366006_2333910</v>
      </c>
      <c r="C246" s="61" t="s">
        <v>137</v>
      </c>
      <c r="D246" s="61" t="s">
        <v>138</v>
      </c>
      <c r="E246" s="61" t="s">
        <v>682</v>
      </c>
      <c r="F246" s="61">
        <v>1</v>
      </c>
      <c r="G246" s="61" t="s">
        <v>669</v>
      </c>
      <c r="H246" s="61">
        <v>1.3</v>
      </c>
      <c r="I246" s="61" t="s">
        <v>670</v>
      </c>
      <c r="J246" s="61" t="s">
        <v>28</v>
      </c>
      <c r="K246" s="61" t="s">
        <v>29</v>
      </c>
      <c r="L246" s="61" t="s">
        <v>373</v>
      </c>
      <c r="M246" s="61" t="s">
        <v>374</v>
      </c>
      <c r="N246" s="61" t="s">
        <v>306</v>
      </c>
      <c r="O246" s="61" t="s">
        <v>307</v>
      </c>
      <c r="P246" s="61">
        <v>6</v>
      </c>
      <c r="Q246" s="61" t="s">
        <v>34</v>
      </c>
      <c r="R246" s="61">
        <v>6</v>
      </c>
      <c r="S246" s="61" t="s">
        <v>377</v>
      </c>
      <c r="T246" s="61" t="s">
        <v>375</v>
      </c>
      <c r="U246" s="61" t="s">
        <v>376</v>
      </c>
      <c r="V246" s="61">
        <v>3000</v>
      </c>
      <c r="W246" s="61" t="s">
        <v>662</v>
      </c>
      <c r="X246" s="61" t="s">
        <v>38</v>
      </c>
      <c r="AB246" s="61">
        <v>3391</v>
      </c>
      <c r="AC246" s="61" t="s">
        <v>145</v>
      </c>
      <c r="AD246" s="61">
        <v>0</v>
      </c>
      <c r="AE246" s="61" t="s">
        <v>40</v>
      </c>
      <c r="AF246" s="63">
        <v>1570000</v>
      </c>
      <c r="AG246" s="63">
        <v>1570000</v>
      </c>
      <c r="AH246" s="63">
        <v>1570000</v>
      </c>
      <c r="AI246" s="63">
        <v>1570000</v>
      </c>
      <c r="AJ246" s="63">
        <v>2111015.56</v>
      </c>
      <c r="AK246" s="63">
        <v>0</v>
      </c>
      <c r="AL246" s="63">
        <v>2111015.56</v>
      </c>
      <c r="AM246" s="63">
        <v>2111015.56</v>
      </c>
      <c r="AN246" s="63">
        <v>0</v>
      </c>
      <c r="AO246" s="63">
        <v>787176</v>
      </c>
      <c r="AP246" s="63">
        <v>787176</v>
      </c>
      <c r="AQ246" s="63">
        <v>0</v>
      </c>
      <c r="AR246" s="63">
        <v>787176</v>
      </c>
      <c r="AS246" s="63">
        <v>787176</v>
      </c>
      <c r="AT246" s="63">
        <v>0</v>
      </c>
      <c r="AU246" s="63">
        <v>787176</v>
      </c>
      <c r="AV246" s="63">
        <v>787176</v>
      </c>
      <c r="AW246" s="63">
        <f t="shared" si="64"/>
        <v>-541015.56000000006</v>
      </c>
      <c r="AX246" s="63">
        <v>370000</v>
      </c>
      <c r="AY246" s="63">
        <f t="shared" si="65"/>
        <v>-1200000</v>
      </c>
      <c r="AZ246" s="63">
        <f t="shared" si="66"/>
        <v>-1200000</v>
      </c>
      <c r="BA246" s="63">
        <v>370000</v>
      </c>
      <c r="BB246" s="63" t="s">
        <v>473</v>
      </c>
      <c r="BC246" s="63">
        <v>0</v>
      </c>
      <c r="BD246" s="63">
        <v>0</v>
      </c>
      <c r="BE246" s="63">
        <v>0</v>
      </c>
      <c r="BF246" s="63">
        <v>0</v>
      </c>
      <c r="BG246" s="63">
        <v>0</v>
      </c>
      <c r="BH246" s="63">
        <f>BI246+AG246</f>
        <v>2111015.56</v>
      </c>
      <c r="BI246" s="63">
        <f>-AW246</f>
        <v>541015.56000000006</v>
      </c>
      <c r="BJ246" s="63">
        <f t="shared" si="55"/>
        <v>2111015.56</v>
      </c>
      <c r="BK246" s="63">
        <f t="shared" si="56"/>
        <v>0</v>
      </c>
    </row>
    <row r="247" spans="1:63" s="61" customFormat="1" hidden="1" x14ac:dyDescent="0.25">
      <c r="A247" s="61" t="str">
        <f>VLOOKUP(B247,'Cubo 14-08-2023'!$A$1:$A$444,1,0)</f>
        <v>1.1-00-2301_2364004_2333910</v>
      </c>
      <c r="B247" s="61" t="str">
        <f t="shared" si="54"/>
        <v>1.1-00-2301_2364004_2333910</v>
      </c>
      <c r="C247" s="61" t="s">
        <v>137</v>
      </c>
      <c r="D247" s="61" t="s">
        <v>138</v>
      </c>
      <c r="E247" s="61" t="s">
        <v>682</v>
      </c>
      <c r="F247" s="61">
        <v>1</v>
      </c>
      <c r="G247" s="61" t="s">
        <v>669</v>
      </c>
      <c r="H247" s="61">
        <v>1.3</v>
      </c>
      <c r="I247" s="61" t="s">
        <v>670</v>
      </c>
      <c r="J247" s="61" t="s">
        <v>28</v>
      </c>
      <c r="K247" s="61" t="s">
        <v>29</v>
      </c>
      <c r="L247" s="61" t="s">
        <v>43</v>
      </c>
      <c r="M247" s="61" t="s">
        <v>44</v>
      </c>
      <c r="N247" s="61" t="s">
        <v>306</v>
      </c>
      <c r="O247" s="61" t="s">
        <v>307</v>
      </c>
      <c r="P247" s="61">
        <v>6</v>
      </c>
      <c r="Q247" s="61" t="s">
        <v>34</v>
      </c>
      <c r="R247" s="61">
        <v>4</v>
      </c>
      <c r="S247" s="61" t="s">
        <v>328</v>
      </c>
      <c r="T247" s="61" t="s">
        <v>326</v>
      </c>
      <c r="U247" s="61" t="s">
        <v>327</v>
      </c>
      <c r="V247" s="61">
        <v>3000</v>
      </c>
      <c r="W247" s="61" t="s">
        <v>662</v>
      </c>
      <c r="X247" s="61" t="s">
        <v>38</v>
      </c>
      <c r="AB247" s="61">
        <v>3391</v>
      </c>
      <c r="AC247" s="61" t="s">
        <v>145</v>
      </c>
      <c r="AD247" s="61">
        <v>0</v>
      </c>
      <c r="AE247" s="61" t="s">
        <v>40</v>
      </c>
      <c r="AF247" s="63">
        <v>445000</v>
      </c>
      <c r="AG247" s="63">
        <v>445000</v>
      </c>
      <c r="AH247" s="63">
        <v>445000</v>
      </c>
      <c r="AI247" s="63">
        <v>450000</v>
      </c>
      <c r="AJ247" s="63">
        <v>0</v>
      </c>
      <c r="AK247" s="63">
        <v>0</v>
      </c>
      <c r="AL247" s="63">
        <v>0</v>
      </c>
      <c r="AM247" s="63">
        <v>350400</v>
      </c>
      <c r="AN247" s="63">
        <v>0</v>
      </c>
      <c r="AO247" s="63">
        <v>0</v>
      </c>
      <c r="AP247" s="63">
        <v>87600</v>
      </c>
      <c r="AQ247" s="63">
        <v>0</v>
      </c>
      <c r="AR247" s="63">
        <v>0</v>
      </c>
      <c r="AS247" s="63">
        <v>0</v>
      </c>
      <c r="AT247" s="63">
        <v>0</v>
      </c>
      <c r="AU247" s="63">
        <v>0</v>
      </c>
      <c r="AV247" s="63">
        <v>0</v>
      </c>
      <c r="AW247" s="63">
        <f t="shared" si="64"/>
        <v>445000</v>
      </c>
      <c r="AX247" s="63">
        <v>450000</v>
      </c>
      <c r="AY247" s="63">
        <f t="shared" si="65"/>
        <v>0</v>
      </c>
      <c r="AZ247" s="63">
        <f t="shared" si="66"/>
        <v>5000</v>
      </c>
      <c r="BA247" s="63">
        <v>450000</v>
      </c>
      <c r="BB247" s="63" t="s">
        <v>473</v>
      </c>
      <c r="BC247" s="63">
        <v>0</v>
      </c>
      <c r="BD247" s="63">
        <v>0</v>
      </c>
      <c r="BE247" s="63">
        <v>0</v>
      </c>
      <c r="BF247" s="63">
        <v>5000</v>
      </c>
      <c r="BG247" s="63">
        <v>-5000</v>
      </c>
      <c r="BH247" s="63"/>
      <c r="BI247" s="63">
        <f>BA247-AG247</f>
        <v>5000</v>
      </c>
      <c r="BJ247" s="63">
        <f t="shared" si="55"/>
        <v>450000</v>
      </c>
      <c r="BK247" s="63">
        <f t="shared" si="56"/>
        <v>99600</v>
      </c>
    </row>
    <row r="248" spans="1:63" s="61" customFormat="1" hidden="1" x14ac:dyDescent="0.25">
      <c r="A248" s="61" t="str">
        <f>VLOOKUP(B248,'Cubo 14-08-2023'!$A$1:$A$444,1,0)</f>
        <v>1.1-00-2308_23741025_2333910</v>
      </c>
      <c r="B248" s="61" t="str">
        <f t="shared" si="54"/>
        <v>1.1-00-2308_23741025_2333910</v>
      </c>
      <c r="C248" s="61" t="s">
        <v>137</v>
      </c>
      <c r="D248" s="61" t="s">
        <v>138</v>
      </c>
      <c r="E248" s="61" t="s">
        <v>682</v>
      </c>
      <c r="F248" s="61">
        <v>1</v>
      </c>
      <c r="G248" s="61" t="s">
        <v>669</v>
      </c>
      <c r="H248" s="61">
        <v>1.7</v>
      </c>
      <c r="I248" s="61" t="s">
        <v>671</v>
      </c>
      <c r="J248" s="61" t="s">
        <v>61</v>
      </c>
      <c r="K248" s="61" t="s">
        <v>62</v>
      </c>
      <c r="L248" s="61" t="s">
        <v>63</v>
      </c>
      <c r="M248" s="61" t="s">
        <v>64</v>
      </c>
      <c r="N248" s="61" t="s">
        <v>65</v>
      </c>
      <c r="O248" s="61" t="s">
        <v>66</v>
      </c>
      <c r="P248" s="61">
        <v>7</v>
      </c>
      <c r="Q248" s="61" t="s">
        <v>67</v>
      </c>
      <c r="R248" s="61">
        <v>41</v>
      </c>
      <c r="S248" s="61" t="s">
        <v>72</v>
      </c>
      <c r="T248" s="61" t="s">
        <v>68</v>
      </c>
      <c r="U248" s="61" t="s">
        <v>69</v>
      </c>
      <c r="V248" s="61">
        <v>3000</v>
      </c>
      <c r="W248" s="61" t="s">
        <v>662</v>
      </c>
      <c r="X248" s="61" t="s">
        <v>38</v>
      </c>
      <c r="AB248" s="61">
        <v>3391</v>
      </c>
      <c r="AC248" s="61" t="s">
        <v>145</v>
      </c>
      <c r="AD248" s="61">
        <v>0</v>
      </c>
      <c r="AE248" s="61" t="s">
        <v>40</v>
      </c>
      <c r="AF248" s="63">
        <v>1900000</v>
      </c>
      <c r="AG248" s="63">
        <v>1900000</v>
      </c>
      <c r="AH248" s="63">
        <v>1900000</v>
      </c>
      <c r="AI248" s="63">
        <v>1900000</v>
      </c>
      <c r="AJ248" s="63">
        <v>1900000</v>
      </c>
      <c r="AK248" s="63">
        <v>1900000</v>
      </c>
      <c r="AL248" s="63">
        <v>1900000</v>
      </c>
      <c r="AM248" s="63">
        <v>1900000</v>
      </c>
      <c r="AN248" s="63">
        <v>0</v>
      </c>
      <c r="AO248" s="63">
        <v>1500000</v>
      </c>
      <c r="AP248" s="63">
        <v>1500000</v>
      </c>
      <c r="AQ248" s="63">
        <v>0</v>
      </c>
      <c r="AR248" s="63">
        <v>1500000</v>
      </c>
      <c r="AS248" s="63">
        <v>1500000</v>
      </c>
      <c r="AT248" s="63">
        <v>0</v>
      </c>
      <c r="AU248" s="63">
        <v>1500000</v>
      </c>
      <c r="AV248" s="63">
        <v>1500000</v>
      </c>
      <c r="AW248" s="63">
        <f t="shared" si="64"/>
        <v>0</v>
      </c>
      <c r="AX248" s="63">
        <v>1900000</v>
      </c>
      <c r="AY248" s="63">
        <f t="shared" si="65"/>
        <v>0</v>
      </c>
      <c r="AZ248" s="63">
        <f t="shared" si="66"/>
        <v>0</v>
      </c>
      <c r="BA248" s="63">
        <v>1900000</v>
      </c>
      <c r="BB248" s="63" t="s">
        <v>473</v>
      </c>
      <c r="BC248" s="63">
        <v>0</v>
      </c>
      <c r="BD248" s="63">
        <v>0</v>
      </c>
      <c r="BE248" s="63">
        <v>0</v>
      </c>
      <c r="BF248" s="63">
        <v>0</v>
      </c>
      <c r="BG248" s="63">
        <v>0</v>
      </c>
      <c r="BH248" s="63"/>
      <c r="BI248" s="63">
        <f>BA248-AG248</f>
        <v>0</v>
      </c>
      <c r="BJ248" s="63">
        <f t="shared" si="55"/>
        <v>1900000</v>
      </c>
      <c r="BK248" s="63">
        <f t="shared" si="56"/>
        <v>0</v>
      </c>
    </row>
    <row r="249" spans="1:63" s="61" customFormat="1" hidden="1" x14ac:dyDescent="0.25">
      <c r="A249" s="61" t="str">
        <f>VLOOKUP(B249,'Cubo 14-08-2023'!$A$1:$A$444,1,0)</f>
        <v>1.1-00-2302_2317007_2333910</v>
      </c>
      <c r="B249" s="61" t="str">
        <f t="shared" si="54"/>
        <v>1.1-00-2302_2317007_2333910</v>
      </c>
      <c r="C249" s="61" t="s">
        <v>137</v>
      </c>
      <c r="D249" s="61" t="s">
        <v>138</v>
      </c>
      <c r="E249" s="61" t="s">
        <v>682</v>
      </c>
      <c r="F249" s="61">
        <v>1</v>
      </c>
      <c r="G249" s="61" t="s">
        <v>669</v>
      </c>
      <c r="H249" s="61">
        <v>1.3</v>
      </c>
      <c r="I249" s="61" t="s">
        <v>670</v>
      </c>
      <c r="J249" s="61" t="s">
        <v>28</v>
      </c>
      <c r="K249" s="61" t="s">
        <v>29</v>
      </c>
      <c r="L249" s="61" t="s">
        <v>125</v>
      </c>
      <c r="M249" s="61" t="s">
        <v>126</v>
      </c>
      <c r="N249" s="61" t="s">
        <v>97</v>
      </c>
      <c r="O249" s="61" t="s">
        <v>98</v>
      </c>
      <c r="P249" s="61">
        <v>1</v>
      </c>
      <c r="Q249" s="61" t="s">
        <v>127</v>
      </c>
      <c r="R249" s="61">
        <v>7</v>
      </c>
      <c r="S249" s="61" t="s">
        <v>130</v>
      </c>
      <c r="T249" s="61" t="s">
        <v>128</v>
      </c>
      <c r="U249" s="61" t="s">
        <v>129</v>
      </c>
      <c r="V249" s="61">
        <v>3000</v>
      </c>
      <c r="W249" s="61" t="s">
        <v>662</v>
      </c>
      <c r="X249" s="61" t="s">
        <v>38</v>
      </c>
      <c r="AB249" s="61">
        <v>3391</v>
      </c>
      <c r="AC249" s="61" t="s">
        <v>145</v>
      </c>
      <c r="AD249" s="61">
        <v>0</v>
      </c>
      <c r="AE249" s="61" t="s">
        <v>40</v>
      </c>
      <c r="AF249" s="63">
        <v>812000</v>
      </c>
      <c r="AG249" s="63">
        <v>812000</v>
      </c>
      <c r="AH249" s="63">
        <v>812000</v>
      </c>
      <c r="AI249" s="63">
        <v>0</v>
      </c>
      <c r="AJ249" s="63">
        <v>1457888</v>
      </c>
      <c r="AK249" s="63">
        <v>0</v>
      </c>
      <c r="AL249" s="63">
        <v>726508</v>
      </c>
      <c r="AM249" s="63">
        <v>726508</v>
      </c>
      <c r="AN249" s="63">
        <v>0</v>
      </c>
      <c r="AO249" s="63">
        <v>726508</v>
      </c>
      <c r="AP249" s="63">
        <v>726508</v>
      </c>
      <c r="AQ249" s="63">
        <v>0</v>
      </c>
      <c r="AR249" s="63">
        <v>726508</v>
      </c>
      <c r="AS249" s="63">
        <v>726508</v>
      </c>
      <c r="AT249" s="63">
        <v>0</v>
      </c>
      <c r="AU249" s="63">
        <v>726508</v>
      </c>
      <c r="AV249" s="63">
        <v>726508</v>
      </c>
      <c r="AW249" s="63">
        <f t="shared" si="64"/>
        <v>-645888</v>
      </c>
      <c r="AX249" s="63">
        <v>0</v>
      </c>
      <c r="AY249" s="63">
        <f t="shared" si="65"/>
        <v>0</v>
      </c>
      <c r="AZ249" s="63">
        <f t="shared" si="66"/>
        <v>-812000</v>
      </c>
      <c r="BA249" s="63">
        <v>0</v>
      </c>
      <c r="BB249" s="63" t="s">
        <v>473</v>
      </c>
      <c r="BC249" s="63">
        <v>0</v>
      </c>
      <c r="BD249" s="63">
        <v>812000</v>
      </c>
      <c r="BE249" s="63">
        <v>0</v>
      </c>
      <c r="BF249" s="63">
        <v>0</v>
      </c>
      <c r="BG249" s="63">
        <v>812000</v>
      </c>
      <c r="BH249" s="63"/>
      <c r="BI249" s="63">
        <v>0</v>
      </c>
      <c r="BJ249" s="63">
        <f t="shared" si="55"/>
        <v>812000</v>
      </c>
      <c r="BK249" s="63">
        <f t="shared" si="56"/>
        <v>85492</v>
      </c>
    </row>
    <row r="250" spans="1:63" s="61" customFormat="1" hidden="1" x14ac:dyDescent="0.25">
      <c r="A250" s="61" t="str">
        <f>VLOOKUP(B250,'Cubo 14-08-2023'!$A$1:$A$444,1,0)</f>
        <v>1.1-00-2309_23842026_2333910</v>
      </c>
      <c r="B250" s="61" t="str">
        <f t="shared" si="54"/>
        <v>1.1-00-2309_23842026_2333910</v>
      </c>
      <c r="C250" s="61" t="s">
        <v>137</v>
      </c>
      <c r="D250" s="61" t="s">
        <v>138</v>
      </c>
      <c r="E250" s="61" t="s">
        <v>682</v>
      </c>
      <c r="F250" s="61">
        <v>3</v>
      </c>
      <c r="G250" s="61" t="s">
        <v>685</v>
      </c>
      <c r="H250" s="61">
        <v>3.1</v>
      </c>
      <c r="I250" s="61" t="s">
        <v>686</v>
      </c>
      <c r="J250" s="61" t="s">
        <v>382</v>
      </c>
      <c r="K250" s="61" t="s">
        <v>383</v>
      </c>
      <c r="L250" s="61" t="s">
        <v>43</v>
      </c>
      <c r="M250" s="61" t="s">
        <v>44</v>
      </c>
      <c r="N250" s="61" t="s">
        <v>363</v>
      </c>
      <c r="O250" s="61" t="s">
        <v>364</v>
      </c>
      <c r="P250" s="61">
        <v>8</v>
      </c>
      <c r="Q250" s="61" t="s">
        <v>384</v>
      </c>
      <c r="R250" s="61">
        <v>42</v>
      </c>
      <c r="S250" s="61" t="s">
        <v>391</v>
      </c>
      <c r="T250" s="61" t="s">
        <v>389</v>
      </c>
      <c r="U250" s="61" t="s">
        <v>390</v>
      </c>
      <c r="V250" s="61">
        <v>3000</v>
      </c>
      <c r="W250" s="61" t="s">
        <v>662</v>
      </c>
      <c r="X250" s="61" t="s">
        <v>38</v>
      </c>
      <c r="AB250" s="61">
        <v>3391</v>
      </c>
      <c r="AC250" s="61" t="s">
        <v>145</v>
      </c>
      <c r="AD250" s="61">
        <v>0</v>
      </c>
      <c r="AE250" s="61" t="s">
        <v>40</v>
      </c>
      <c r="AF250" s="63">
        <v>0</v>
      </c>
      <c r="AG250" s="63">
        <v>42000</v>
      </c>
      <c r="AH250" s="63">
        <v>42000</v>
      </c>
      <c r="AI250" s="63">
        <v>0</v>
      </c>
      <c r="AJ250" s="63">
        <v>42000</v>
      </c>
      <c r="AK250" s="63">
        <v>0</v>
      </c>
      <c r="AL250" s="63">
        <v>0</v>
      </c>
      <c r="AM250" s="63">
        <v>0</v>
      </c>
      <c r="AN250" s="63">
        <v>0</v>
      </c>
      <c r="AO250" s="63">
        <v>0</v>
      </c>
      <c r="AP250" s="63">
        <v>0</v>
      </c>
      <c r="AQ250" s="63">
        <v>0</v>
      </c>
      <c r="AR250" s="63">
        <v>0</v>
      </c>
      <c r="AS250" s="63">
        <v>0</v>
      </c>
      <c r="AT250" s="63">
        <v>0</v>
      </c>
      <c r="AU250" s="63">
        <v>0</v>
      </c>
      <c r="AV250" s="63">
        <v>0</v>
      </c>
      <c r="AW250" s="63">
        <f t="shared" si="64"/>
        <v>0</v>
      </c>
      <c r="AX250" s="63">
        <v>0</v>
      </c>
      <c r="AY250" s="63">
        <f t="shared" si="65"/>
        <v>0</v>
      </c>
      <c r="AZ250" s="63">
        <f t="shared" si="66"/>
        <v>-42000</v>
      </c>
      <c r="BA250" s="63">
        <v>0</v>
      </c>
      <c r="BB250" s="63" t="s">
        <v>473</v>
      </c>
      <c r="BC250" s="63">
        <v>0</v>
      </c>
      <c r="BD250" s="63">
        <v>42000</v>
      </c>
      <c r="BE250" s="63">
        <v>0</v>
      </c>
      <c r="BF250" s="63">
        <v>0</v>
      </c>
      <c r="BG250" s="63">
        <v>42000</v>
      </c>
      <c r="BH250" s="63"/>
      <c r="BI250" s="63">
        <v>0</v>
      </c>
      <c r="BJ250" s="63">
        <f t="shared" si="55"/>
        <v>42000</v>
      </c>
      <c r="BK250" s="63">
        <f t="shared" si="56"/>
        <v>42000</v>
      </c>
    </row>
    <row r="251" spans="1:63" s="61" customFormat="1" hidden="1" x14ac:dyDescent="0.25">
      <c r="A251" s="61" t="str">
        <f>VLOOKUP(B251,'Cubo 14-08-2023'!$A$1:$A$444,1,0)</f>
        <v>2.6-15-2305_23621015_2333910</v>
      </c>
      <c r="B251" s="61" t="str">
        <f t="shared" si="54"/>
        <v>2.6-15-2305_23621015_2333910</v>
      </c>
      <c r="C251" s="76" t="s">
        <v>631</v>
      </c>
      <c r="D251" s="61" t="s">
        <v>630</v>
      </c>
      <c r="E251" s="61" t="s">
        <v>679</v>
      </c>
      <c r="F251" s="61">
        <v>1</v>
      </c>
      <c r="G251" s="61" t="s">
        <v>669</v>
      </c>
      <c r="H251" s="61">
        <v>1.3</v>
      </c>
      <c r="I251" s="61" t="s">
        <v>670</v>
      </c>
      <c r="J251" s="61" t="s">
        <v>28</v>
      </c>
      <c r="K251" s="61" t="s">
        <v>29</v>
      </c>
      <c r="L251" s="61" t="s">
        <v>43</v>
      </c>
      <c r="M251" s="61" t="s">
        <v>44</v>
      </c>
      <c r="N251" s="61" t="s">
        <v>45</v>
      </c>
      <c r="O251" s="61" t="s">
        <v>46</v>
      </c>
      <c r="P251" s="61">
        <v>6</v>
      </c>
      <c r="Q251" s="61" t="s">
        <v>34</v>
      </c>
      <c r="R251" s="61">
        <v>21</v>
      </c>
      <c r="S251" s="61" t="s">
        <v>107</v>
      </c>
      <c r="T251" s="61" t="s">
        <v>47</v>
      </c>
      <c r="U251" s="61" t="s">
        <v>48</v>
      </c>
      <c r="V251" s="61">
        <v>3000</v>
      </c>
      <c r="W251" s="61" t="s">
        <v>662</v>
      </c>
      <c r="X251" s="61" t="s">
        <v>38</v>
      </c>
      <c r="AB251" s="61">
        <v>3391</v>
      </c>
      <c r="AC251" s="61" t="s">
        <v>145</v>
      </c>
      <c r="AD251" s="61">
        <v>0</v>
      </c>
      <c r="AE251" s="61" t="s">
        <v>40</v>
      </c>
      <c r="AF251" s="63">
        <v>0</v>
      </c>
      <c r="AG251" s="63">
        <v>0</v>
      </c>
      <c r="AH251" s="63">
        <v>0</v>
      </c>
      <c r="AI251" s="63">
        <v>0</v>
      </c>
      <c r="AJ251" s="63">
        <v>0</v>
      </c>
      <c r="AK251" s="63">
        <v>0</v>
      </c>
      <c r="AL251" s="63">
        <v>0</v>
      </c>
      <c r="AM251" s="63">
        <v>0</v>
      </c>
      <c r="AN251" s="63">
        <v>0</v>
      </c>
      <c r="AO251" s="63">
        <v>0</v>
      </c>
      <c r="AP251" s="63">
        <v>0</v>
      </c>
      <c r="AQ251" s="63">
        <v>0</v>
      </c>
      <c r="AR251" s="63">
        <v>0</v>
      </c>
      <c r="AS251" s="63">
        <v>0</v>
      </c>
      <c r="AT251" s="63">
        <v>0</v>
      </c>
      <c r="AU251" s="63">
        <v>0</v>
      </c>
      <c r="AV251" s="63">
        <v>0</v>
      </c>
      <c r="AW251" s="63">
        <v>0</v>
      </c>
      <c r="AX251" s="63">
        <v>0</v>
      </c>
      <c r="AY251" s="63">
        <v>0</v>
      </c>
      <c r="AZ251" s="63">
        <v>0</v>
      </c>
      <c r="BA251" s="63">
        <v>0</v>
      </c>
      <c r="BB251" s="63" t="s">
        <v>473</v>
      </c>
      <c r="BC251" s="63">
        <v>0</v>
      </c>
      <c r="BD251" s="63">
        <v>0</v>
      </c>
      <c r="BE251" s="63">
        <v>0</v>
      </c>
      <c r="BF251" s="63">
        <v>0</v>
      </c>
      <c r="BG251" s="63">
        <v>0</v>
      </c>
      <c r="BH251" s="63"/>
      <c r="BI251" s="63">
        <f>68424+11000</f>
        <v>79424</v>
      </c>
      <c r="BJ251" s="63">
        <f t="shared" si="55"/>
        <v>79424</v>
      </c>
      <c r="BK251" s="63">
        <f t="shared" si="56"/>
        <v>79424</v>
      </c>
    </row>
    <row r="252" spans="1:63" s="61" customFormat="1" hidden="1" x14ac:dyDescent="0.25">
      <c r="A252" s="61" t="str">
        <f>VLOOKUP(B252,'Cubo 14-08-2023'!$A$1:$A$444,1,0)</f>
        <v>2.6-06-2305_23621015_23339158</v>
      </c>
      <c r="B252" s="61" t="str">
        <f t="shared" si="54"/>
        <v>2.6-06-2305_23621015_23339158</v>
      </c>
      <c r="C252" s="76" t="s">
        <v>625</v>
      </c>
      <c r="D252" s="61" t="s">
        <v>624</v>
      </c>
      <c r="E252" s="61" t="s">
        <v>679</v>
      </c>
      <c r="F252" s="61">
        <v>1</v>
      </c>
      <c r="G252" s="61" t="s">
        <v>669</v>
      </c>
      <c r="H252" s="61">
        <v>1.3</v>
      </c>
      <c r="I252" s="61" t="s">
        <v>670</v>
      </c>
      <c r="J252" s="61" t="s">
        <v>28</v>
      </c>
      <c r="K252" s="61" t="s">
        <v>29</v>
      </c>
      <c r="L252" s="61" t="s">
        <v>43</v>
      </c>
      <c r="M252" s="61" t="s">
        <v>44</v>
      </c>
      <c r="N252" s="61" t="s">
        <v>45</v>
      </c>
      <c r="O252" s="61" t="s">
        <v>46</v>
      </c>
      <c r="P252" s="61">
        <v>6</v>
      </c>
      <c r="Q252" s="61" t="s">
        <v>34</v>
      </c>
      <c r="R252" s="61">
        <v>21</v>
      </c>
      <c r="S252" s="61" t="s">
        <v>107</v>
      </c>
      <c r="T252" s="61" t="s">
        <v>47</v>
      </c>
      <c r="U252" s="61" t="s">
        <v>48</v>
      </c>
      <c r="V252" s="61">
        <v>3000</v>
      </c>
      <c r="W252" s="61" t="s">
        <v>662</v>
      </c>
      <c r="X252" s="61" t="s">
        <v>38</v>
      </c>
      <c r="AB252" s="74">
        <v>3391</v>
      </c>
      <c r="AC252" s="61" t="s">
        <v>145</v>
      </c>
      <c r="AD252" s="61">
        <v>58</v>
      </c>
      <c r="AE252" s="61" t="s">
        <v>623</v>
      </c>
      <c r="AF252" s="63">
        <v>0</v>
      </c>
      <c r="AG252" s="63">
        <v>0</v>
      </c>
      <c r="AH252" s="75">
        <v>0</v>
      </c>
      <c r="AI252" s="63">
        <v>0</v>
      </c>
      <c r="AJ252" s="63">
        <v>0</v>
      </c>
      <c r="AK252" s="63">
        <v>0</v>
      </c>
      <c r="AL252" s="63">
        <v>0</v>
      </c>
      <c r="AM252" s="63">
        <v>0</v>
      </c>
      <c r="AN252" s="63">
        <v>0</v>
      </c>
      <c r="AO252" s="63">
        <v>0</v>
      </c>
      <c r="AP252" s="63">
        <v>0</v>
      </c>
      <c r="AQ252" s="63">
        <v>0</v>
      </c>
      <c r="AR252" s="63">
        <v>0</v>
      </c>
      <c r="AS252" s="63">
        <v>0</v>
      </c>
      <c r="AT252" s="63">
        <v>0</v>
      </c>
      <c r="AU252" s="63">
        <v>0</v>
      </c>
      <c r="AV252" s="63">
        <v>0</v>
      </c>
      <c r="AW252" s="63">
        <v>0</v>
      </c>
      <c r="AX252" s="63">
        <v>0</v>
      </c>
      <c r="AY252" s="63">
        <v>0</v>
      </c>
      <c r="AZ252" s="63">
        <v>0</v>
      </c>
      <c r="BA252" s="63">
        <v>0</v>
      </c>
      <c r="BB252" s="63" t="s">
        <v>473</v>
      </c>
      <c r="BC252" s="63">
        <v>0</v>
      </c>
      <c r="BD252" s="63">
        <v>0</v>
      </c>
      <c r="BE252" s="63">
        <v>0</v>
      </c>
      <c r="BF252" s="63">
        <v>0</v>
      </c>
      <c r="BG252" s="63">
        <v>0</v>
      </c>
      <c r="BH252" s="63"/>
      <c r="BI252" s="75">
        <v>5000</v>
      </c>
      <c r="BJ252" s="75">
        <f t="shared" si="55"/>
        <v>5000</v>
      </c>
      <c r="BK252" s="63">
        <f t="shared" si="56"/>
        <v>5000</v>
      </c>
    </row>
    <row r="253" spans="1:63" s="61" customFormat="1" hidden="1" x14ac:dyDescent="0.25">
      <c r="A253" s="61" t="str">
        <f>VLOOKUP(B253,'Cubo 14-08-2023'!$A$1:$A$444,1,0)</f>
        <v>1.1-00-2302_2317007_2334110</v>
      </c>
      <c r="B253" s="61" t="str">
        <f t="shared" si="54"/>
        <v>1.1-00-2302_2317007_2334110</v>
      </c>
      <c r="C253" s="61" t="s">
        <v>137</v>
      </c>
      <c r="D253" s="61" t="s">
        <v>138</v>
      </c>
      <c r="E253" s="61" t="s">
        <v>682</v>
      </c>
      <c r="F253" s="61">
        <v>1</v>
      </c>
      <c r="G253" s="61" t="s">
        <v>669</v>
      </c>
      <c r="H253" s="61">
        <v>1.3</v>
      </c>
      <c r="I253" s="61" t="s">
        <v>670</v>
      </c>
      <c r="J253" s="61" t="s">
        <v>28</v>
      </c>
      <c r="K253" s="61" t="s">
        <v>29</v>
      </c>
      <c r="L253" s="61" t="s">
        <v>125</v>
      </c>
      <c r="M253" s="61" t="s">
        <v>126</v>
      </c>
      <c r="N253" s="61" t="s">
        <v>97</v>
      </c>
      <c r="O253" s="61" t="s">
        <v>98</v>
      </c>
      <c r="P253" s="61">
        <v>1</v>
      </c>
      <c r="Q253" s="61" t="s">
        <v>127</v>
      </c>
      <c r="R253" s="61">
        <v>7</v>
      </c>
      <c r="S253" s="61" t="s">
        <v>130</v>
      </c>
      <c r="T253" s="61" t="s">
        <v>128</v>
      </c>
      <c r="U253" s="61" t="s">
        <v>129</v>
      </c>
      <c r="V253" s="61">
        <v>3000</v>
      </c>
      <c r="W253" s="61" t="s">
        <v>662</v>
      </c>
      <c r="X253" s="61" t="s">
        <v>38</v>
      </c>
      <c r="AB253" s="61">
        <v>3411</v>
      </c>
      <c r="AC253" s="61" t="s">
        <v>272</v>
      </c>
      <c r="AD253" s="61">
        <v>0</v>
      </c>
      <c r="AE253" s="61" t="s">
        <v>40</v>
      </c>
      <c r="AF253" s="63">
        <v>500000</v>
      </c>
      <c r="AG253" s="63">
        <v>500000</v>
      </c>
      <c r="AH253" s="63">
        <v>500000</v>
      </c>
      <c r="AI253" s="63">
        <v>500000</v>
      </c>
      <c r="AJ253" s="63">
        <v>1112609.07</v>
      </c>
      <c r="AK253" s="63">
        <v>0</v>
      </c>
      <c r="AL253" s="63">
        <v>1112609.07</v>
      </c>
      <c r="AM253" s="63">
        <v>1112609.07</v>
      </c>
      <c r="AN253" s="63">
        <v>0</v>
      </c>
      <c r="AO253" s="63">
        <v>1112609.07</v>
      </c>
      <c r="AP253" s="63">
        <v>1112609.07</v>
      </c>
      <c r="AQ253" s="63">
        <v>0</v>
      </c>
      <c r="AR253" s="63">
        <v>1112609.07</v>
      </c>
      <c r="AS253" s="63">
        <v>1112609.07</v>
      </c>
      <c r="AT253" s="63">
        <v>0</v>
      </c>
      <c r="AU253" s="63">
        <v>1112609.07</v>
      </c>
      <c r="AV253" s="63">
        <v>1112609.07</v>
      </c>
      <c r="AW253" s="63">
        <f>AG253-AJ253</f>
        <v>-612609.07000000007</v>
      </c>
      <c r="AX253" s="63">
        <v>0</v>
      </c>
      <c r="AY253" s="63">
        <f>AX253-AI253</f>
        <v>-500000</v>
      </c>
      <c r="AZ253" s="63">
        <f>AX253-AG253</f>
        <v>-500000</v>
      </c>
      <c r="BA253" s="63">
        <v>0</v>
      </c>
      <c r="BB253" s="63" t="s">
        <v>473</v>
      </c>
      <c r="BC253" s="63">
        <v>0</v>
      </c>
      <c r="BD253" s="63">
        <v>500000</v>
      </c>
      <c r="BE253" s="63">
        <v>0</v>
      </c>
      <c r="BF253" s="63">
        <v>500000</v>
      </c>
      <c r="BG253" s="63">
        <v>0</v>
      </c>
      <c r="BH253" s="63"/>
      <c r="BI253" s="63">
        <v>1612609.07</v>
      </c>
      <c r="BJ253" s="63">
        <f t="shared" si="55"/>
        <v>2112609.0700000003</v>
      </c>
      <c r="BK253" s="63">
        <f t="shared" si="56"/>
        <v>1000000.0000000002</v>
      </c>
    </row>
    <row r="254" spans="1:63" s="61" customFormat="1" hidden="1" x14ac:dyDescent="0.25">
      <c r="A254" s="61" t="str">
        <f>VLOOKUP(B254,'Cubo 14-08-2023'!$A$1:$A$444,1,0)</f>
        <v>1.1-00-2304_23618012_2334110</v>
      </c>
      <c r="B254" s="61" t="str">
        <f t="shared" si="54"/>
        <v>1.1-00-2304_23618012_2334110</v>
      </c>
      <c r="C254" s="61" t="s">
        <v>137</v>
      </c>
      <c r="D254" s="61" t="s">
        <v>138</v>
      </c>
      <c r="E254" s="61" t="s">
        <v>682</v>
      </c>
      <c r="F254" s="61">
        <v>1</v>
      </c>
      <c r="G254" s="61" t="s">
        <v>669</v>
      </c>
      <c r="H254" s="61">
        <v>1.3</v>
      </c>
      <c r="I254" s="61" t="s">
        <v>670</v>
      </c>
      <c r="J254" s="61" t="s">
        <v>28</v>
      </c>
      <c r="K254" s="61" t="s">
        <v>29</v>
      </c>
      <c r="L254" s="61" t="s">
        <v>30</v>
      </c>
      <c r="M254" s="61" t="s">
        <v>31</v>
      </c>
      <c r="N254" s="61" t="s">
        <v>32</v>
      </c>
      <c r="O254" s="61" t="s">
        <v>33</v>
      </c>
      <c r="P254" s="61">
        <v>6</v>
      </c>
      <c r="Q254" s="61" t="s">
        <v>34</v>
      </c>
      <c r="R254" s="61">
        <v>18</v>
      </c>
      <c r="S254" s="61" t="s">
        <v>275</v>
      </c>
      <c r="T254" s="61" t="s">
        <v>273</v>
      </c>
      <c r="U254" s="61" t="s">
        <v>274</v>
      </c>
      <c r="V254" s="61">
        <v>3000</v>
      </c>
      <c r="W254" s="61" t="s">
        <v>662</v>
      </c>
      <c r="X254" s="61" t="s">
        <v>38</v>
      </c>
      <c r="AB254" s="61">
        <v>3411</v>
      </c>
      <c r="AC254" s="61" t="s">
        <v>272</v>
      </c>
      <c r="AD254" s="61">
        <v>0</v>
      </c>
      <c r="AE254" s="61" t="s">
        <v>40</v>
      </c>
      <c r="AF254" s="63">
        <v>8346689.8399999999</v>
      </c>
      <c r="AG254" s="63">
        <v>8346689.8399999999</v>
      </c>
      <c r="AH254" s="63">
        <v>8346689.8399999999</v>
      </c>
      <c r="AI254" s="63">
        <v>8358322.8600000003</v>
      </c>
      <c r="AJ254" s="63">
        <v>8637434.3800000008</v>
      </c>
      <c r="AK254" s="63">
        <v>7424020.8499999996</v>
      </c>
      <c r="AL254" s="63">
        <v>8637434.3800000008</v>
      </c>
      <c r="AM254" s="63">
        <v>8828452.3300000001</v>
      </c>
      <c r="AN254" s="63">
        <v>7424020.8499999996</v>
      </c>
      <c r="AO254" s="63">
        <v>8637434.3800000008</v>
      </c>
      <c r="AP254" s="63">
        <v>8828452.3300000001</v>
      </c>
      <c r="AQ254" s="63">
        <v>7424020.8499999996</v>
      </c>
      <c r="AR254" s="63">
        <v>8637434.3800000008</v>
      </c>
      <c r="AS254" s="63">
        <v>8828452.3300000001</v>
      </c>
      <c r="AT254" s="63">
        <v>7424020.8499999996</v>
      </c>
      <c r="AU254" s="63">
        <v>8637434.3800000008</v>
      </c>
      <c r="AV254" s="63">
        <v>8828452.3300000001</v>
      </c>
      <c r="AW254" s="63">
        <f>AG254-AJ254</f>
        <v>-290744.54000000097</v>
      </c>
      <c r="AX254" s="63">
        <v>8358322.8600000003</v>
      </c>
      <c r="AY254" s="63">
        <f>AX254-AI254</f>
        <v>0</v>
      </c>
      <c r="AZ254" s="63">
        <f>AX254-AG254</f>
        <v>11633.020000000484</v>
      </c>
      <c r="BA254" s="63">
        <v>8358322.8600000003</v>
      </c>
      <c r="BB254" s="63" t="s">
        <v>473</v>
      </c>
      <c r="BC254" s="63">
        <v>0</v>
      </c>
      <c r="BD254" s="63">
        <v>0</v>
      </c>
      <c r="BE254" s="63">
        <v>0</v>
      </c>
      <c r="BF254" s="63">
        <v>11633.02</v>
      </c>
      <c r="BG254" s="63">
        <v>-11633.02</v>
      </c>
      <c r="BH254" s="63"/>
      <c r="BI254" s="63">
        <v>5000000</v>
      </c>
      <c r="BJ254" s="63">
        <f t="shared" si="55"/>
        <v>13346689.84</v>
      </c>
      <c r="BK254" s="63">
        <f t="shared" si="56"/>
        <v>4518237.51</v>
      </c>
    </row>
    <row r="255" spans="1:63" s="61" customFormat="1" hidden="1" x14ac:dyDescent="0.25">
      <c r="A255" s="61" t="str">
        <f>VLOOKUP(B255,'Cubo 14-08-2023'!$A$1:$A$444,1,0)</f>
        <v>1.1-00-2304_23618012_23341161</v>
      </c>
      <c r="B255" s="61" t="str">
        <f t="shared" si="54"/>
        <v>1.1-00-2304_23618012_23341161</v>
      </c>
      <c r="C255" s="61" t="s">
        <v>137</v>
      </c>
      <c r="D255" s="61" t="s">
        <v>138</v>
      </c>
      <c r="E255" s="61" t="s">
        <v>682</v>
      </c>
      <c r="F255" s="61">
        <v>1</v>
      </c>
      <c r="G255" s="61" t="s">
        <v>669</v>
      </c>
      <c r="H255" s="61">
        <v>1.3</v>
      </c>
      <c r="I255" s="61" t="s">
        <v>670</v>
      </c>
      <c r="J255" s="61" t="s">
        <v>28</v>
      </c>
      <c r="K255" s="61" t="s">
        <v>29</v>
      </c>
      <c r="L255" s="61" t="s">
        <v>30</v>
      </c>
      <c r="M255" s="61" t="s">
        <v>31</v>
      </c>
      <c r="N255" s="61" t="s">
        <v>32</v>
      </c>
      <c r="O255" s="61" t="s">
        <v>33</v>
      </c>
      <c r="P255" s="61">
        <v>6</v>
      </c>
      <c r="Q255" s="61" t="s">
        <v>34</v>
      </c>
      <c r="R255" s="61">
        <v>18</v>
      </c>
      <c r="S255" s="61" t="s">
        <v>275</v>
      </c>
      <c r="T255" s="61" t="s">
        <v>273</v>
      </c>
      <c r="U255" s="61" t="s">
        <v>274</v>
      </c>
      <c r="V255" s="61">
        <v>3000</v>
      </c>
      <c r="W255" s="61" t="s">
        <v>662</v>
      </c>
      <c r="X255" s="61" t="s">
        <v>38</v>
      </c>
      <c r="AB255" s="61">
        <v>3411</v>
      </c>
      <c r="AC255" s="61" t="s">
        <v>272</v>
      </c>
      <c r="AD255" s="61">
        <v>61</v>
      </c>
      <c r="AE255" s="61" t="s">
        <v>637</v>
      </c>
      <c r="AF255" s="63">
        <v>0</v>
      </c>
      <c r="AG255" s="63">
        <v>0</v>
      </c>
      <c r="AH255" s="63">
        <v>0</v>
      </c>
      <c r="AI255" s="63">
        <v>0</v>
      </c>
      <c r="AJ255" s="63">
        <v>0</v>
      </c>
      <c r="AK255" s="63">
        <v>0</v>
      </c>
      <c r="AL255" s="63">
        <v>0</v>
      </c>
      <c r="AM255" s="63">
        <v>0</v>
      </c>
      <c r="AN255" s="63">
        <v>0</v>
      </c>
      <c r="AO255" s="63">
        <v>0</v>
      </c>
      <c r="AP255" s="63">
        <v>0</v>
      </c>
      <c r="AQ255" s="63">
        <v>0</v>
      </c>
      <c r="AR255" s="63">
        <v>0</v>
      </c>
      <c r="AS255" s="63">
        <v>0</v>
      </c>
      <c r="AT255" s="63">
        <v>0</v>
      </c>
      <c r="AU255" s="63">
        <v>0</v>
      </c>
      <c r="AV255" s="63">
        <v>0</v>
      </c>
      <c r="AW255" s="63">
        <v>0</v>
      </c>
      <c r="AX255" s="63">
        <v>0</v>
      </c>
      <c r="AY255" s="63">
        <v>0</v>
      </c>
      <c r="AZ255" s="63">
        <v>0</v>
      </c>
      <c r="BA255" s="63">
        <v>0</v>
      </c>
      <c r="BB255" s="63" t="s">
        <v>473</v>
      </c>
      <c r="BC255" s="63">
        <v>0</v>
      </c>
      <c r="BD255" s="63">
        <v>0</v>
      </c>
      <c r="BE255" s="63">
        <v>0</v>
      </c>
      <c r="BF255" s="63">
        <v>0</v>
      </c>
      <c r="BG255" s="63">
        <v>0</v>
      </c>
      <c r="BH255" s="63"/>
      <c r="BI255" s="63">
        <f>-AW255</f>
        <v>0</v>
      </c>
      <c r="BJ255" s="63">
        <f t="shared" si="55"/>
        <v>0</v>
      </c>
      <c r="BK255" s="63">
        <f t="shared" si="56"/>
        <v>0</v>
      </c>
    </row>
    <row r="256" spans="1:63" s="61" customFormat="1" hidden="1" x14ac:dyDescent="0.25">
      <c r="A256" s="61" t="str">
        <f>VLOOKUP(B256,'Cubo 14-08-2023'!$A$1:$A$444,1,0)</f>
        <v>1.1-00-2305_23624015_2334110</v>
      </c>
      <c r="B256" s="61" t="str">
        <f t="shared" si="54"/>
        <v>1.1-00-2305_23624015_2334110</v>
      </c>
      <c r="C256" s="61" t="s">
        <v>137</v>
      </c>
      <c r="D256" s="61" t="s">
        <v>138</v>
      </c>
      <c r="E256" s="61" t="s">
        <v>682</v>
      </c>
      <c r="F256" s="61">
        <v>1</v>
      </c>
      <c r="G256" s="61" t="s">
        <v>669</v>
      </c>
      <c r="H256" s="61">
        <v>1.3</v>
      </c>
      <c r="I256" s="61" t="s">
        <v>670</v>
      </c>
      <c r="J256" s="61" t="s">
        <v>28</v>
      </c>
      <c r="K256" s="61" t="s">
        <v>29</v>
      </c>
      <c r="L256" s="61" t="s">
        <v>43</v>
      </c>
      <c r="M256" s="61" t="s">
        <v>44</v>
      </c>
      <c r="N256" s="61" t="s">
        <v>45</v>
      </c>
      <c r="O256" s="61" t="s">
        <v>46</v>
      </c>
      <c r="P256" s="61">
        <v>6</v>
      </c>
      <c r="Q256" s="61" t="s">
        <v>34</v>
      </c>
      <c r="R256" s="61">
        <v>24</v>
      </c>
      <c r="S256" s="61" t="s">
        <v>49</v>
      </c>
      <c r="T256" s="61" t="s">
        <v>47</v>
      </c>
      <c r="U256" s="61" t="s">
        <v>48</v>
      </c>
      <c r="V256" s="61">
        <v>3000</v>
      </c>
      <c r="W256" s="61" t="s">
        <v>662</v>
      </c>
      <c r="X256" s="61" t="s">
        <v>38</v>
      </c>
      <c r="AB256" s="61">
        <v>3411</v>
      </c>
      <c r="AC256" s="61" t="s">
        <v>272</v>
      </c>
      <c r="AD256" s="61">
        <v>0</v>
      </c>
      <c r="AE256" s="61" t="s">
        <v>40</v>
      </c>
      <c r="AF256" s="63">
        <v>0</v>
      </c>
      <c r="AG256" s="63">
        <v>0</v>
      </c>
      <c r="AH256" s="63">
        <v>0</v>
      </c>
      <c r="AI256" s="63">
        <v>0</v>
      </c>
      <c r="AJ256" s="63">
        <v>0</v>
      </c>
      <c r="AK256" s="63">
        <v>0</v>
      </c>
      <c r="AL256" s="63">
        <v>0</v>
      </c>
      <c r="AM256" s="63">
        <v>1039568.4</v>
      </c>
      <c r="AN256" s="63">
        <v>0</v>
      </c>
      <c r="AO256" s="63">
        <v>0</v>
      </c>
      <c r="AP256" s="63">
        <v>1039568.4</v>
      </c>
      <c r="AQ256" s="63">
        <v>0</v>
      </c>
      <c r="AR256" s="63">
        <v>0</v>
      </c>
      <c r="AS256" s="63">
        <v>1039568.4</v>
      </c>
      <c r="AT256" s="63">
        <v>0</v>
      </c>
      <c r="AU256" s="63">
        <v>0</v>
      </c>
      <c r="AV256" s="63">
        <v>1039568.4</v>
      </c>
      <c r="AW256" s="63">
        <v>0</v>
      </c>
      <c r="AX256" s="63">
        <v>0</v>
      </c>
      <c r="AY256" s="63">
        <v>0</v>
      </c>
      <c r="AZ256" s="63">
        <v>0</v>
      </c>
      <c r="BA256" s="63">
        <v>0</v>
      </c>
      <c r="BB256" s="63" t="s">
        <v>473</v>
      </c>
      <c r="BC256" s="63">
        <v>0</v>
      </c>
      <c r="BD256" s="63">
        <v>0</v>
      </c>
      <c r="BE256" s="63">
        <v>0</v>
      </c>
      <c r="BF256" s="63">
        <v>0</v>
      </c>
      <c r="BG256" s="63">
        <v>0</v>
      </c>
      <c r="BH256" s="63"/>
      <c r="BI256" s="63">
        <v>5254432.8499999996</v>
      </c>
      <c r="BJ256" s="63">
        <f t="shared" si="55"/>
        <v>5254432.8499999996</v>
      </c>
      <c r="BK256" s="63">
        <f t="shared" si="56"/>
        <v>4214864.4499999993</v>
      </c>
    </row>
    <row r="257" spans="1:66" s="61" customFormat="1" hidden="1" x14ac:dyDescent="0.25">
      <c r="A257" s="61" t="str">
        <f>VLOOKUP(B257,'Cubo 14-08-2023'!$A$1:$A$444,1,0)</f>
        <v>1.1-00-2304_23618012_2334210</v>
      </c>
      <c r="B257" s="61" t="str">
        <f t="shared" si="54"/>
        <v>1.1-00-2304_23618012_2334210</v>
      </c>
      <c r="C257" s="61" t="s">
        <v>137</v>
      </c>
      <c r="D257" s="61" t="s">
        <v>138</v>
      </c>
      <c r="E257" s="61" t="s">
        <v>682</v>
      </c>
      <c r="F257" s="61">
        <v>1</v>
      </c>
      <c r="G257" s="61" t="s">
        <v>669</v>
      </c>
      <c r="H257" s="61">
        <v>1.3</v>
      </c>
      <c r="I257" s="61" t="s">
        <v>670</v>
      </c>
      <c r="J257" s="61" t="s">
        <v>28</v>
      </c>
      <c r="K257" s="61" t="s">
        <v>29</v>
      </c>
      <c r="L257" s="61" t="s">
        <v>30</v>
      </c>
      <c r="M257" s="61" t="s">
        <v>31</v>
      </c>
      <c r="N257" s="61" t="s">
        <v>32</v>
      </c>
      <c r="O257" s="61" t="s">
        <v>33</v>
      </c>
      <c r="P257" s="61">
        <v>6</v>
      </c>
      <c r="Q257" s="61" t="s">
        <v>34</v>
      </c>
      <c r="R257" s="61">
        <v>18</v>
      </c>
      <c r="S257" s="61" t="s">
        <v>275</v>
      </c>
      <c r="T257" s="61" t="s">
        <v>273</v>
      </c>
      <c r="U257" s="61" t="s">
        <v>274</v>
      </c>
      <c r="V257" s="61">
        <v>3000</v>
      </c>
      <c r="W257" s="61" t="s">
        <v>662</v>
      </c>
      <c r="X257" s="61" t="s">
        <v>38</v>
      </c>
      <c r="AB257" s="61">
        <v>3421</v>
      </c>
      <c r="AC257" s="61" t="s">
        <v>277</v>
      </c>
      <c r="AD257" s="61">
        <v>0</v>
      </c>
      <c r="AE257" s="61" t="s">
        <v>40</v>
      </c>
      <c r="AF257" s="63">
        <v>36193120.799999997</v>
      </c>
      <c r="AG257" s="63">
        <v>36193120.799999997</v>
      </c>
      <c r="AH257" s="63">
        <v>36193120.799999997</v>
      </c>
      <c r="AI257" s="63">
        <v>37831073</v>
      </c>
      <c r="AJ257" s="63">
        <v>46809142.780000001</v>
      </c>
      <c r="AK257" s="63">
        <v>46809142.780000001</v>
      </c>
      <c r="AL257" s="63">
        <v>46809142.780000001</v>
      </c>
      <c r="AM257" s="63">
        <v>51809142.780000001</v>
      </c>
      <c r="AN257" s="63">
        <v>29660886.149999999</v>
      </c>
      <c r="AO257" s="63">
        <v>36989565.5</v>
      </c>
      <c r="AP257" s="63">
        <v>40069456.57</v>
      </c>
      <c r="AQ257" s="63">
        <v>29483390.59</v>
      </c>
      <c r="AR257" s="63">
        <v>35745148.130000003</v>
      </c>
      <c r="AS257" s="63">
        <v>40065149.609999999</v>
      </c>
      <c r="AT257" s="63">
        <v>28250262.280000001</v>
      </c>
      <c r="AU257" s="63">
        <v>35745148.130000003</v>
      </c>
      <c r="AV257" s="63">
        <v>40065149.609999999</v>
      </c>
      <c r="AW257" s="63">
        <f t="shared" ref="AW257:AW264" si="67">AG257-AJ257</f>
        <v>-10616021.980000004</v>
      </c>
      <c r="AX257" s="63">
        <v>45000000</v>
      </c>
      <c r="AY257" s="63">
        <f t="shared" ref="AY257:AY264" si="68">AX257-AI257</f>
        <v>7168927</v>
      </c>
      <c r="AZ257" s="63">
        <f t="shared" ref="AZ257:AZ264" si="69">AX257-AG257</f>
        <v>8806879.200000003</v>
      </c>
      <c r="BA257" s="63">
        <v>45000000</v>
      </c>
      <c r="BB257" s="63" t="s">
        <v>473</v>
      </c>
      <c r="BC257" s="63">
        <v>0</v>
      </c>
      <c r="BD257" s="63">
        <v>0</v>
      </c>
      <c r="BE257" s="63">
        <v>0</v>
      </c>
      <c r="BF257" s="63">
        <v>1637952.2</v>
      </c>
      <c r="BG257" s="63">
        <v>-1637952.2</v>
      </c>
      <c r="BH257" s="63"/>
      <c r="BI257" s="63">
        <v>31390252.02</v>
      </c>
      <c r="BJ257" s="63">
        <f t="shared" si="55"/>
        <v>67583372.819999993</v>
      </c>
      <c r="BK257" s="63">
        <f t="shared" si="56"/>
        <v>15774230.039999992</v>
      </c>
      <c r="BN257" s="66">
        <v>190252.01759958267</v>
      </c>
    </row>
    <row r="258" spans="1:66" s="61" customFormat="1" hidden="1" x14ac:dyDescent="0.25">
      <c r="A258" s="61" t="str">
        <f>VLOOKUP(B258,'Cubo 14-08-2023'!$A$1:$A$444,1,0)</f>
        <v>1.1-00-2304_23618012_2334310</v>
      </c>
      <c r="B258" s="61" t="str">
        <f t="shared" ref="B258:B321" si="70">CONCATENATE(C258,N258,P258,R258,T258,AB258,AD258)</f>
        <v>1.1-00-2304_23618012_2334310</v>
      </c>
      <c r="C258" s="61" t="s">
        <v>137</v>
      </c>
      <c r="D258" s="61" t="s">
        <v>138</v>
      </c>
      <c r="E258" s="61" t="s">
        <v>682</v>
      </c>
      <c r="F258" s="61">
        <v>1</v>
      </c>
      <c r="G258" s="61" t="s">
        <v>669</v>
      </c>
      <c r="H258" s="61">
        <v>1.3</v>
      </c>
      <c r="I258" s="61" t="s">
        <v>670</v>
      </c>
      <c r="J258" s="61" t="s">
        <v>28</v>
      </c>
      <c r="K258" s="61" t="s">
        <v>29</v>
      </c>
      <c r="L258" s="61" t="s">
        <v>30</v>
      </c>
      <c r="M258" s="61" t="s">
        <v>31</v>
      </c>
      <c r="N258" s="61" t="s">
        <v>32</v>
      </c>
      <c r="O258" s="61" t="s">
        <v>33</v>
      </c>
      <c r="P258" s="61">
        <v>6</v>
      </c>
      <c r="Q258" s="61" t="s">
        <v>34</v>
      </c>
      <c r="R258" s="61">
        <v>18</v>
      </c>
      <c r="S258" s="61" t="s">
        <v>275</v>
      </c>
      <c r="T258" s="61" t="s">
        <v>273</v>
      </c>
      <c r="U258" s="61" t="s">
        <v>274</v>
      </c>
      <c r="V258" s="61">
        <v>3000</v>
      </c>
      <c r="W258" s="61" t="s">
        <v>662</v>
      </c>
      <c r="X258" s="61" t="s">
        <v>38</v>
      </c>
      <c r="AB258" s="61">
        <v>3431</v>
      </c>
      <c r="AC258" s="61" t="s">
        <v>278</v>
      </c>
      <c r="AD258" s="61">
        <v>0</v>
      </c>
      <c r="AE258" s="61" t="s">
        <v>40</v>
      </c>
      <c r="AF258" s="63">
        <v>850000</v>
      </c>
      <c r="AG258" s="63">
        <v>850000</v>
      </c>
      <c r="AH258" s="63">
        <v>850000</v>
      </c>
      <c r="AI258" s="63">
        <v>850000</v>
      </c>
      <c r="AJ258" s="63">
        <v>850000</v>
      </c>
      <c r="AK258" s="63">
        <v>850000</v>
      </c>
      <c r="AL258" s="63">
        <v>850000</v>
      </c>
      <c r="AM258" s="63">
        <v>850000</v>
      </c>
      <c r="AN258" s="63">
        <v>256242.26</v>
      </c>
      <c r="AO258" s="63">
        <v>256242.26</v>
      </c>
      <c r="AP258" s="63">
        <v>256242.26</v>
      </c>
      <c r="AQ258" s="63">
        <v>256242.26</v>
      </c>
      <c r="AR258" s="63">
        <v>256242.26</v>
      </c>
      <c r="AS258" s="63">
        <v>256242.26</v>
      </c>
      <c r="AT258" s="63">
        <v>256242.26</v>
      </c>
      <c r="AU258" s="63">
        <v>256242.26</v>
      </c>
      <c r="AV258" s="63">
        <v>256242.26</v>
      </c>
      <c r="AW258" s="63">
        <f t="shared" si="67"/>
        <v>0</v>
      </c>
      <c r="AX258" s="63">
        <v>850000</v>
      </c>
      <c r="AY258" s="63">
        <f t="shared" si="68"/>
        <v>0</v>
      </c>
      <c r="AZ258" s="63">
        <f t="shared" si="69"/>
        <v>0</v>
      </c>
      <c r="BA258" s="63">
        <v>850000</v>
      </c>
      <c r="BB258" s="63" t="s">
        <v>473</v>
      </c>
      <c r="BC258" s="63">
        <v>0</v>
      </c>
      <c r="BD258" s="63">
        <v>0</v>
      </c>
      <c r="BE258" s="63">
        <v>0</v>
      </c>
      <c r="BF258" s="63">
        <v>0</v>
      </c>
      <c r="BG258" s="63">
        <v>0</v>
      </c>
      <c r="BH258" s="63"/>
      <c r="BI258" s="63">
        <v>1000000</v>
      </c>
      <c r="BJ258" s="63">
        <f t="shared" ref="BJ258:BJ321" si="71">AG258+BI258</f>
        <v>1850000</v>
      </c>
      <c r="BK258" s="63">
        <f t="shared" ref="BK258:BK321" si="72">BJ258-AM258</f>
        <v>1000000</v>
      </c>
    </row>
    <row r="259" spans="1:66" s="61" customFormat="1" hidden="1" x14ac:dyDescent="0.25">
      <c r="A259" s="61" t="str">
        <f>VLOOKUP(B259,'Cubo 14-08-2023'!$A$1:$A$444,1,0)</f>
        <v>1.1-00-2305_23621015_2334410</v>
      </c>
      <c r="B259" s="61" t="str">
        <f t="shared" si="70"/>
        <v>1.1-00-2305_23621015_2334410</v>
      </c>
      <c r="C259" s="61" t="s">
        <v>137</v>
      </c>
      <c r="D259" s="61" t="s">
        <v>138</v>
      </c>
      <c r="E259" s="61" t="s">
        <v>682</v>
      </c>
      <c r="F259" s="61">
        <v>1</v>
      </c>
      <c r="G259" s="61" t="s">
        <v>669</v>
      </c>
      <c r="H259" s="61">
        <v>1.3</v>
      </c>
      <c r="I259" s="61" t="s">
        <v>670</v>
      </c>
      <c r="J259" s="61" t="s">
        <v>28</v>
      </c>
      <c r="K259" s="61" t="s">
        <v>29</v>
      </c>
      <c r="L259" s="61" t="s">
        <v>43</v>
      </c>
      <c r="M259" s="61" t="s">
        <v>44</v>
      </c>
      <c r="N259" s="61" t="s">
        <v>45</v>
      </c>
      <c r="O259" s="61" t="s">
        <v>46</v>
      </c>
      <c r="P259" s="61">
        <v>6</v>
      </c>
      <c r="Q259" s="61" t="s">
        <v>34</v>
      </c>
      <c r="R259" s="61">
        <v>21</v>
      </c>
      <c r="S259" s="61" t="s">
        <v>107</v>
      </c>
      <c r="T259" s="61" t="s">
        <v>47</v>
      </c>
      <c r="U259" s="61" t="s">
        <v>48</v>
      </c>
      <c r="V259" s="61">
        <v>3000</v>
      </c>
      <c r="W259" s="61" t="s">
        <v>662</v>
      </c>
      <c r="X259" s="61" t="s">
        <v>38</v>
      </c>
      <c r="AB259" s="61">
        <v>3441</v>
      </c>
      <c r="AC259" s="61" t="s">
        <v>339</v>
      </c>
      <c r="AD259" s="61">
        <v>0</v>
      </c>
      <c r="AE259" s="61" t="s">
        <v>40</v>
      </c>
      <c r="AF259" s="63">
        <v>153000</v>
      </c>
      <c r="AG259" s="63">
        <v>153000</v>
      </c>
      <c r="AH259" s="63">
        <v>153000</v>
      </c>
      <c r="AI259" s="63">
        <v>160000</v>
      </c>
      <c r="AJ259" s="63">
        <v>126403.72</v>
      </c>
      <c r="AK259" s="63">
        <v>126403.72</v>
      </c>
      <c r="AL259" s="63">
        <v>126403.72</v>
      </c>
      <c r="AM259" s="63">
        <v>126403.72</v>
      </c>
      <c r="AN259" s="63">
        <v>126403.72</v>
      </c>
      <c r="AO259" s="63">
        <v>126403.72</v>
      </c>
      <c r="AP259" s="63">
        <v>126403.72</v>
      </c>
      <c r="AQ259" s="63">
        <v>126403.72</v>
      </c>
      <c r="AR259" s="63">
        <v>126403.72</v>
      </c>
      <c r="AS259" s="63">
        <v>126403.72</v>
      </c>
      <c r="AT259" s="63">
        <v>126403.72</v>
      </c>
      <c r="AU259" s="63">
        <v>126403.72</v>
      </c>
      <c r="AV259" s="63">
        <v>126403.72</v>
      </c>
      <c r="AW259" s="63">
        <f t="shared" si="67"/>
        <v>26596.28</v>
      </c>
      <c r="AX259" s="63">
        <v>160000</v>
      </c>
      <c r="AY259" s="63">
        <f t="shared" si="68"/>
        <v>0</v>
      </c>
      <c r="AZ259" s="63">
        <f t="shared" si="69"/>
        <v>7000</v>
      </c>
      <c r="BA259" s="63">
        <v>160000</v>
      </c>
      <c r="BB259" s="63" t="s">
        <v>473</v>
      </c>
      <c r="BC259" s="63">
        <v>0</v>
      </c>
      <c r="BD259" s="63">
        <v>0</v>
      </c>
      <c r="BE259" s="63">
        <v>0</v>
      </c>
      <c r="BF259" s="63">
        <v>7000</v>
      </c>
      <c r="BG259" s="63">
        <v>-7000</v>
      </c>
      <c r="BH259" s="63"/>
      <c r="BI259" s="63">
        <f>BA259-AG259</f>
        <v>7000</v>
      </c>
      <c r="BJ259" s="63">
        <f t="shared" si="71"/>
        <v>160000</v>
      </c>
      <c r="BK259" s="63">
        <f t="shared" si="72"/>
        <v>33596.28</v>
      </c>
    </row>
    <row r="260" spans="1:66" s="61" customFormat="1" hidden="1" x14ac:dyDescent="0.25">
      <c r="A260" s="61" t="str">
        <f>VLOOKUP(B260,'Cubo 14-08-2023'!$A$1:$A$444,1,0)</f>
        <v>1.1-00-2305_23621015_2334510</v>
      </c>
      <c r="B260" s="61" t="str">
        <f t="shared" si="70"/>
        <v>1.1-00-2305_23621015_2334510</v>
      </c>
      <c r="C260" s="61" t="s">
        <v>137</v>
      </c>
      <c r="D260" s="61" t="s">
        <v>138</v>
      </c>
      <c r="E260" s="61" t="s">
        <v>682</v>
      </c>
      <c r="F260" s="61">
        <v>1</v>
      </c>
      <c r="G260" s="61" t="s">
        <v>669</v>
      </c>
      <c r="H260" s="61">
        <v>1.3</v>
      </c>
      <c r="I260" s="61" t="s">
        <v>670</v>
      </c>
      <c r="J260" s="61" t="s">
        <v>28</v>
      </c>
      <c r="K260" s="61" t="s">
        <v>29</v>
      </c>
      <c r="L260" s="61" t="s">
        <v>43</v>
      </c>
      <c r="M260" s="61" t="s">
        <v>44</v>
      </c>
      <c r="N260" s="61" t="s">
        <v>45</v>
      </c>
      <c r="O260" s="61" t="s">
        <v>46</v>
      </c>
      <c r="P260" s="61">
        <v>6</v>
      </c>
      <c r="Q260" s="61" t="s">
        <v>34</v>
      </c>
      <c r="R260" s="61">
        <v>21</v>
      </c>
      <c r="S260" s="61" t="s">
        <v>107</v>
      </c>
      <c r="T260" s="61" t="s">
        <v>47</v>
      </c>
      <c r="U260" s="61" t="s">
        <v>48</v>
      </c>
      <c r="V260" s="61">
        <v>3000</v>
      </c>
      <c r="W260" s="61" t="s">
        <v>662</v>
      </c>
      <c r="X260" s="61" t="s">
        <v>38</v>
      </c>
      <c r="AB260" s="61">
        <v>3451</v>
      </c>
      <c r="AC260" s="61" t="s">
        <v>340</v>
      </c>
      <c r="AD260" s="61">
        <v>0</v>
      </c>
      <c r="AE260" s="61" t="s">
        <v>40</v>
      </c>
      <c r="AF260" s="63">
        <v>5400000</v>
      </c>
      <c r="AG260" s="63">
        <v>5400000</v>
      </c>
      <c r="AH260" s="63">
        <v>5400000</v>
      </c>
      <c r="AI260" s="63">
        <v>5000000</v>
      </c>
      <c r="AJ260" s="63">
        <v>5375561.7699999996</v>
      </c>
      <c r="AK260" s="63">
        <v>5333746.32</v>
      </c>
      <c r="AL260" s="63">
        <v>5375561.7699999996</v>
      </c>
      <c r="AM260" s="63">
        <v>5375561.7699999996</v>
      </c>
      <c r="AN260" s="63">
        <v>5332766.67</v>
      </c>
      <c r="AO260" s="63">
        <v>5374582.1200000001</v>
      </c>
      <c r="AP260" s="63">
        <v>5374582.1200000001</v>
      </c>
      <c r="AQ260" s="63">
        <v>5291811.29</v>
      </c>
      <c r="AR260" s="63">
        <v>5374582.1200000001</v>
      </c>
      <c r="AS260" s="63">
        <v>5374582.1200000001</v>
      </c>
      <c r="AT260" s="63">
        <v>5291811.29</v>
      </c>
      <c r="AU260" s="63">
        <v>5374582.1200000001</v>
      </c>
      <c r="AV260" s="63">
        <v>5374582.1200000001</v>
      </c>
      <c r="AW260" s="63">
        <f t="shared" si="67"/>
        <v>24438.230000000447</v>
      </c>
      <c r="AX260" s="63">
        <v>5000000</v>
      </c>
      <c r="AY260" s="63">
        <f t="shared" si="68"/>
        <v>0</v>
      </c>
      <c r="AZ260" s="63">
        <f t="shared" si="69"/>
        <v>-400000</v>
      </c>
      <c r="BA260" s="63">
        <v>5000000</v>
      </c>
      <c r="BB260" s="63" t="s">
        <v>473</v>
      </c>
      <c r="BC260" s="63">
        <v>0</v>
      </c>
      <c r="BD260" s="63">
        <v>400000</v>
      </c>
      <c r="BE260" s="63">
        <v>0</v>
      </c>
      <c r="BF260" s="63">
        <v>0</v>
      </c>
      <c r="BG260" s="63">
        <v>400000</v>
      </c>
      <c r="BH260" s="63">
        <f>BI260+AG260</f>
        <v>5400000</v>
      </c>
      <c r="BI260" s="63">
        <v>0</v>
      </c>
      <c r="BJ260" s="63">
        <f t="shared" si="71"/>
        <v>5400000</v>
      </c>
      <c r="BK260" s="63">
        <f t="shared" si="72"/>
        <v>24438.230000000447</v>
      </c>
    </row>
    <row r="261" spans="1:66" s="61" customFormat="1" hidden="1" x14ac:dyDescent="0.25">
      <c r="A261" s="61" t="str">
        <f>VLOOKUP(B261,'Cubo 14-08-2023'!$A$1:$A$444,1,0)</f>
        <v>1.1-00-2311_23649031_2334710</v>
      </c>
      <c r="B261" s="61" t="str">
        <f t="shared" si="70"/>
        <v>1.1-00-2311_23649031_2334710</v>
      </c>
      <c r="C261" s="61" t="s">
        <v>137</v>
      </c>
      <c r="D261" s="61" t="s">
        <v>138</v>
      </c>
      <c r="E261" s="61" t="s">
        <v>682</v>
      </c>
      <c r="F261" s="61">
        <v>3</v>
      </c>
      <c r="G261" s="61" t="s">
        <v>685</v>
      </c>
      <c r="H261" s="61">
        <v>3.8</v>
      </c>
      <c r="I261" s="61" t="s">
        <v>687</v>
      </c>
      <c r="J261" s="61" t="s">
        <v>77</v>
      </c>
      <c r="K261" s="61" t="s">
        <v>78</v>
      </c>
      <c r="L261" s="61" t="s">
        <v>43</v>
      </c>
      <c r="M261" s="61" t="s">
        <v>44</v>
      </c>
      <c r="N261" s="61" t="s">
        <v>79</v>
      </c>
      <c r="O261" s="61" t="s">
        <v>80</v>
      </c>
      <c r="P261" s="61">
        <v>6</v>
      </c>
      <c r="Q261" s="61" t="s">
        <v>34</v>
      </c>
      <c r="R261" s="61">
        <v>49</v>
      </c>
      <c r="S261" s="61" t="s">
        <v>200</v>
      </c>
      <c r="T261" s="61" t="s">
        <v>81</v>
      </c>
      <c r="U261" s="61" t="s">
        <v>82</v>
      </c>
      <c r="V261" s="61">
        <v>3000</v>
      </c>
      <c r="W261" s="61" t="s">
        <v>662</v>
      </c>
      <c r="X261" s="61" t="s">
        <v>38</v>
      </c>
      <c r="AB261" s="61">
        <v>3471</v>
      </c>
      <c r="AC261" s="61" t="s">
        <v>596</v>
      </c>
      <c r="AD261" s="61">
        <v>0</v>
      </c>
      <c r="AE261" s="61" t="s">
        <v>40</v>
      </c>
      <c r="AF261" s="63">
        <v>0</v>
      </c>
      <c r="AG261" s="63">
        <v>7192</v>
      </c>
      <c r="AH261" s="63">
        <v>7192</v>
      </c>
      <c r="AI261" s="63">
        <v>0</v>
      </c>
      <c r="AJ261" s="63">
        <v>6960</v>
      </c>
      <c r="AK261" s="63">
        <v>0</v>
      </c>
      <c r="AL261" s="63">
        <v>6960</v>
      </c>
      <c r="AM261" s="63">
        <v>6960</v>
      </c>
      <c r="AN261" s="63">
        <v>0</v>
      </c>
      <c r="AO261" s="63">
        <v>6960</v>
      </c>
      <c r="AP261" s="63">
        <v>6960</v>
      </c>
      <c r="AQ261" s="63">
        <v>0</v>
      </c>
      <c r="AR261" s="63">
        <v>0</v>
      </c>
      <c r="AS261" s="63">
        <v>0</v>
      </c>
      <c r="AT261" s="63">
        <v>0</v>
      </c>
      <c r="AU261" s="63">
        <v>0</v>
      </c>
      <c r="AV261" s="63">
        <v>0</v>
      </c>
      <c r="AW261" s="63">
        <f t="shared" si="67"/>
        <v>232</v>
      </c>
      <c r="AX261" s="63">
        <v>0</v>
      </c>
      <c r="AY261" s="63">
        <f t="shared" si="68"/>
        <v>0</v>
      </c>
      <c r="AZ261" s="63">
        <f t="shared" si="69"/>
        <v>-7192</v>
      </c>
      <c r="BA261" s="63">
        <v>0</v>
      </c>
      <c r="BB261" s="63" t="s">
        <v>473</v>
      </c>
      <c r="BC261" s="63">
        <v>0</v>
      </c>
      <c r="BD261" s="63">
        <v>7192</v>
      </c>
      <c r="BE261" s="63">
        <v>0</v>
      </c>
      <c r="BF261" s="63">
        <v>0</v>
      </c>
      <c r="BG261" s="63">
        <v>7192</v>
      </c>
      <c r="BH261" s="63"/>
      <c r="BI261" s="63">
        <v>0</v>
      </c>
      <c r="BJ261" s="63">
        <f t="shared" si="71"/>
        <v>7192</v>
      </c>
      <c r="BK261" s="63">
        <f t="shared" si="72"/>
        <v>232</v>
      </c>
    </row>
    <row r="262" spans="1:66" s="61" customFormat="1" hidden="1" x14ac:dyDescent="0.25">
      <c r="A262" s="61" t="str">
        <f>VLOOKUP(B262,'Cubo 14-08-2023'!$A$1:$A$444,1,0)</f>
        <v>1.1-00-2305_23621015_2334810</v>
      </c>
      <c r="B262" s="61" t="str">
        <f t="shared" si="70"/>
        <v>1.1-00-2305_23621015_2334810</v>
      </c>
      <c r="C262" s="61" t="s">
        <v>137</v>
      </c>
      <c r="D262" s="61" t="s">
        <v>138</v>
      </c>
      <c r="E262" s="61" t="s">
        <v>682</v>
      </c>
      <c r="F262" s="61">
        <v>1</v>
      </c>
      <c r="G262" s="61" t="s">
        <v>669</v>
      </c>
      <c r="H262" s="61">
        <v>1.3</v>
      </c>
      <c r="I262" s="61" t="s">
        <v>670</v>
      </c>
      <c r="J262" s="61" t="s">
        <v>28</v>
      </c>
      <c r="K262" s="61" t="s">
        <v>29</v>
      </c>
      <c r="L262" s="61" t="s">
        <v>43</v>
      </c>
      <c r="M262" s="61" t="s">
        <v>44</v>
      </c>
      <c r="N262" s="61" t="s">
        <v>45</v>
      </c>
      <c r="O262" s="61" t="s">
        <v>46</v>
      </c>
      <c r="P262" s="61">
        <v>6</v>
      </c>
      <c r="Q262" s="61" t="s">
        <v>34</v>
      </c>
      <c r="R262" s="61">
        <v>21</v>
      </c>
      <c r="S262" s="61" t="s">
        <v>107</v>
      </c>
      <c r="T262" s="61" t="s">
        <v>47</v>
      </c>
      <c r="U262" s="61" t="s">
        <v>48</v>
      </c>
      <c r="V262" s="61">
        <v>3000</v>
      </c>
      <c r="W262" s="61" t="s">
        <v>662</v>
      </c>
      <c r="X262" s="61" t="s">
        <v>38</v>
      </c>
      <c r="AB262" s="61">
        <v>3481</v>
      </c>
      <c r="AC262" s="61" t="s">
        <v>341</v>
      </c>
      <c r="AD262" s="61">
        <v>0</v>
      </c>
      <c r="AE262" s="61" t="s">
        <v>40</v>
      </c>
      <c r="AF262" s="63">
        <v>1080000</v>
      </c>
      <c r="AG262" s="63">
        <v>1080000</v>
      </c>
      <c r="AH262" s="63">
        <v>1080000</v>
      </c>
      <c r="AI262" s="63">
        <v>1080000</v>
      </c>
      <c r="AJ262" s="63">
        <v>606583.93000000005</v>
      </c>
      <c r="AK262" s="63">
        <v>442024.03</v>
      </c>
      <c r="AL262" s="63">
        <v>606583.93000000005</v>
      </c>
      <c r="AM262" s="63">
        <v>606583.93000000005</v>
      </c>
      <c r="AN262" s="63">
        <v>442024.03</v>
      </c>
      <c r="AO262" s="63">
        <v>606583.93000000005</v>
      </c>
      <c r="AP262" s="63">
        <v>606583.93000000005</v>
      </c>
      <c r="AQ262" s="63">
        <v>442024.03</v>
      </c>
      <c r="AR262" s="63">
        <v>606583.93000000005</v>
      </c>
      <c r="AS262" s="63">
        <v>606583.93000000005</v>
      </c>
      <c r="AT262" s="63">
        <v>442024.03</v>
      </c>
      <c r="AU262" s="63">
        <v>606583.93000000005</v>
      </c>
      <c r="AV262" s="63">
        <v>606583.93000000005</v>
      </c>
      <c r="AW262" s="63">
        <f t="shared" si="67"/>
        <v>473416.06999999995</v>
      </c>
      <c r="AX262" s="63">
        <v>1080000</v>
      </c>
      <c r="AY262" s="63">
        <f t="shared" si="68"/>
        <v>0</v>
      </c>
      <c r="AZ262" s="63">
        <f t="shared" si="69"/>
        <v>0</v>
      </c>
      <c r="BA262" s="63">
        <v>1080000</v>
      </c>
      <c r="BB262" s="63" t="s">
        <v>473</v>
      </c>
      <c r="BC262" s="63">
        <v>0</v>
      </c>
      <c r="BD262" s="63">
        <v>0</v>
      </c>
      <c r="BE262" s="63">
        <v>0</v>
      </c>
      <c r="BF262" s="63">
        <v>0</v>
      </c>
      <c r="BG262" s="63">
        <v>0</v>
      </c>
      <c r="BH262" s="63"/>
      <c r="BI262" s="63">
        <f>BA262-AG262</f>
        <v>0</v>
      </c>
      <c r="BJ262" s="63">
        <f t="shared" si="71"/>
        <v>1080000</v>
      </c>
      <c r="BK262" s="63">
        <f t="shared" si="72"/>
        <v>473416.06999999995</v>
      </c>
    </row>
    <row r="263" spans="1:66" s="61" customFormat="1" hidden="1" x14ac:dyDescent="0.25">
      <c r="A263" s="61" t="str">
        <f>VLOOKUP(B263,'Cubo 14-08-2023'!$A$1:$A$444,1,0)</f>
        <v>1.1-00-2305_23621015_2335110</v>
      </c>
      <c r="B263" s="61" t="str">
        <f t="shared" si="70"/>
        <v>1.1-00-2305_23621015_2335110</v>
      </c>
      <c r="C263" s="61" t="s">
        <v>137</v>
      </c>
      <c r="D263" s="61" t="s">
        <v>138</v>
      </c>
      <c r="E263" s="61" t="s">
        <v>682</v>
      </c>
      <c r="F263" s="61">
        <v>1</v>
      </c>
      <c r="G263" s="61" t="s">
        <v>669</v>
      </c>
      <c r="H263" s="61">
        <v>1.3</v>
      </c>
      <c r="I263" s="61" t="s">
        <v>670</v>
      </c>
      <c r="J263" s="61" t="s">
        <v>28</v>
      </c>
      <c r="K263" s="61" t="s">
        <v>29</v>
      </c>
      <c r="L263" s="61" t="s">
        <v>43</v>
      </c>
      <c r="M263" s="61" t="s">
        <v>44</v>
      </c>
      <c r="N263" s="61" t="s">
        <v>45</v>
      </c>
      <c r="O263" s="61" t="s">
        <v>46</v>
      </c>
      <c r="P263" s="61">
        <v>6</v>
      </c>
      <c r="Q263" s="61" t="s">
        <v>34</v>
      </c>
      <c r="R263" s="61">
        <v>21</v>
      </c>
      <c r="S263" s="61" t="s">
        <v>107</v>
      </c>
      <c r="T263" s="61" t="s">
        <v>47</v>
      </c>
      <c r="U263" s="61" t="s">
        <v>48</v>
      </c>
      <c r="V263" s="61">
        <v>3000</v>
      </c>
      <c r="W263" s="61" t="s">
        <v>662</v>
      </c>
      <c r="X263" s="61" t="s">
        <v>38</v>
      </c>
      <c r="AB263" s="61">
        <v>3511</v>
      </c>
      <c r="AC263" s="61" t="s">
        <v>279</v>
      </c>
      <c r="AD263" s="61">
        <v>0</v>
      </c>
      <c r="AE263" s="61" t="s">
        <v>40</v>
      </c>
      <c r="AF263" s="63">
        <v>337592</v>
      </c>
      <c r="AG263" s="63">
        <v>337592</v>
      </c>
      <c r="AH263" s="63">
        <v>337592</v>
      </c>
      <c r="AI263" s="63">
        <v>800000</v>
      </c>
      <c r="AJ263" s="63">
        <v>126578.04</v>
      </c>
      <c r="AK263" s="63">
        <v>126578.04</v>
      </c>
      <c r="AL263" s="63">
        <v>126578.04</v>
      </c>
      <c r="AM263" s="63">
        <v>126578.04</v>
      </c>
      <c r="AN263" s="63">
        <v>14227.7</v>
      </c>
      <c r="AO263" s="63">
        <v>73837.19</v>
      </c>
      <c r="AP263" s="63">
        <v>73837.19</v>
      </c>
      <c r="AQ263" s="63">
        <v>14227.7</v>
      </c>
      <c r="AR263" s="63">
        <v>73837.19</v>
      </c>
      <c r="AS263" s="63">
        <v>73837.19</v>
      </c>
      <c r="AT263" s="63">
        <v>14227.7</v>
      </c>
      <c r="AU263" s="63">
        <v>63289.02</v>
      </c>
      <c r="AV263" s="63">
        <v>73837.19</v>
      </c>
      <c r="AW263" s="63">
        <f t="shared" si="67"/>
        <v>211013.96000000002</v>
      </c>
      <c r="AX263" s="63">
        <v>800000</v>
      </c>
      <c r="AY263" s="63">
        <f t="shared" si="68"/>
        <v>0</v>
      </c>
      <c r="AZ263" s="63">
        <f t="shared" si="69"/>
        <v>462408</v>
      </c>
      <c r="BA263" s="63">
        <v>800000</v>
      </c>
      <c r="BB263" s="63" t="s">
        <v>473</v>
      </c>
      <c r="BC263" s="63">
        <v>0</v>
      </c>
      <c r="BD263" s="63">
        <v>0</v>
      </c>
      <c r="BE263" s="63">
        <v>0</v>
      </c>
      <c r="BF263" s="63">
        <v>462408</v>
      </c>
      <c r="BG263" s="63">
        <v>-462408</v>
      </c>
      <c r="BH263" s="63"/>
      <c r="BI263" s="63">
        <f>BA263-AG263</f>
        <v>462408</v>
      </c>
      <c r="BJ263" s="63">
        <f t="shared" si="71"/>
        <v>800000</v>
      </c>
      <c r="BK263" s="63">
        <f t="shared" si="72"/>
        <v>673421.96</v>
      </c>
    </row>
    <row r="264" spans="1:66" s="61" customFormat="1" hidden="1" x14ac:dyDescent="0.25">
      <c r="A264" s="61" t="str">
        <f>VLOOKUP(B264,'Cubo 14-08-2023'!$A$1:$A$444,1,0)</f>
        <v>1.1-00-2304_23618012_2335110</v>
      </c>
      <c r="B264" s="61" t="str">
        <f t="shared" si="70"/>
        <v>1.1-00-2304_23618012_2335110</v>
      </c>
      <c r="C264" s="61" t="s">
        <v>137</v>
      </c>
      <c r="D264" s="61" t="s">
        <v>138</v>
      </c>
      <c r="E264" s="61" t="s">
        <v>682</v>
      </c>
      <c r="F264" s="61">
        <v>1</v>
      </c>
      <c r="G264" s="61" t="s">
        <v>669</v>
      </c>
      <c r="H264" s="61">
        <v>1.3</v>
      </c>
      <c r="I264" s="61" t="s">
        <v>670</v>
      </c>
      <c r="J264" s="61" t="s">
        <v>28</v>
      </c>
      <c r="K264" s="61" t="s">
        <v>29</v>
      </c>
      <c r="L264" s="61" t="s">
        <v>30</v>
      </c>
      <c r="M264" s="61" t="s">
        <v>31</v>
      </c>
      <c r="N264" s="61" t="s">
        <v>32</v>
      </c>
      <c r="O264" s="61" t="s">
        <v>33</v>
      </c>
      <c r="P264" s="61">
        <v>6</v>
      </c>
      <c r="Q264" s="61" t="s">
        <v>34</v>
      </c>
      <c r="R264" s="61">
        <v>18</v>
      </c>
      <c r="S264" s="61" t="s">
        <v>275</v>
      </c>
      <c r="T264" s="61" t="s">
        <v>273</v>
      </c>
      <c r="U264" s="61" t="s">
        <v>274</v>
      </c>
      <c r="V264" s="61">
        <v>3000</v>
      </c>
      <c r="W264" s="61" t="s">
        <v>662</v>
      </c>
      <c r="X264" s="61" t="s">
        <v>38</v>
      </c>
      <c r="AB264" s="61">
        <v>3511</v>
      </c>
      <c r="AC264" s="61" t="s">
        <v>279</v>
      </c>
      <c r="AD264" s="61">
        <v>0</v>
      </c>
      <c r="AE264" s="61" t="s">
        <v>40</v>
      </c>
      <c r="AF264" s="63">
        <v>15500000</v>
      </c>
      <c r="AG264" s="63">
        <v>15500000</v>
      </c>
      <c r="AH264" s="63">
        <v>15500000</v>
      </c>
      <c r="AI264" s="63">
        <v>36385568</v>
      </c>
      <c r="AJ264" s="63">
        <v>8925915.3300000001</v>
      </c>
      <c r="AK264" s="63">
        <v>7427424.6200000001</v>
      </c>
      <c r="AL264" s="63">
        <v>8925915.3300000001</v>
      </c>
      <c r="AM264" s="63">
        <v>10421143.210000001</v>
      </c>
      <c r="AN264" s="63">
        <v>7427424.6200000001</v>
      </c>
      <c r="AO264" s="63">
        <v>8925915.3300000001</v>
      </c>
      <c r="AP264" s="63">
        <v>10421143.210000001</v>
      </c>
      <c r="AQ264" s="63">
        <v>7427424.6200000001</v>
      </c>
      <c r="AR264" s="63">
        <v>8925915.3300000001</v>
      </c>
      <c r="AS264" s="63">
        <v>10421143.210000001</v>
      </c>
      <c r="AT264" s="63">
        <v>7427424.6200000001</v>
      </c>
      <c r="AU264" s="63">
        <v>8925915.3300000001</v>
      </c>
      <c r="AV264" s="63">
        <v>10421143.210000001</v>
      </c>
      <c r="AW264" s="63">
        <f t="shared" si="67"/>
        <v>6574084.6699999999</v>
      </c>
      <c r="AX264" s="63">
        <v>15500000</v>
      </c>
      <c r="AY264" s="63">
        <f t="shared" si="68"/>
        <v>-20885568</v>
      </c>
      <c r="AZ264" s="63">
        <f t="shared" si="69"/>
        <v>0</v>
      </c>
      <c r="BA264" s="63">
        <v>15500000</v>
      </c>
      <c r="BB264" s="63" t="s">
        <v>473</v>
      </c>
      <c r="BC264" s="63">
        <v>0</v>
      </c>
      <c r="BD264" s="63">
        <v>0</v>
      </c>
      <c r="BE264" s="63">
        <v>0</v>
      </c>
      <c r="BF264" s="63">
        <v>20885568</v>
      </c>
      <c r="BG264" s="63">
        <v>-20885568</v>
      </c>
      <c r="BH264" s="63"/>
      <c r="BI264" s="63">
        <f>BA264-AG264</f>
        <v>0</v>
      </c>
      <c r="BJ264" s="63">
        <f t="shared" si="71"/>
        <v>15500000</v>
      </c>
      <c r="BK264" s="63">
        <f t="shared" si="72"/>
        <v>5078856.7899999991</v>
      </c>
    </row>
    <row r="265" spans="1:66" s="61" customFormat="1" hidden="1" x14ac:dyDescent="0.25">
      <c r="A265" s="61" t="str">
        <f>VLOOKUP(B265,'Cubo 14-08-2023'!$A$1:$A$444,1,0)</f>
        <v>1.1-00-2303_23117011_2335210</v>
      </c>
      <c r="B265" s="61" t="str">
        <f t="shared" si="70"/>
        <v>1.1-00-2303_23117011_2335210</v>
      </c>
      <c r="C265" s="61" t="s">
        <v>137</v>
      </c>
      <c r="D265" s="61" t="s">
        <v>138</v>
      </c>
      <c r="E265" s="61" t="s">
        <v>682</v>
      </c>
      <c r="F265" s="61">
        <v>1</v>
      </c>
      <c r="G265" s="61" t="s">
        <v>669</v>
      </c>
      <c r="H265" s="61">
        <v>1.3</v>
      </c>
      <c r="I265" s="61" t="s">
        <v>670</v>
      </c>
      <c r="J265" s="61" t="s">
        <v>265</v>
      </c>
      <c r="K265" s="61" t="s">
        <v>266</v>
      </c>
      <c r="L265" s="61" t="s">
        <v>125</v>
      </c>
      <c r="M265" s="61" t="s">
        <v>126</v>
      </c>
      <c r="N265" s="61" t="s">
        <v>267</v>
      </c>
      <c r="O265" s="61" t="s">
        <v>268</v>
      </c>
      <c r="P265" s="61">
        <v>1</v>
      </c>
      <c r="Q265" s="61" t="s">
        <v>127</v>
      </c>
      <c r="R265" s="61">
        <v>17</v>
      </c>
      <c r="S265" s="61" t="s">
        <v>271</v>
      </c>
      <c r="T265" s="61" t="s">
        <v>269</v>
      </c>
      <c r="U265" s="61" t="s">
        <v>270</v>
      </c>
      <c r="V265" s="61">
        <v>3000</v>
      </c>
      <c r="W265" s="61" t="s">
        <v>662</v>
      </c>
      <c r="X265" s="61" t="s">
        <v>38</v>
      </c>
      <c r="AB265" s="61">
        <v>3521</v>
      </c>
      <c r="AC265" s="61" t="s">
        <v>597</v>
      </c>
      <c r="AD265" s="61">
        <v>0</v>
      </c>
      <c r="AE265" s="61" t="s">
        <v>40</v>
      </c>
      <c r="AF265" s="63">
        <v>0</v>
      </c>
      <c r="AG265" s="63">
        <v>0</v>
      </c>
      <c r="AH265" s="63">
        <v>8000</v>
      </c>
      <c r="AI265" s="63">
        <v>0</v>
      </c>
      <c r="AJ265" s="63">
        <v>0</v>
      </c>
      <c r="AK265" s="63">
        <v>0</v>
      </c>
      <c r="AL265" s="63">
        <v>0</v>
      </c>
      <c r="AM265" s="63">
        <v>0</v>
      </c>
      <c r="AN265" s="63">
        <v>0</v>
      </c>
      <c r="AO265" s="63">
        <v>0</v>
      </c>
      <c r="AP265" s="63">
        <v>0</v>
      </c>
      <c r="AQ265" s="63">
        <v>0</v>
      </c>
      <c r="AR265" s="63">
        <v>0</v>
      </c>
      <c r="AS265" s="63">
        <v>0</v>
      </c>
      <c r="AT265" s="63">
        <v>0</v>
      </c>
      <c r="AU265" s="63">
        <v>0</v>
      </c>
      <c r="AV265" s="63">
        <v>0</v>
      </c>
      <c r="AW265" s="63">
        <v>0</v>
      </c>
      <c r="AX265" s="63">
        <v>0</v>
      </c>
      <c r="AY265" s="63">
        <v>0</v>
      </c>
      <c r="AZ265" s="63">
        <v>0</v>
      </c>
      <c r="BA265" s="63">
        <v>0</v>
      </c>
      <c r="BB265" s="63" t="s">
        <v>473</v>
      </c>
      <c r="BC265" s="63">
        <v>0</v>
      </c>
      <c r="BD265" s="63">
        <v>0</v>
      </c>
      <c r="BE265" s="63">
        <v>0</v>
      </c>
      <c r="BF265" s="63">
        <v>0</v>
      </c>
      <c r="BG265" s="63">
        <v>0</v>
      </c>
      <c r="BH265" s="63"/>
      <c r="BI265" s="63">
        <f>BA265-AG265</f>
        <v>0</v>
      </c>
      <c r="BJ265" s="63">
        <f t="shared" si="71"/>
        <v>0</v>
      </c>
      <c r="BK265" s="63">
        <f t="shared" si="72"/>
        <v>0</v>
      </c>
    </row>
    <row r="266" spans="1:66" s="61" customFormat="1" hidden="1" x14ac:dyDescent="0.25">
      <c r="A266" s="61" t="str">
        <f>VLOOKUP(B266,'Cubo 14-08-2023'!$A$1:$A$444,1,0)</f>
        <v>1.1-00-2311_23649031_2335210</v>
      </c>
      <c r="B266" s="61" t="str">
        <f t="shared" si="70"/>
        <v>1.1-00-2311_23649031_2335210</v>
      </c>
      <c r="C266" s="61" t="s">
        <v>137</v>
      </c>
      <c r="D266" s="61" t="s">
        <v>138</v>
      </c>
      <c r="E266" s="61" t="s">
        <v>682</v>
      </c>
      <c r="F266" s="61">
        <v>3</v>
      </c>
      <c r="G266" s="61" t="s">
        <v>685</v>
      </c>
      <c r="H266" s="61">
        <v>3.8</v>
      </c>
      <c r="I266" s="61" t="s">
        <v>687</v>
      </c>
      <c r="J266" s="61" t="s">
        <v>77</v>
      </c>
      <c r="K266" s="61" t="s">
        <v>78</v>
      </c>
      <c r="L266" s="61" t="s">
        <v>43</v>
      </c>
      <c r="M266" s="61" t="s">
        <v>44</v>
      </c>
      <c r="N266" s="61" t="s">
        <v>79</v>
      </c>
      <c r="O266" s="61" t="s">
        <v>80</v>
      </c>
      <c r="P266" s="61">
        <v>6</v>
      </c>
      <c r="Q266" s="61" t="s">
        <v>34</v>
      </c>
      <c r="R266" s="61">
        <v>49</v>
      </c>
      <c r="S266" s="61" t="s">
        <v>200</v>
      </c>
      <c r="T266" s="61" t="s">
        <v>81</v>
      </c>
      <c r="U266" s="61" t="s">
        <v>82</v>
      </c>
      <c r="V266" s="61">
        <v>3000</v>
      </c>
      <c r="W266" s="61" t="s">
        <v>662</v>
      </c>
      <c r="X266" s="61" t="s">
        <v>38</v>
      </c>
      <c r="AB266" s="61">
        <v>3521</v>
      </c>
      <c r="AC266" s="61" t="s">
        <v>597</v>
      </c>
      <c r="AD266" s="61">
        <v>0</v>
      </c>
      <c r="AE266" s="61" t="s">
        <v>40</v>
      </c>
      <c r="AF266" s="63">
        <v>0</v>
      </c>
      <c r="AG266" s="63">
        <v>5220</v>
      </c>
      <c r="AH266" s="63">
        <v>5220</v>
      </c>
      <c r="AI266" s="63">
        <v>0</v>
      </c>
      <c r="AJ266" s="63">
        <v>5220</v>
      </c>
      <c r="AK266" s="63">
        <v>0</v>
      </c>
      <c r="AL266" s="63">
        <v>0</v>
      </c>
      <c r="AM266" s="63">
        <v>4988</v>
      </c>
      <c r="AN266" s="63">
        <v>0</v>
      </c>
      <c r="AO266" s="63">
        <v>0</v>
      </c>
      <c r="AP266" s="63">
        <v>4988</v>
      </c>
      <c r="AQ266" s="63">
        <v>0</v>
      </c>
      <c r="AR266" s="63">
        <v>0</v>
      </c>
      <c r="AS266" s="63">
        <v>0</v>
      </c>
      <c r="AT266" s="63">
        <v>0</v>
      </c>
      <c r="AU266" s="63">
        <v>0</v>
      </c>
      <c r="AV266" s="63">
        <v>0</v>
      </c>
      <c r="AW266" s="63">
        <f t="shared" ref="AW266:AW273" si="73">AG266-AJ266</f>
        <v>0</v>
      </c>
      <c r="AX266" s="63">
        <v>0</v>
      </c>
      <c r="AY266" s="63">
        <f t="shared" ref="AY266:AY283" si="74">AX266-AI266</f>
        <v>0</v>
      </c>
      <c r="AZ266" s="63">
        <f t="shared" ref="AZ266:AZ283" si="75">AX266-AG266</f>
        <v>-5220</v>
      </c>
      <c r="BA266" s="63">
        <v>0</v>
      </c>
      <c r="BB266" s="63" t="s">
        <v>473</v>
      </c>
      <c r="BC266" s="63">
        <v>0</v>
      </c>
      <c r="BD266" s="63">
        <v>5220</v>
      </c>
      <c r="BE266" s="63">
        <v>0</v>
      </c>
      <c r="BF266" s="63">
        <v>0</v>
      </c>
      <c r="BG266" s="63">
        <v>5220</v>
      </c>
      <c r="BH266" s="63"/>
      <c r="BI266" s="63">
        <v>0</v>
      </c>
      <c r="BJ266" s="63">
        <f t="shared" si="71"/>
        <v>5220</v>
      </c>
      <c r="BK266" s="63">
        <f t="shared" si="72"/>
        <v>232</v>
      </c>
    </row>
    <row r="267" spans="1:66" s="61" customFormat="1" hidden="1" x14ac:dyDescent="0.25">
      <c r="A267" s="61" t="str">
        <f>VLOOKUP(B267,'Cubo 14-08-2023'!$A$1:$A$444,1,0)</f>
        <v>1.1-00-2305_23621015_2335210</v>
      </c>
      <c r="B267" s="61" t="str">
        <f t="shared" si="70"/>
        <v>1.1-00-2305_23621015_2335210</v>
      </c>
      <c r="C267" s="61" t="s">
        <v>137</v>
      </c>
      <c r="D267" s="61" t="s">
        <v>138</v>
      </c>
      <c r="E267" s="61" t="s">
        <v>682</v>
      </c>
      <c r="F267" s="61">
        <v>1</v>
      </c>
      <c r="G267" s="61" t="s">
        <v>669</v>
      </c>
      <c r="H267" s="61">
        <v>1.3</v>
      </c>
      <c r="I267" s="61" t="s">
        <v>670</v>
      </c>
      <c r="J267" s="61" t="s">
        <v>28</v>
      </c>
      <c r="K267" s="61" t="s">
        <v>29</v>
      </c>
      <c r="L267" s="61" t="s">
        <v>43</v>
      </c>
      <c r="M267" s="61" t="s">
        <v>44</v>
      </c>
      <c r="N267" s="61" t="s">
        <v>45</v>
      </c>
      <c r="O267" s="61" t="s">
        <v>46</v>
      </c>
      <c r="P267" s="61">
        <v>6</v>
      </c>
      <c r="Q267" s="61" t="s">
        <v>34</v>
      </c>
      <c r="R267" s="61">
        <v>21</v>
      </c>
      <c r="S267" s="61" t="s">
        <v>107</v>
      </c>
      <c r="T267" s="61" t="s">
        <v>47</v>
      </c>
      <c r="U267" s="61" t="s">
        <v>48</v>
      </c>
      <c r="V267" s="61">
        <v>3000</v>
      </c>
      <c r="W267" s="61" t="s">
        <v>662</v>
      </c>
      <c r="X267" s="61" t="s">
        <v>38</v>
      </c>
      <c r="AB267" s="61">
        <v>3521</v>
      </c>
      <c r="AC267" s="61" t="s">
        <v>597</v>
      </c>
      <c r="AD267" s="61">
        <v>0</v>
      </c>
      <c r="AE267" s="61" t="s">
        <v>40</v>
      </c>
      <c r="AF267" s="63">
        <v>0</v>
      </c>
      <c r="AG267" s="63">
        <v>26000</v>
      </c>
      <c r="AH267" s="63">
        <v>26000</v>
      </c>
      <c r="AI267" s="63">
        <v>0</v>
      </c>
      <c r="AJ267" s="63">
        <v>13316.8</v>
      </c>
      <c r="AK267" s="63">
        <v>0</v>
      </c>
      <c r="AL267" s="63">
        <v>0</v>
      </c>
      <c r="AM267" s="63">
        <v>0</v>
      </c>
      <c r="AN267" s="63">
        <v>0</v>
      </c>
      <c r="AO267" s="63">
        <v>0</v>
      </c>
      <c r="AP267" s="63">
        <v>0</v>
      </c>
      <c r="AQ267" s="63">
        <v>0</v>
      </c>
      <c r="AR267" s="63">
        <v>0</v>
      </c>
      <c r="AS267" s="63">
        <v>0</v>
      </c>
      <c r="AT267" s="63">
        <v>0</v>
      </c>
      <c r="AU267" s="63">
        <v>0</v>
      </c>
      <c r="AV267" s="63">
        <v>0</v>
      </c>
      <c r="AW267" s="63">
        <f t="shared" si="73"/>
        <v>12683.2</v>
      </c>
      <c r="AX267" s="63">
        <v>0</v>
      </c>
      <c r="AY267" s="63">
        <f t="shared" si="74"/>
        <v>0</v>
      </c>
      <c r="AZ267" s="63">
        <f t="shared" si="75"/>
        <v>-26000</v>
      </c>
      <c r="BA267" s="63">
        <v>0</v>
      </c>
      <c r="BB267" s="63" t="s">
        <v>473</v>
      </c>
      <c r="BC267" s="63">
        <v>0</v>
      </c>
      <c r="BD267" s="63">
        <v>26000</v>
      </c>
      <c r="BE267" s="63">
        <v>0</v>
      </c>
      <c r="BF267" s="63">
        <v>0</v>
      </c>
      <c r="BG267" s="63">
        <v>26000</v>
      </c>
      <c r="BH267" s="63"/>
      <c r="BI267" s="63">
        <v>0</v>
      </c>
      <c r="BJ267" s="63">
        <f t="shared" si="71"/>
        <v>26000</v>
      </c>
      <c r="BK267" s="63">
        <f t="shared" si="72"/>
        <v>26000</v>
      </c>
    </row>
    <row r="268" spans="1:66" s="61" customFormat="1" hidden="1" x14ac:dyDescent="0.25">
      <c r="A268" s="61" t="str">
        <f>VLOOKUP(B268,'Cubo 14-08-2023'!$A$1:$A$444,1,0)</f>
        <v>1.1-00-2311_23649031_2335310</v>
      </c>
      <c r="B268" s="61" t="str">
        <f t="shared" si="70"/>
        <v>1.1-00-2311_23649031_2335310</v>
      </c>
      <c r="C268" s="61" t="s">
        <v>137</v>
      </c>
      <c r="D268" s="61" t="s">
        <v>138</v>
      </c>
      <c r="E268" s="61" t="s">
        <v>682</v>
      </c>
      <c r="F268" s="61">
        <v>3</v>
      </c>
      <c r="G268" s="61" t="s">
        <v>685</v>
      </c>
      <c r="H268" s="61">
        <v>3.8</v>
      </c>
      <c r="I268" s="61" t="s">
        <v>687</v>
      </c>
      <c r="J268" s="61" t="s">
        <v>77</v>
      </c>
      <c r="K268" s="61" t="s">
        <v>78</v>
      </c>
      <c r="L268" s="61" t="s">
        <v>43</v>
      </c>
      <c r="M268" s="61" t="s">
        <v>44</v>
      </c>
      <c r="N268" s="61" t="s">
        <v>79</v>
      </c>
      <c r="O268" s="61" t="s">
        <v>80</v>
      </c>
      <c r="P268" s="61">
        <v>6</v>
      </c>
      <c r="Q268" s="61" t="s">
        <v>34</v>
      </c>
      <c r="R268" s="61">
        <v>49</v>
      </c>
      <c r="S268" s="61" t="s">
        <v>200</v>
      </c>
      <c r="T268" s="61" t="s">
        <v>81</v>
      </c>
      <c r="U268" s="61" t="s">
        <v>82</v>
      </c>
      <c r="V268" s="61">
        <v>3000</v>
      </c>
      <c r="W268" s="61" t="s">
        <v>662</v>
      </c>
      <c r="X268" s="61" t="s">
        <v>38</v>
      </c>
      <c r="AB268" s="61">
        <v>3531</v>
      </c>
      <c r="AC268" s="61" t="s">
        <v>206</v>
      </c>
      <c r="AD268" s="61">
        <v>0</v>
      </c>
      <c r="AE268" s="61" t="s">
        <v>40</v>
      </c>
      <c r="AF268" s="63">
        <v>275000</v>
      </c>
      <c r="AG268" s="63">
        <v>195433</v>
      </c>
      <c r="AH268" s="63">
        <v>183733</v>
      </c>
      <c r="AI268" s="63">
        <v>275000</v>
      </c>
      <c r="AJ268" s="63">
        <v>2995.12</v>
      </c>
      <c r="AK268" s="63">
        <v>0</v>
      </c>
      <c r="AL268" s="63">
        <v>2995.12</v>
      </c>
      <c r="AM268" s="63">
        <v>2995.12</v>
      </c>
      <c r="AN268" s="63">
        <v>0</v>
      </c>
      <c r="AO268" s="63">
        <v>0</v>
      </c>
      <c r="AP268" s="63">
        <v>0</v>
      </c>
      <c r="AQ268" s="63">
        <v>0</v>
      </c>
      <c r="AR268" s="63">
        <v>0</v>
      </c>
      <c r="AS268" s="63">
        <v>0</v>
      </c>
      <c r="AT268" s="63">
        <v>0</v>
      </c>
      <c r="AU268" s="63">
        <v>0</v>
      </c>
      <c r="AV268" s="63">
        <v>0</v>
      </c>
      <c r="AW268" s="63">
        <f t="shared" si="73"/>
        <v>192437.88</v>
      </c>
      <c r="AX268" s="63">
        <v>275000</v>
      </c>
      <c r="AY268" s="63">
        <f t="shared" si="74"/>
        <v>0</v>
      </c>
      <c r="AZ268" s="63">
        <f t="shared" si="75"/>
        <v>79567</v>
      </c>
      <c r="BA268" s="63">
        <v>275000</v>
      </c>
      <c r="BB268" s="63" t="s">
        <v>473</v>
      </c>
      <c r="BC268" s="63">
        <v>0</v>
      </c>
      <c r="BD268" s="63">
        <v>0</v>
      </c>
      <c r="BE268" s="63">
        <v>0</v>
      </c>
      <c r="BF268" s="63">
        <v>79567</v>
      </c>
      <c r="BG268" s="63">
        <v>-79567</v>
      </c>
      <c r="BH268" s="63"/>
      <c r="BI268" s="63">
        <f>BA268-AG268</f>
        <v>79567</v>
      </c>
      <c r="BJ268" s="63">
        <f t="shared" si="71"/>
        <v>275000</v>
      </c>
      <c r="BK268" s="63">
        <f t="shared" si="72"/>
        <v>272004.88</v>
      </c>
    </row>
    <row r="269" spans="1:66" s="61" customFormat="1" hidden="1" x14ac:dyDescent="0.25">
      <c r="A269" s="61" t="str">
        <f>VLOOKUP(B269,'Cubo 14-08-2023'!$A$1:$A$444,1,0)</f>
        <v>1.1-00-2307_23339024_2335410</v>
      </c>
      <c r="B269" s="61" t="str">
        <f t="shared" si="70"/>
        <v>1.1-00-2307_23339024_2335410</v>
      </c>
      <c r="C269" s="61" t="s">
        <v>137</v>
      </c>
      <c r="D269" s="61" t="s">
        <v>138</v>
      </c>
      <c r="E269" s="61" t="s">
        <v>682</v>
      </c>
      <c r="F269" s="61">
        <v>2</v>
      </c>
      <c r="G269" s="61" t="s">
        <v>672</v>
      </c>
      <c r="H269" s="61">
        <v>2.2999999999999998</v>
      </c>
      <c r="I269" s="61" t="s">
        <v>688</v>
      </c>
      <c r="J269" s="61" t="s">
        <v>214</v>
      </c>
      <c r="K269" s="61" t="s">
        <v>215</v>
      </c>
      <c r="L269" s="61" t="s">
        <v>43</v>
      </c>
      <c r="M269" s="61" t="s">
        <v>44</v>
      </c>
      <c r="N269" s="61" t="s">
        <v>88</v>
      </c>
      <c r="O269" s="61" t="s">
        <v>89</v>
      </c>
      <c r="P269" s="61">
        <v>3</v>
      </c>
      <c r="Q269" s="61" t="s">
        <v>90</v>
      </c>
      <c r="R269" s="61">
        <v>39</v>
      </c>
      <c r="S269" s="61" t="s">
        <v>218</v>
      </c>
      <c r="T269" s="61" t="s">
        <v>216</v>
      </c>
      <c r="U269" s="61" t="s">
        <v>217</v>
      </c>
      <c r="V269" s="61">
        <v>3000</v>
      </c>
      <c r="W269" s="61" t="s">
        <v>662</v>
      </c>
      <c r="X269" s="61" t="s">
        <v>38</v>
      </c>
      <c r="AB269" s="61">
        <v>3541</v>
      </c>
      <c r="AC269" s="61" t="s">
        <v>221</v>
      </c>
      <c r="AD269" s="61">
        <v>0</v>
      </c>
      <c r="AE269" s="61" t="s">
        <v>40</v>
      </c>
      <c r="AF269" s="63">
        <v>650000</v>
      </c>
      <c r="AG269" s="63">
        <v>630000</v>
      </c>
      <c r="AH269" s="63">
        <v>630000</v>
      </c>
      <c r="AI269" s="63">
        <v>650000</v>
      </c>
      <c r="AJ269" s="63">
        <v>626843.77</v>
      </c>
      <c r="AK269" s="63">
        <v>626843.77</v>
      </c>
      <c r="AL269" s="63">
        <v>626843.77</v>
      </c>
      <c r="AM269" s="63">
        <v>626843.77</v>
      </c>
      <c r="AN269" s="63">
        <v>210107.92</v>
      </c>
      <c r="AO269" s="63">
        <v>262199.90000000002</v>
      </c>
      <c r="AP269" s="63">
        <v>314291.88</v>
      </c>
      <c r="AQ269" s="63">
        <v>209237.92</v>
      </c>
      <c r="AR269" s="63">
        <v>261329.9</v>
      </c>
      <c r="AS269" s="63">
        <v>313421.88</v>
      </c>
      <c r="AT269" s="63">
        <v>209237.92</v>
      </c>
      <c r="AU269" s="63">
        <v>261329.9</v>
      </c>
      <c r="AV269" s="63">
        <v>313421.88</v>
      </c>
      <c r="AW269" s="63">
        <f t="shared" si="73"/>
        <v>3156.2299999999814</v>
      </c>
      <c r="AX269" s="63">
        <v>650000</v>
      </c>
      <c r="AY269" s="63">
        <f t="shared" si="74"/>
        <v>0</v>
      </c>
      <c r="AZ269" s="63">
        <f t="shared" si="75"/>
        <v>20000</v>
      </c>
      <c r="BA269" s="63">
        <v>650000</v>
      </c>
      <c r="BB269" s="63" t="s">
        <v>530</v>
      </c>
      <c r="BC269" s="63">
        <v>0</v>
      </c>
      <c r="BD269" s="63">
        <v>0</v>
      </c>
      <c r="BE269" s="63">
        <v>0</v>
      </c>
      <c r="BF269" s="63">
        <v>20000</v>
      </c>
      <c r="BG269" s="63">
        <v>-20000</v>
      </c>
      <c r="BH269" s="63"/>
      <c r="BI269" s="63">
        <f>BA269-AG269</f>
        <v>20000</v>
      </c>
      <c r="BJ269" s="63">
        <f t="shared" si="71"/>
        <v>650000</v>
      </c>
      <c r="BK269" s="63">
        <f t="shared" si="72"/>
        <v>23156.229999999981</v>
      </c>
    </row>
    <row r="270" spans="1:66" s="61" customFormat="1" hidden="1" x14ac:dyDescent="0.25">
      <c r="A270" s="61" t="str">
        <f>VLOOKUP(B270,'Cubo 14-08-2023'!$A$1:$A$444,1,0)</f>
        <v>1.1-00-2305_23621015_2335510</v>
      </c>
      <c r="B270" s="61" t="str">
        <f t="shared" si="70"/>
        <v>1.1-00-2305_23621015_2335510</v>
      </c>
      <c r="C270" s="61" t="s">
        <v>137</v>
      </c>
      <c r="D270" s="61" t="s">
        <v>138</v>
      </c>
      <c r="E270" s="61" t="s">
        <v>682</v>
      </c>
      <c r="F270" s="61">
        <v>1</v>
      </c>
      <c r="G270" s="61" t="s">
        <v>669</v>
      </c>
      <c r="H270" s="61">
        <v>1.3</v>
      </c>
      <c r="I270" s="61" t="s">
        <v>670</v>
      </c>
      <c r="J270" s="61" t="s">
        <v>28</v>
      </c>
      <c r="K270" s="61" t="s">
        <v>29</v>
      </c>
      <c r="L270" s="61" t="s">
        <v>43</v>
      </c>
      <c r="M270" s="61" t="s">
        <v>44</v>
      </c>
      <c r="N270" s="61" t="s">
        <v>45</v>
      </c>
      <c r="O270" s="61" t="s">
        <v>46</v>
      </c>
      <c r="P270" s="61">
        <v>6</v>
      </c>
      <c r="Q270" s="61" t="s">
        <v>34</v>
      </c>
      <c r="R270" s="61">
        <v>21</v>
      </c>
      <c r="S270" s="61" t="s">
        <v>107</v>
      </c>
      <c r="T270" s="61" t="s">
        <v>47</v>
      </c>
      <c r="U270" s="61" t="s">
        <v>48</v>
      </c>
      <c r="V270" s="61">
        <v>3000</v>
      </c>
      <c r="W270" s="61" t="s">
        <v>662</v>
      </c>
      <c r="X270" s="61" t="s">
        <v>38</v>
      </c>
      <c r="AB270" s="61">
        <v>3551</v>
      </c>
      <c r="AC270" s="61" t="s">
        <v>342</v>
      </c>
      <c r="AD270" s="61">
        <v>0</v>
      </c>
      <c r="AE270" s="61" t="s">
        <v>40</v>
      </c>
      <c r="AF270" s="63">
        <v>7000000</v>
      </c>
      <c r="AG270" s="63">
        <v>7000000</v>
      </c>
      <c r="AH270" s="63">
        <v>7000000</v>
      </c>
      <c r="AI270" s="63">
        <v>7000000</v>
      </c>
      <c r="AJ270" s="63">
        <v>7788759.4699999997</v>
      </c>
      <c r="AK270" s="63">
        <v>7788759.4699999997</v>
      </c>
      <c r="AL270" s="63">
        <v>7788759.4699999997</v>
      </c>
      <c r="AM270" s="63">
        <v>7788759.4699999997</v>
      </c>
      <c r="AN270" s="63">
        <v>6350573.8200000003</v>
      </c>
      <c r="AO270" s="63">
        <v>7788759.4900000002</v>
      </c>
      <c r="AP270" s="63">
        <v>7144055.96</v>
      </c>
      <c r="AQ270" s="63">
        <v>4899240.8899999997</v>
      </c>
      <c r="AR270" s="63">
        <v>7059933.5499999998</v>
      </c>
      <c r="AS270" s="63">
        <v>7059933.5499999998</v>
      </c>
      <c r="AT270" s="63">
        <v>4769514.0199999996</v>
      </c>
      <c r="AU270" s="63">
        <v>6930206.6799999997</v>
      </c>
      <c r="AV270" s="63">
        <v>6930206.6799999997</v>
      </c>
      <c r="AW270" s="63">
        <f t="shared" si="73"/>
        <v>-788759.46999999974</v>
      </c>
      <c r="AX270" s="63">
        <v>10000000</v>
      </c>
      <c r="AY270" s="63">
        <f t="shared" si="74"/>
        <v>3000000</v>
      </c>
      <c r="AZ270" s="63">
        <f t="shared" si="75"/>
        <v>3000000</v>
      </c>
      <c r="BA270" s="63">
        <v>10000000</v>
      </c>
      <c r="BB270" s="63" t="s">
        <v>473</v>
      </c>
      <c r="BC270" s="63">
        <v>0</v>
      </c>
      <c r="BD270" s="63">
        <v>0</v>
      </c>
      <c r="BE270" s="63">
        <v>0</v>
      </c>
      <c r="BF270" s="63">
        <v>0</v>
      </c>
      <c r="BG270" s="63">
        <v>0</v>
      </c>
      <c r="BH270" s="63"/>
      <c r="BI270" s="63">
        <v>9000000</v>
      </c>
      <c r="BJ270" s="63">
        <f t="shared" si="71"/>
        <v>16000000</v>
      </c>
      <c r="BK270" s="63">
        <f t="shared" si="72"/>
        <v>8211240.5300000003</v>
      </c>
    </row>
    <row r="271" spans="1:66" s="61" customFormat="1" hidden="1" x14ac:dyDescent="0.25">
      <c r="A271" s="61" t="str">
        <f>VLOOKUP(B271,'Cubo 14-08-2023'!$A$1:$A$444,1,0)</f>
        <v>1.1-00-2307_23339024_2335610</v>
      </c>
      <c r="B271" s="61" t="str">
        <f t="shared" si="70"/>
        <v>1.1-00-2307_23339024_2335610</v>
      </c>
      <c r="C271" s="61" t="s">
        <v>137</v>
      </c>
      <c r="D271" s="61" t="s">
        <v>138</v>
      </c>
      <c r="E271" s="61" t="s">
        <v>682</v>
      </c>
      <c r="F271" s="61">
        <v>2</v>
      </c>
      <c r="G271" s="61" t="s">
        <v>672</v>
      </c>
      <c r="H271" s="61">
        <v>2.2999999999999998</v>
      </c>
      <c r="I271" s="61" t="s">
        <v>688</v>
      </c>
      <c r="J271" s="61" t="s">
        <v>214</v>
      </c>
      <c r="K271" s="61" t="s">
        <v>215</v>
      </c>
      <c r="L271" s="61" t="s">
        <v>43</v>
      </c>
      <c r="M271" s="61" t="s">
        <v>44</v>
      </c>
      <c r="N271" s="61" t="s">
        <v>88</v>
      </c>
      <c r="O271" s="61" t="s">
        <v>89</v>
      </c>
      <c r="P271" s="61">
        <v>3</v>
      </c>
      <c r="Q271" s="61" t="s">
        <v>90</v>
      </c>
      <c r="R271" s="61">
        <v>39</v>
      </c>
      <c r="S271" s="61" t="s">
        <v>218</v>
      </c>
      <c r="T271" s="61" t="s">
        <v>216</v>
      </c>
      <c r="U271" s="61" t="s">
        <v>217</v>
      </c>
      <c r="V271" s="61">
        <v>3000</v>
      </c>
      <c r="W271" s="61" t="s">
        <v>662</v>
      </c>
      <c r="X271" s="61" t="s">
        <v>38</v>
      </c>
      <c r="AB271" s="61">
        <v>3561</v>
      </c>
      <c r="AC271" s="61" t="s">
        <v>222</v>
      </c>
      <c r="AD271" s="61">
        <v>0</v>
      </c>
      <c r="AE271" s="61" t="s">
        <v>40</v>
      </c>
      <c r="AF271" s="63">
        <v>10000</v>
      </c>
      <c r="AG271" s="63">
        <v>30000</v>
      </c>
      <c r="AH271" s="63">
        <v>30000</v>
      </c>
      <c r="AI271" s="63">
        <v>10000</v>
      </c>
      <c r="AJ271" s="63">
        <v>13058.12</v>
      </c>
      <c r="AK271" s="63">
        <v>0</v>
      </c>
      <c r="AL271" s="63">
        <v>13058.12</v>
      </c>
      <c r="AM271" s="63">
        <v>13058.12</v>
      </c>
      <c r="AN271" s="63">
        <v>0</v>
      </c>
      <c r="AO271" s="63">
        <v>0</v>
      </c>
      <c r="AP271" s="63">
        <v>13058.12</v>
      </c>
      <c r="AQ271" s="63">
        <v>0</v>
      </c>
      <c r="AR271" s="63">
        <v>0</v>
      </c>
      <c r="AS271" s="63">
        <v>0</v>
      </c>
      <c r="AT271" s="63">
        <v>0</v>
      </c>
      <c r="AU271" s="63">
        <v>0</v>
      </c>
      <c r="AV271" s="63">
        <v>0</v>
      </c>
      <c r="AW271" s="63">
        <f t="shared" si="73"/>
        <v>16941.879999999997</v>
      </c>
      <c r="AX271" s="63">
        <v>10000</v>
      </c>
      <c r="AY271" s="63">
        <f t="shared" si="74"/>
        <v>0</v>
      </c>
      <c r="AZ271" s="63">
        <f t="shared" si="75"/>
        <v>-20000</v>
      </c>
      <c r="BA271" s="63">
        <v>10000</v>
      </c>
      <c r="BB271" s="63" t="s">
        <v>531</v>
      </c>
      <c r="BC271" s="63">
        <v>0</v>
      </c>
      <c r="BD271" s="63">
        <v>20000</v>
      </c>
      <c r="BE271" s="63">
        <v>0</v>
      </c>
      <c r="BF271" s="63">
        <v>0</v>
      </c>
      <c r="BG271" s="63">
        <v>20000</v>
      </c>
      <c r="BH271" s="63">
        <f>BI271+AG271</f>
        <v>30000</v>
      </c>
      <c r="BI271" s="63">
        <v>0</v>
      </c>
      <c r="BJ271" s="63">
        <f t="shared" si="71"/>
        <v>30000</v>
      </c>
      <c r="BK271" s="63">
        <f t="shared" si="72"/>
        <v>16941.879999999997</v>
      </c>
    </row>
    <row r="272" spans="1:66" s="61" customFormat="1" hidden="1" x14ac:dyDescent="0.25">
      <c r="A272" s="61" t="str">
        <f>VLOOKUP(B272,'Cubo 14-08-2023'!$A$1:$A$444,1,0)</f>
        <v>1.1-00-2307_23236022_2335710</v>
      </c>
      <c r="B272" s="61" t="str">
        <f t="shared" si="70"/>
        <v>1.1-00-2307_23236022_2335710</v>
      </c>
      <c r="C272" s="61" t="s">
        <v>137</v>
      </c>
      <c r="D272" s="61" t="s">
        <v>138</v>
      </c>
      <c r="E272" s="61" t="s">
        <v>682</v>
      </c>
      <c r="F272" s="61">
        <v>2</v>
      </c>
      <c r="G272" s="61" t="s">
        <v>672</v>
      </c>
      <c r="H272" s="61">
        <v>2.2000000000000002</v>
      </c>
      <c r="I272" s="61" t="s">
        <v>674</v>
      </c>
      <c r="J272" s="61" t="s">
        <v>147</v>
      </c>
      <c r="K272" s="61" t="s">
        <v>148</v>
      </c>
      <c r="L272" s="61" t="s">
        <v>43</v>
      </c>
      <c r="M272" s="61" t="s">
        <v>44</v>
      </c>
      <c r="N272" s="61" t="s">
        <v>88</v>
      </c>
      <c r="O272" s="61" t="s">
        <v>89</v>
      </c>
      <c r="P272" s="61">
        <v>2</v>
      </c>
      <c r="Q272" s="61" t="s">
        <v>169</v>
      </c>
      <c r="R272" s="61">
        <v>36</v>
      </c>
      <c r="S272" s="61" t="s">
        <v>172</v>
      </c>
      <c r="T272" s="61" t="s">
        <v>170</v>
      </c>
      <c r="U272" s="61" t="s">
        <v>171</v>
      </c>
      <c r="V272" s="61">
        <v>3000</v>
      </c>
      <c r="W272" s="61" t="s">
        <v>662</v>
      </c>
      <c r="X272" s="61" t="s">
        <v>38</v>
      </c>
      <c r="AB272" s="61">
        <v>3571</v>
      </c>
      <c r="AC272" s="61" t="s">
        <v>183</v>
      </c>
      <c r="AD272" s="61">
        <v>0</v>
      </c>
      <c r="AE272" s="61" t="s">
        <v>40</v>
      </c>
      <c r="AF272" s="63">
        <v>43006351</v>
      </c>
      <c r="AG272" s="63">
        <v>43006351</v>
      </c>
      <c r="AH272" s="63">
        <v>43006351</v>
      </c>
      <c r="AI272" s="63">
        <v>43006351</v>
      </c>
      <c r="AJ272" s="63">
        <v>122893608.09999999</v>
      </c>
      <c r="AK272" s="63">
        <v>93885966.810000002</v>
      </c>
      <c r="AL272" s="63">
        <v>122893608.09999999</v>
      </c>
      <c r="AM272" s="63">
        <v>127595665.16</v>
      </c>
      <c r="AN272" s="63">
        <v>86329509.75</v>
      </c>
      <c r="AO272" s="63">
        <v>112928754.54000001</v>
      </c>
      <c r="AP272" s="63">
        <v>118622561</v>
      </c>
      <c r="AQ272" s="63">
        <v>73510033.349999994</v>
      </c>
      <c r="AR272" s="63">
        <v>112721693.38</v>
      </c>
      <c r="AS272" s="63">
        <v>115014213.04000001</v>
      </c>
      <c r="AT272" s="63">
        <v>73510033.349999994</v>
      </c>
      <c r="AU272" s="63">
        <v>109304925.22</v>
      </c>
      <c r="AV272" s="63">
        <v>113554646.87</v>
      </c>
      <c r="AW272" s="63">
        <f t="shared" si="73"/>
        <v>-79887257.099999994</v>
      </c>
      <c r="AX272" s="63">
        <v>193664000</v>
      </c>
      <c r="AY272" s="63">
        <f t="shared" si="74"/>
        <v>150657649</v>
      </c>
      <c r="AZ272" s="63">
        <f t="shared" si="75"/>
        <v>150657649</v>
      </c>
      <c r="BA272" s="63">
        <v>193664000</v>
      </c>
      <c r="BB272" s="63" t="s">
        <v>473</v>
      </c>
      <c r="BC272" s="63">
        <v>0</v>
      </c>
      <c r="BD272" s="63">
        <v>0</v>
      </c>
      <c r="BE272" s="63">
        <v>0</v>
      </c>
      <c r="BF272" s="63">
        <v>0</v>
      </c>
      <c r="BG272" s="63">
        <v>0</v>
      </c>
      <c r="BH272" s="63"/>
      <c r="BI272" s="63">
        <v>155657649</v>
      </c>
      <c r="BJ272" s="63">
        <f t="shared" si="71"/>
        <v>198664000</v>
      </c>
      <c r="BK272" s="63">
        <f t="shared" si="72"/>
        <v>71068334.840000004</v>
      </c>
      <c r="BL272" s="63"/>
    </row>
    <row r="273" spans="1:63" s="61" customFormat="1" hidden="1" x14ac:dyDescent="0.25">
      <c r="A273" s="61" t="str">
        <f>VLOOKUP(B273,'Cubo 14-08-2023'!$A$1:$A$444,1,0)</f>
        <v>1.1-00-2305_23621015_2335710</v>
      </c>
      <c r="B273" s="61" t="str">
        <f t="shared" si="70"/>
        <v>1.1-00-2305_23621015_2335710</v>
      </c>
      <c r="C273" s="61" t="s">
        <v>137</v>
      </c>
      <c r="D273" s="61" t="s">
        <v>138</v>
      </c>
      <c r="E273" s="61" t="s">
        <v>682</v>
      </c>
      <c r="F273" s="61">
        <v>1</v>
      </c>
      <c r="G273" s="61" t="s">
        <v>669</v>
      </c>
      <c r="H273" s="61">
        <v>1.3</v>
      </c>
      <c r="I273" s="61" t="s">
        <v>670</v>
      </c>
      <c r="J273" s="61" t="s">
        <v>28</v>
      </c>
      <c r="K273" s="61" t="s">
        <v>29</v>
      </c>
      <c r="L273" s="61" t="s">
        <v>43</v>
      </c>
      <c r="M273" s="61" t="s">
        <v>44</v>
      </c>
      <c r="N273" s="61" t="s">
        <v>45</v>
      </c>
      <c r="O273" s="61" t="s">
        <v>46</v>
      </c>
      <c r="P273" s="61">
        <v>6</v>
      </c>
      <c r="Q273" s="61" t="s">
        <v>34</v>
      </c>
      <c r="R273" s="61">
        <v>21</v>
      </c>
      <c r="S273" s="61" t="s">
        <v>107</v>
      </c>
      <c r="T273" s="61" t="s">
        <v>47</v>
      </c>
      <c r="U273" s="61" t="s">
        <v>48</v>
      </c>
      <c r="V273" s="61">
        <v>3000</v>
      </c>
      <c r="W273" s="61" t="s">
        <v>662</v>
      </c>
      <c r="X273" s="61" t="s">
        <v>38</v>
      </c>
      <c r="AB273" s="61">
        <v>3571</v>
      </c>
      <c r="AC273" s="61" t="s">
        <v>183</v>
      </c>
      <c r="AD273" s="61">
        <v>0</v>
      </c>
      <c r="AE273" s="61" t="s">
        <v>40</v>
      </c>
      <c r="AF273" s="63">
        <v>13000000</v>
      </c>
      <c r="AG273" s="63">
        <v>12974000</v>
      </c>
      <c r="AH273" s="63">
        <v>12974000</v>
      </c>
      <c r="AI273" s="63">
        <v>13000000</v>
      </c>
      <c r="AJ273" s="63">
        <v>12973647.4</v>
      </c>
      <c r="AK273" s="63">
        <v>10488479.76</v>
      </c>
      <c r="AL273" s="63">
        <v>12853625.68</v>
      </c>
      <c r="AM273" s="63">
        <v>12973647.4</v>
      </c>
      <c r="AN273" s="63">
        <v>8818008.5700000003</v>
      </c>
      <c r="AO273" s="63">
        <v>12592355.09</v>
      </c>
      <c r="AP273" s="63">
        <v>12706506.050000001</v>
      </c>
      <c r="AQ273" s="63">
        <v>5683442.8600000003</v>
      </c>
      <c r="AR273" s="63">
        <v>10505139.25</v>
      </c>
      <c r="AS273" s="63">
        <v>11959688.77</v>
      </c>
      <c r="AT273" s="63">
        <v>5683442.8600000003</v>
      </c>
      <c r="AU273" s="63">
        <v>9079929.6099999994</v>
      </c>
      <c r="AV273" s="63">
        <v>11702736.01</v>
      </c>
      <c r="AW273" s="63">
        <f t="shared" si="73"/>
        <v>352.59999999962747</v>
      </c>
      <c r="AX273" s="63">
        <v>17150000</v>
      </c>
      <c r="AY273" s="63">
        <f t="shared" si="74"/>
        <v>4150000</v>
      </c>
      <c r="AZ273" s="63">
        <f t="shared" si="75"/>
        <v>4176000</v>
      </c>
      <c r="BA273" s="63">
        <v>17150000</v>
      </c>
      <c r="BB273" s="63" t="s">
        <v>473</v>
      </c>
      <c r="BC273" s="63">
        <v>0</v>
      </c>
      <c r="BD273" s="63">
        <v>0</v>
      </c>
      <c r="BE273" s="63">
        <v>0</v>
      </c>
      <c r="BF273" s="63">
        <v>26000</v>
      </c>
      <c r="BG273" s="63">
        <v>-26000</v>
      </c>
      <c r="BH273" s="63"/>
      <c r="BI273" s="63">
        <f>BA273-AG273</f>
        <v>4176000</v>
      </c>
      <c r="BJ273" s="63">
        <f t="shared" si="71"/>
        <v>17150000</v>
      </c>
      <c r="BK273" s="63">
        <f t="shared" si="72"/>
        <v>4176352.5999999996</v>
      </c>
    </row>
    <row r="274" spans="1:63" s="61" customFormat="1" hidden="1" x14ac:dyDescent="0.25">
      <c r="A274" s="61" t="e">
        <f>VLOOKUP(B274,'Cubo 14-08-2023'!$A$1:$A$444,1,0)</f>
        <v>#N/A</v>
      </c>
      <c r="B274" s="61" t="str">
        <f t="shared" si="70"/>
        <v>1.1-00-2311_23650031_2335710</v>
      </c>
      <c r="C274" s="61" t="s">
        <v>137</v>
      </c>
      <c r="D274" s="61" t="s">
        <v>138</v>
      </c>
      <c r="E274" s="61" t="s">
        <v>682</v>
      </c>
      <c r="F274" s="61">
        <v>3</v>
      </c>
      <c r="G274" s="61" t="s">
        <v>685</v>
      </c>
      <c r="H274" s="61">
        <v>3.8</v>
      </c>
      <c r="I274" s="61" t="s">
        <v>687</v>
      </c>
      <c r="J274" s="61" t="s">
        <v>77</v>
      </c>
      <c r="K274" s="61" t="s">
        <v>78</v>
      </c>
      <c r="L274" s="61" t="s">
        <v>43</v>
      </c>
      <c r="M274" s="61" t="s">
        <v>44</v>
      </c>
      <c r="N274" s="61" t="s">
        <v>79</v>
      </c>
      <c r="O274" s="61" t="s">
        <v>80</v>
      </c>
      <c r="P274" s="61">
        <v>6</v>
      </c>
      <c r="Q274" s="61" t="s">
        <v>34</v>
      </c>
      <c r="R274" s="61">
        <v>50</v>
      </c>
      <c r="S274" s="61" t="s">
        <v>83</v>
      </c>
      <c r="T274" s="61" t="s">
        <v>81</v>
      </c>
      <c r="U274" s="61" t="s">
        <v>82</v>
      </c>
      <c r="V274" s="61">
        <v>3000</v>
      </c>
      <c r="W274" s="61" t="s">
        <v>662</v>
      </c>
      <c r="X274" s="61" t="s">
        <v>38</v>
      </c>
      <c r="AA274" s="61" t="s">
        <v>609</v>
      </c>
      <c r="AB274" s="61">
        <v>3571</v>
      </c>
      <c r="AC274" s="61" t="s">
        <v>183</v>
      </c>
      <c r="AD274" s="61">
        <v>0</v>
      </c>
      <c r="AE274" s="61" t="s">
        <v>40</v>
      </c>
      <c r="AF274" s="63">
        <v>0</v>
      </c>
      <c r="AG274" s="63">
        <v>0</v>
      </c>
      <c r="AH274" s="63">
        <v>0</v>
      </c>
      <c r="AI274" s="63">
        <v>0</v>
      </c>
      <c r="AJ274" s="63">
        <v>0</v>
      </c>
      <c r="AK274" s="63">
        <v>0</v>
      </c>
      <c r="AL274" s="63">
        <v>0</v>
      </c>
      <c r="AM274" s="63">
        <v>0</v>
      </c>
      <c r="AN274" s="63">
        <v>0</v>
      </c>
      <c r="AO274" s="63">
        <v>0</v>
      </c>
      <c r="AP274" s="63">
        <v>0</v>
      </c>
      <c r="AQ274" s="63">
        <v>0</v>
      </c>
      <c r="AR274" s="63">
        <v>0</v>
      </c>
      <c r="AS274" s="63">
        <v>0</v>
      </c>
      <c r="AT274" s="63">
        <v>0</v>
      </c>
      <c r="AU274" s="63">
        <v>0</v>
      </c>
      <c r="AV274" s="63">
        <v>0</v>
      </c>
      <c r="AW274" s="63">
        <v>0</v>
      </c>
      <c r="AX274" s="7">
        <v>130000</v>
      </c>
      <c r="AY274" s="63">
        <f t="shared" si="74"/>
        <v>130000</v>
      </c>
      <c r="AZ274" s="63">
        <f t="shared" si="75"/>
        <v>130000</v>
      </c>
      <c r="BA274" s="7">
        <v>130000</v>
      </c>
      <c r="BB274" s="63" t="s">
        <v>583</v>
      </c>
      <c r="BC274" s="63">
        <v>0</v>
      </c>
      <c r="BD274" s="63">
        <v>0</v>
      </c>
      <c r="BE274" s="63">
        <v>0</v>
      </c>
      <c r="BF274" s="63">
        <v>0</v>
      </c>
      <c r="BG274" s="63">
        <v>0</v>
      </c>
      <c r="BH274" s="63"/>
      <c r="BI274" s="63">
        <v>0</v>
      </c>
      <c r="BJ274" s="63">
        <f t="shared" si="71"/>
        <v>0</v>
      </c>
      <c r="BK274" s="63">
        <f t="shared" si="72"/>
        <v>0</v>
      </c>
    </row>
    <row r="275" spans="1:63" s="61" customFormat="1" hidden="1" x14ac:dyDescent="0.25">
      <c r="A275" s="61" t="str">
        <f>VLOOKUP(B275,'Cubo 14-08-2023'!$A$1:$A$444,1,0)</f>
        <v>1.1-00-2302_23311009_2335710</v>
      </c>
      <c r="B275" s="61" t="str">
        <f t="shared" si="70"/>
        <v>1.1-00-2302_23311009_2335710</v>
      </c>
      <c r="C275" s="61" t="s">
        <v>137</v>
      </c>
      <c r="D275" s="61" t="s">
        <v>138</v>
      </c>
      <c r="E275" s="61" t="s">
        <v>682</v>
      </c>
      <c r="F275" s="61">
        <v>1</v>
      </c>
      <c r="G275" s="61" t="s">
        <v>669</v>
      </c>
      <c r="H275" s="61">
        <v>1.7</v>
      </c>
      <c r="I275" s="61" t="s">
        <v>671</v>
      </c>
      <c r="J275" s="61" t="s">
        <v>95</v>
      </c>
      <c r="K275" s="61" t="s">
        <v>96</v>
      </c>
      <c r="L275" s="61" t="s">
        <v>43</v>
      </c>
      <c r="M275" s="61" t="s">
        <v>44</v>
      </c>
      <c r="N275" s="61" t="s">
        <v>97</v>
      </c>
      <c r="O275" s="61" t="s">
        <v>98</v>
      </c>
      <c r="P275" s="61">
        <v>3</v>
      </c>
      <c r="Q275" s="61" t="s">
        <v>90</v>
      </c>
      <c r="R275" s="61">
        <v>11</v>
      </c>
      <c r="S275" s="61" t="s">
        <v>260</v>
      </c>
      <c r="T275" s="61" t="s">
        <v>99</v>
      </c>
      <c r="U275" s="61" t="s">
        <v>100</v>
      </c>
      <c r="V275" s="61">
        <v>3000</v>
      </c>
      <c r="W275" s="61" t="s">
        <v>662</v>
      </c>
      <c r="X275" s="61" t="s">
        <v>38</v>
      </c>
      <c r="AB275" s="61">
        <v>3571</v>
      </c>
      <c r="AC275" s="61" t="s">
        <v>183</v>
      </c>
      <c r="AD275" s="61">
        <v>0</v>
      </c>
      <c r="AE275" s="61" t="s">
        <v>40</v>
      </c>
      <c r="AF275" s="63">
        <v>50000</v>
      </c>
      <c r="AG275" s="63">
        <v>50000</v>
      </c>
      <c r="AH275" s="63">
        <v>50000</v>
      </c>
      <c r="AI275" s="63">
        <v>50000</v>
      </c>
      <c r="AJ275" s="63">
        <v>20000</v>
      </c>
      <c r="AK275" s="63">
        <v>20000</v>
      </c>
      <c r="AL275" s="63">
        <v>20000</v>
      </c>
      <c r="AM275" s="63">
        <v>20000</v>
      </c>
      <c r="AN275" s="63">
        <v>0</v>
      </c>
      <c r="AO275" s="63">
        <v>0</v>
      </c>
      <c r="AP275" s="63">
        <v>0</v>
      </c>
      <c r="AQ275" s="63">
        <v>0</v>
      </c>
      <c r="AR275" s="63">
        <v>0</v>
      </c>
      <c r="AS275" s="63">
        <v>0</v>
      </c>
      <c r="AT275" s="63">
        <v>0</v>
      </c>
      <c r="AU275" s="63">
        <v>0</v>
      </c>
      <c r="AV275" s="63">
        <v>0</v>
      </c>
      <c r="AW275" s="63">
        <f>AG275-AJ275</f>
        <v>30000</v>
      </c>
      <c r="AX275" s="63">
        <v>80000</v>
      </c>
      <c r="AY275" s="63">
        <f t="shared" si="74"/>
        <v>30000</v>
      </c>
      <c r="AZ275" s="63">
        <f t="shared" si="75"/>
        <v>30000</v>
      </c>
      <c r="BA275" s="63">
        <v>80000</v>
      </c>
      <c r="BB275" s="63" t="s">
        <v>473</v>
      </c>
      <c r="BC275" s="63">
        <v>0</v>
      </c>
      <c r="BD275" s="63">
        <v>0</v>
      </c>
      <c r="BE275" s="63">
        <v>0</v>
      </c>
      <c r="BF275" s="63">
        <v>0</v>
      </c>
      <c r="BG275" s="63">
        <v>0</v>
      </c>
      <c r="BH275" s="63"/>
      <c r="BI275" s="63">
        <f>BA275-AG275</f>
        <v>30000</v>
      </c>
      <c r="BJ275" s="63">
        <f t="shared" si="71"/>
        <v>80000</v>
      </c>
      <c r="BK275" s="63">
        <f t="shared" si="72"/>
        <v>60000</v>
      </c>
    </row>
    <row r="276" spans="1:63" s="61" customFormat="1" hidden="1" x14ac:dyDescent="0.25">
      <c r="A276" s="61" t="str">
        <f>VLOOKUP(B276,'Cubo 14-08-2023'!$A$1:$A$444,1,0)</f>
        <v>1.1-00-2307_23339024_2335710</v>
      </c>
      <c r="B276" s="61" t="str">
        <f t="shared" si="70"/>
        <v>1.1-00-2307_23339024_2335710</v>
      </c>
      <c r="C276" s="61" t="s">
        <v>137</v>
      </c>
      <c r="D276" s="61" t="s">
        <v>138</v>
      </c>
      <c r="E276" s="61" t="s">
        <v>682</v>
      </c>
      <c r="F276" s="61">
        <v>2</v>
      </c>
      <c r="G276" s="61" t="s">
        <v>672</v>
      </c>
      <c r="H276" s="61">
        <v>2.2999999999999998</v>
      </c>
      <c r="I276" s="61" t="s">
        <v>688</v>
      </c>
      <c r="J276" s="61" t="s">
        <v>214</v>
      </c>
      <c r="K276" s="61" t="s">
        <v>215</v>
      </c>
      <c r="L276" s="61" t="s">
        <v>43</v>
      </c>
      <c r="M276" s="61" t="s">
        <v>44</v>
      </c>
      <c r="N276" s="61" t="s">
        <v>88</v>
      </c>
      <c r="O276" s="61" t="s">
        <v>89</v>
      </c>
      <c r="P276" s="61">
        <v>3</v>
      </c>
      <c r="Q276" s="61" t="s">
        <v>90</v>
      </c>
      <c r="R276" s="61">
        <v>39</v>
      </c>
      <c r="S276" s="61" t="s">
        <v>218</v>
      </c>
      <c r="T276" s="61" t="s">
        <v>216</v>
      </c>
      <c r="U276" s="61" t="s">
        <v>217</v>
      </c>
      <c r="V276" s="61">
        <v>3000</v>
      </c>
      <c r="W276" s="61" t="s">
        <v>662</v>
      </c>
      <c r="X276" s="61" t="s">
        <v>38</v>
      </c>
      <c r="AA276" s="61" t="s">
        <v>609</v>
      </c>
      <c r="AB276" s="61">
        <v>3571</v>
      </c>
      <c r="AC276" s="61" t="s">
        <v>183</v>
      </c>
      <c r="AD276" s="61">
        <v>0</v>
      </c>
      <c r="AE276" s="61" t="s">
        <v>40</v>
      </c>
      <c r="AF276" s="63">
        <v>0</v>
      </c>
      <c r="AG276" s="63">
        <v>0</v>
      </c>
      <c r="AH276" s="63">
        <v>0</v>
      </c>
      <c r="AI276" s="63">
        <v>0</v>
      </c>
      <c r="AJ276" s="63">
        <v>0</v>
      </c>
      <c r="AK276" s="63">
        <v>0</v>
      </c>
      <c r="AL276" s="63">
        <v>0</v>
      </c>
      <c r="AM276" s="63">
        <v>0</v>
      </c>
      <c r="AN276" s="63">
        <v>0</v>
      </c>
      <c r="AO276" s="63">
        <v>0</v>
      </c>
      <c r="AP276" s="63">
        <v>0</v>
      </c>
      <c r="AQ276" s="63">
        <v>0</v>
      </c>
      <c r="AR276" s="63">
        <v>0</v>
      </c>
      <c r="AS276" s="63">
        <v>0</v>
      </c>
      <c r="AT276" s="63">
        <v>0</v>
      </c>
      <c r="AU276" s="63">
        <v>0</v>
      </c>
      <c r="AV276" s="63">
        <v>0</v>
      </c>
      <c r="AW276" s="63">
        <v>0</v>
      </c>
      <c r="AX276" s="7">
        <v>24119</v>
      </c>
      <c r="AY276" s="63">
        <f t="shared" si="74"/>
        <v>24119</v>
      </c>
      <c r="AZ276" s="63">
        <f t="shared" si="75"/>
        <v>24119</v>
      </c>
      <c r="BA276" s="7">
        <v>24119</v>
      </c>
      <c r="BB276" s="63" t="s">
        <v>532</v>
      </c>
      <c r="BC276" s="63">
        <v>0</v>
      </c>
      <c r="BD276" s="63">
        <v>0</v>
      </c>
      <c r="BE276" s="63">
        <v>0</v>
      </c>
      <c r="BF276" s="63">
        <v>0</v>
      </c>
      <c r="BG276" s="63">
        <v>0</v>
      </c>
      <c r="BH276" s="63"/>
      <c r="BI276" s="63">
        <f>BA276-AG276</f>
        <v>24119</v>
      </c>
      <c r="BJ276" s="63">
        <f t="shared" si="71"/>
        <v>24119</v>
      </c>
      <c r="BK276" s="63">
        <f t="shared" si="72"/>
        <v>24119</v>
      </c>
    </row>
    <row r="277" spans="1:63" s="61" customFormat="1" hidden="1" x14ac:dyDescent="0.25">
      <c r="A277" s="61" t="str">
        <f>VLOOKUP(B277,'Cubo 14-08-2023'!$A$1:$A$444,1,0)</f>
        <v>1.1-00-2309_23343027_2335710</v>
      </c>
      <c r="B277" s="61" t="str">
        <f t="shared" si="70"/>
        <v>1.1-00-2309_23343027_2335710</v>
      </c>
      <c r="C277" s="61" t="s">
        <v>137</v>
      </c>
      <c r="D277" s="61" t="s">
        <v>138</v>
      </c>
      <c r="E277" s="61" t="s">
        <v>682</v>
      </c>
      <c r="F277" s="61">
        <v>1</v>
      </c>
      <c r="G277" s="61" t="s">
        <v>669</v>
      </c>
      <c r="H277" s="61">
        <v>1.3</v>
      </c>
      <c r="I277" s="61" t="s">
        <v>670</v>
      </c>
      <c r="J277" s="61" t="s">
        <v>28</v>
      </c>
      <c r="K277" s="61" t="s">
        <v>29</v>
      </c>
      <c r="L277" s="61" t="s">
        <v>43</v>
      </c>
      <c r="M277" s="61" t="s">
        <v>44</v>
      </c>
      <c r="N277" s="61" t="s">
        <v>363</v>
      </c>
      <c r="O277" s="61" t="s">
        <v>364</v>
      </c>
      <c r="P277" s="61">
        <v>3</v>
      </c>
      <c r="Q277" s="61" t="s">
        <v>90</v>
      </c>
      <c r="R277" s="61">
        <v>43</v>
      </c>
      <c r="S277" s="61" t="s">
        <v>367</v>
      </c>
      <c r="T277" s="61" t="s">
        <v>365</v>
      </c>
      <c r="U277" s="61" t="s">
        <v>366</v>
      </c>
      <c r="V277" s="61">
        <v>3000</v>
      </c>
      <c r="W277" s="61" t="s">
        <v>662</v>
      </c>
      <c r="X277" s="61" t="s">
        <v>38</v>
      </c>
      <c r="AB277" s="61">
        <v>3571</v>
      </c>
      <c r="AC277" s="61" t="s">
        <v>183</v>
      </c>
      <c r="AD277" s="61">
        <v>0</v>
      </c>
      <c r="AE277" s="61" t="s">
        <v>40</v>
      </c>
      <c r="AF277" s="63">
        <v>250000</v>
      </c>
      <c r="AG277" s="63">
        <v>250000</v>
      </c>
      <c r="AH277" s="63">
        <v>250000</v>
      </c>
      <c r="AI277" s="63">
        <v>200000</v>
      </c>
      <c r="AJ277" s="63">
        <v>199520</v>
      </c>
      <c r="AK277" s="63">
        <v>0</v>
      </c>
      <c r="AL277" s="63">
        <v>0</v>
      </c>
      <c r="AM277" s="63">
        <v>197664</v>
      </c>
      <c r="AN277" s="63">
        <v>0</v>
      </c>
      <c r="AO277" s="63">
        <v>0</v>
      </c>
      <c r="AP277" s="63">
        <v>0</v>
      </c>
      <c r="AQ277" s="63">
        <v>0</v>
      </c>
      <c r="AR277" s="63">
        <v>0</v>
      </c>
      <c r="AS277" s="63">
        <v>0</v>
      </c>
      <c r="AT277" s="63">
        <v>0</v>
      </c>
      <c r="AU277" s="63">
        <v>0</v>
      </c>
      <c r="AV277" s="63">
        <v>0</v>
      </c>
      <c r="AW277" s="63">
        <f>AG277-AJ277</f>
        <v>50480</v>
      </c>
      <c r="AX277" s="63">
        <v>200000</v>
      </c>
      <c r="AY277" s="63">
        <f t="shared" si="74"/>
        <v>0</v>
      </c>
      <c r="AZ277" s="63">
        <f t="shared" si="75"/>
        <v>-50000</v>
      </c>
      <c r="BA277" s="63">
        <v>200000</v>
      </c>
      <c r="BB277" s="63" t="s">
        <v>569</v>
      </c>
      <c r="BC277" s="63">
        <v>0</v>
      </c>
      <c r="BD277" s="63">
        <v>50000</v>
      </c>
      <c r="BE277" s="63">
        <v>0</v>
      </c>
      <c r="BF277" s="63">
        <v>0</v>
      </c>
      <c r="BG277" s="63">
        <v>50000</v>
      </c>
      <c r="BH277" s="63">
        <f>BI277+AG277</f>
        <v>250000</v>
      </c>
      <c r="BI277" s="63">
        <v>0</v>
      </c>
      <c r="BJ277" s="63">
        <f t="shared" si="71"/>
        <v>250000</v>
      </c>
      <c r="BK277" s="63">
        <f t="shared" si="72"/>
        <v>52336</v>
      </c>
    </row>
    <row r="278" spans="1:63" s="61" customFormat="1" hidden="1" x14ac:dyDescent="0.25">
      <c r="A278" s="61" t="str">
        <f>VLOOKUP(B278,'Cubo 14-08-2023'!$A$1:$A$444,1,0)</f>
        <v>1.1-00-2307_23335021_2335810</v>
      </c>
      <c r="B278" s="61" t="str">
        <f t="shared" si="70"/>
        <v>1.1-00-2307_23335021_2335810</v>
      </c>
      <c r="C278" s="61" t="s">
        <v>137</v>
      </c>
      <c r="D278" s="61" t="s">
        <v>138</v>
      </c>
      <c r="E278" s="61" t="s">
        <v>682</v>
      </c>
      <c r="F278" s="61">
        <v>2</v>
      </c>
      <c r="G278" s="61" t="s">
        <v>672</v>
      </c>
      <c r="H278" s="61">
        <v>2.1</v>
      </c>
      <c r="I278" s="61" t="s">
        <v>673</v>
      </c>
      <c r="J278" s="61" t="s">
        <v>86</v>
      </c>
      <c r="K278" s="61" t="s">
        <v>87</v>
      </c>
      <c r="L278" s="61" t="s">
        <v>43</v>
      </c>
      <c r="M278" s="61" t="s">
        <v>44</v>
      </c>
      <c r="N278" s="61" t="s">
        <v>88</v>
      </c>
      <c r="O278" s="61" t="s">
        <v>89</v>
      </c>
      <c r="P278" s="61">
        <v>3</v>
      </c>
      <c r="Q278" s="61" t="s">
        <v>90</v>
      </c>
      <c r="R278" s="61">
        <v>35</v>
      </c>
      <c r="S278" s="61" t="s">
        <v>93</v>
      </c>
      <c r="T278" s="61" t="s">
        <v>91</v>
      </c>
      <c r="U278" s="61" t="s">
        <v>92</v>
      </c>
      <c r="V278" s="61">
        <v>3000</v>
      </c>
      <c r="W278" s="61" t="s">
        <v>662</v>
      </c>
      <c r="X278" s="61" t="s">
        <v>38</v>
      </c>
      <c r="AB278" s="61">
        <v>3581</v>
      </c>
      <c r="AC278" s="61" t="s">
        <v>94</v>
      </c>
      <c r="AD278" s="61">
        <v>0</v>
      </c>
      <c r="AE278" s="61" t="s">
        <v>40</v>
      </c>
      <c r="AF278" s="63">
        <v>0</v>
      </c>
      <c r="AG278" s="63">
        <v>0</v>
      </c>
      <c r="AH278" s="63">
        <v>0</v>
      </c>
      <c r="AI278" s="63">
        <v>0</v>
      </c>
      <c r="AJ278" s="63">
        <v>0</v>
      </c>
      <c r="AK278" s="63">
        <v>0</v>
      </c>
      <c r="AL278" s="63">
        <v>0</v>
      </c>
      <c r="AM278" s="63">
        <v>0</v>
      </c>
      <c r="AN278" s="63">
        <v>0</v>
      </c>
      <c r="AO278" s="63">
        <v>0</v>
      </c>
      <c r="AP278" s="63">
        <v>0</v>
      </c>
      <c r="AQ278" s="63">
        <v>0</v>
      </c>
      <c r="AR278" s="63">
        <v>0</v>
      </c>
      <c r="AS278" s="63">
        <v>0</v>
      </c>
      <c r="AT278" s="63">
        <v>0</v>
      </c>
      <c r="AU278" s="63">
        <v>0</v>
      </c>
      <c r="AV278" s="63">
        <v>0</v>
      </c>
      <c r="AW278" s="63">
        <v>0</v>
      </c>
      <c r="AX278" s="63">
        <v>0</v>
      </c>
      <c r="AY278" s="63">
        <f t="shared" si="74"/>
        <v>0</v>
      </c>
      <c r="AZ278" s="63">
        <f t="shared" si="75"/>
        <v>0</v>
      </c>
      <c r="BA278" s="63">
        <v>53810762</v>
      </c>
      <c r="BB278" s="63" t="s">
        <v>473</v>
      </c>
      <c r="BC278" s="63">
        <v>0</v>
      </c>
      <c r="BD278" s="63">
        <v>0</v>
      </c>
      <c r="BE278" s="63">
        <v>0</v>
      </c>
      <c r="BF278" s="63">
        <v>0</v>
      </c>
      <c r="BG278" s="63">
        <v>0</v>
      </c>
      <c r="BH278" s="63"/>
      <c r="BI278" s="63">
        <v>56810762</v>
      </c>
      <c r="BJ278" s="63">
        <f t="shared" si="71"/>
        <v>56810762</v>
      </c>
      <c r="BK278" s="63">
        <f t="shared" si="72"/>
        <v>56810762</v>
      </c>
    </row>
    <row r="279" spans="1:63" s="61" customFormat="1" hidden="1" x14ac:dyDescent="0.25">
      <c r="A279" s="61" t="str">
        <f>VLOOKUP(B279,'Cubo 14-08-2023'!$A$1:$A$444,1,0)</f>
        <v>2.5-02-2307_23335021_2335810</v>
      </c>
      <c r="B279" s="61" t="str">
        <f t="shared" si="70"/>
        <v>2.5-02-2307_23335021_2335810</v>
      </c>
      <c r="C279" s="77" t="s">
        <v>59</v>
      </c>
      <c r="D279" s="61" t="s">
        <v>60</v>
      </c>
      <c r="E279" s="61" t="s">
        <v>677</v>
      </c>
      <c r="F279" s="61">
        <v>2</v>
      </c>
      <c r="G279" s="61" t="s">
        <v>672</v>
      </c>
      <c r="H279" s="61">
        <v>2.1</v>
      </c>
      <c r="I279" s="61" t="s">
        <v>673</v>
      </c>
      <c r="J279" s="61" t="s">
        <v>86</v>
      </c>
      <c r="K279" s="61" t="s">
        <v>87</v>
      </c>
      <c r="L279" s="61" t="s">
        <v>43</v>
      </c>
      <c r="M279" s="61" t="s">
        <v>44</v>
      </c>
      <c r="N279" s="61" t="s">
        <v>88</v>
      </c>
      <c r="O279" s="61" t="s">
        <v>89</v>
      </c>
      <c r="P279" s="61">
        <v>3</v>
      </c>
      <c r="Q279" s="61" t="s">
        <v>90</v>
      </c>
      <c r="R279" s="61">
        <v>35</v>
      </c>
      <c r="S279" s="61" t="s">
        <v>93</v>
      </c>
      <c r="T279" s="61" t="s">
        <v>91</v>
      </c>
      <c r="U279" s="61" t="s">
        <v>92</v>
      </c>
      <c r="V279" s="61">
        <v>3000</v>
      </c>
      <c r="W279" s="61" t="s">
        <v>662</v>
      </c>
      <c r="X279" s="61" t="s">
        <v>38</v>
      </c>
      <c r="AB279" s="61">
        <v>3581</v>
      </c>
      <c r="AC279" s="61" t="s">
        <v>94</v>
      </c>
      <c r="AD279" s="61">
        <v>0</v>
      </c>
      <c r="AE279" s="61" t="s">
        <v>40</v>
      </c>
      <c r="AF279" s="63">
        <v>100000000</v>
      </c>
      <c r="AG279" s="63">
        <v>100000000</v>
      </c>
      <c r="AH279" s="63">
        <v>100000000</v>
      </c>
      <c r="AI279" s="63">
        <v>100000000</v>
      </c>
      <c r="AJ279" s="63">
        <v>105187376.76000001</v>
      </c>
      <c r="AK279" s="63">
        <v>74077018.209999993</v>
      </c>
      <c r="AL279" s="63">
        <v>105187376.76000001</v>
      </c>
      <c r="AM279" s="63">
        <v>113661481.65000001</v>
      </c>
      <c r="AN279" s="63">
        <v>74077018.200000003</v>
      </c>
      <c r="AO279" s="63">
        <v>105187376.75</v>
      </c>
      <c r="AP279" s="63">
        <v>113661481.64</v>
      </c>
      <c r="AQ279" s="63">
        <v>74077018.200000003</v>
      </c>
      <c r="AR279" s="63">
        <v>97224313.030000001</v>
      </c>
      <c r="AS279" s="63">
        <v>105187376.75</v>
      </c>
      <c r="AT279" s="63">
        <v>74077018.200000003</v>
      </c>
      <c r="AU279" s="63">
        <v>97224313.030000001</v>
      </c>
      <c r="AV279" s="63">
        <v>105187376.75</v>
      </c>
      <c r="AW279" s="63">
        <f>AG279-AJ279</f>
        <v>-5187376.7600000054</v>
      </c>
      <c r="AX279" s="63">
        <v>127189238</v>
      </c>
      <c r="AY279" s="63">
        <f t="shared" si="74"/>
        <v>27189238</v>
      </c>
      <c r="AZ279" s="63">
        <f t="shared" si="75"/>
        <v>27189238</v>
      </c>
      <c r="BA279" s="63">
        <v>126189238</v>
      </c>
      <c r="BB279" s="63" t="s">
        <v>473</v>
      </c>
      <c r="BC279" s="63">
        <v>0</v>
      </c>
      <c r="BD279" s="63">
        <v>0</v>
      </c>
      <c r="BE279" s="63">
        <v>0</v>
      </c>
      <c r="BF279" s="63">
        <v>0</v>
      </c>
      <c r="BG279" s="63">
        <v>0</v>
      </c>
      <c r="BH279" s="63"/>
      <c r="BI279" s="63">
        <v>23189238</v>
      </c>
      <c r="BJ279" s="63">
        <f t="shared" si="71"/>
        <v>123189238</v>
      </c>
      <c r="BK279" s="63">
        <f t="shared" si="72"/>
        <v>9527756.349999994</v>
      </c>
    </row>
    <row r="280" spans="1:63" s="61" customFormat="1" hidden="1" x14ac:dyDescent="0.25">
      <c r="A280" s="61" t="str">
        <f>VLOOKUP(B280,'Cubo 14-08-2023'!$A$1:$A$444,1,0)</f>
        <v>1.1-00-2307_23339024_2335810</v>
      </c>
      <c r="B280" s="61" t="str">
        <f t="shared" si="70"/>
        <v>1.1-00-2307_23339024_2335810</v>
      </c>
      <c r="C280" s="61" t="s">
        <v>137</v>
      </c>
      <c r="D280" s="61" t="s">
        <v>138</v>
      </c>
      <c r="E280" s="61" t="s">
        <v>682</v>
      </c>
      <c r="F280" s="61">
        <v>2</v>
      </c>
      <c r="G280" s="61" t="s">
        <v>672</v>
      </c>
      <c r="H280" s="61">
        <v>2.2999999999999998</v>
      </c>
      <c r="I280" s="61" t="s">
        <v>688</v>
      </c>
      <c r="J280" s="61" t="s">
        <v>214</v>
      </c>
      <c r="K280" s="61" t="s">
        <v>215</v>
      </c>
      <c r="L280" s="61" t="s">
        <v>43</v>
      </c>
      <c r="M280" s="61" t="s">
        <v>44</v>
      </c>
      <c r="N280" s="61" t="s">
        <v>88</v>
      </c>
      <c r="O280" s="61" t="s">
        <v>89</v>
      </c>
      <c r="P280" s="61">
        <v>3</v>
      </c>
      <c r="Q280" s="61" t="s">
        <v>90</v>
      </c>
      <c r="R280" s="61">
        <v>39</v>
      </c>
      <c r="S280" s="61" t="s">
        <v>218</v>
      </c>
      <c r="T280" s="61" t="s">
        <v>216</v>
      </c>
      <c r="U280" s="61" t="s">
        <v>217</v>
      </c>
      <c r="V280" s="61">
        <v>3000</v>
      </c>
      <c r="W280" s="61" t="s">
        <v>662</v>
      </c>
      <c r="X280" s="61" t="s">
        <v>38</v>
      </c>
      <c r="AB280" s="61">
        <v>3581</v>
      </c>
      <c r="AC280" s="61" t="s">
        <v>94</v>
      </c>
      <c r="AD280" s="61">
        <v>0</v>
      </c>
      <c r="AE280" s="61" t="s">
        <v>40</v>
      </c>
      <c r="AF280" s="63">
        <v>1000000</v>
      </c>
      <c r="AG280" s="63">
        <v>1000000</v>
      </c>
      <c r="AH280" s="63">
        <v>1000000</v>
      </c>
      <c r="AI280" s="63">
        <v>1000000</v>
      </c>
      <c r="AJ280" s="63">
        <v>994604.12</v>
      </c>
      <c r="AK280" s="63">
        <v>994604.12</v>
      </c>
      <c r="AL280" s="63">
        <v>994604.12</v>
      </c>
      <c r="AM280" s="63">
        <v>994604.12</v>
      </c>
      <c r="AN280" s="63">
        <v>299794.53000000003</v>
      </c>
      <c r="AO280" s="63">
        <v>418046.03</v>
      </c>
      <c r="AP280" s="63">
        <v>418046.03</v>
      </c>
      <c r="AQ280" s="63">
        <v>285741.63</v>
      </c>
      <c r="AR280" s="63">
        <v>418046.03</v>
      </c>
      <c r="AS280" s="63">
        <v>418046.03</v>
      </c>
      <c r="AT280" s="63">
        <v>285741.63</v>
      </c>
      <c r="AU280" s="63">
        <v>361659.2</v>
      </c>
      <c r="AV280" s="63">
        <v>418046.03</v>
      </c>
      <c r="AW280" s="63">
        <f>AG280-AJ280</f>
        <v>5395.8800000000047</v>
      </c>
      <c r="AX280" s="63">
        <v>1000000</v>
      </c>
      <c r="AY280" s="63">
        <f t="shared" si="74"/>
        <v>0</v>
      </c>
      <c r="AZ280" s="63">
        <f t="shared" si="75"/>
        <v>0</v>
      </c>
      <c r="BA280" s="63">
        <v>1000000</v>
      </c>
      <c r="BB280" s="63" t="s">
        <v>530</v>
      </c>
      <c r="BC280" s="63">
        <v>0</v>
      </c>
      <c r="BD280" s="63">
        <v>0</v>
      </c>
      <c r="BE280" s="63">
        <v>0</v>
      </c>
      <c r="BF280" s="63">
        <v>0</v>
      </c>
      <c r="BG280" s="63">
        <v>0</v>
      </c>
      <c r="BH280" s="63"/>
      <c r="BI280" s="63">
        <f>BA280-AG280</f>
        <v>0</v>
      </c>
      <c r="BJ280" s="63">
        <f t="shared" si="71"/>
        <v>1000000</v>
      </c>
      <c r="BK280" s="63">
        <f t="shared" si="72"/>
        <v>5395.8800000000047</v>
      </c>
    </row>
    <row r="281" spans="1:63" s="61" customFormat="1" hidden="1" x14ac:dyDescent="0.25">
      <c r="A281" s="61" t="str">
        <f>VLOOKUP(B281,'Cubo 14-08-2023'!$A$1:$A$444,1,0)</f>
        <v>1.1-00-2301_2352002_2335810</v>
      </c>
      <c r="B281" s="61" t="str">
        <f t="shared" si="70"/>
        <v>1.1-00-2301_2352002_2335810</v>
      </c>
      <c r="C281" s="61" t="s">
        <v>137</v>
      </c>
      <c r="D281" s="61" t="s">
        <v>138</v>
      </c>
      <c r="E281" s="61" t="s">
        <v>682</v>
      </c>
      <c r="F281" s="61">
        <v>1</v>
      </c>
      <c r="G281" s="61" t="s">
        <v>669</v>
      </c>
      <c r="H281" s="61">
        <v>1.3</v>
      </c>
      <c r="I281" s="61" t="s">
        <v>670</v>
      </c>
      <c r="J281" s="61" t="s">
        <v>28</v>
      </c>
      <c r="K281" s="61" t="s">
        <v>29</v>
      </c>
      <c r="L281" s="61" t="s">
        <v>43</v>
      </c>
      <c r="M281" s="61" t="s">
        <v>44</v>
      </c>
      <c r="N281" s="61" t="s">
        <v>306</v>
      </c>
      <c r="O281" s="61" t="s">
        <v>307</v>
      </c>
      <c r="P281" s="61">
        <v>5</v>
      </c>
      <c r="Q281" s="61" t="s">
        <v>229</v>
      </c>
      <c r="R281" s="61">
        <v>2</v>
      </c>
      <c r="S281" s="61" t="s">
        <v>319</v>
      </c>
      <c r="T281" s="61" t="s">
        <v>317</v>
      </c>
      <c r="U281" s="61" t="s">
        <v>318</v>
      </c>
      <c r="V281" s="61">
        <v>3000</v>
      </c>
      <c r="W281" s="61" t="s">
        <v>662</v>
      </c>
      <c r="X281" s="61" t="s">
        <v>38</v>
      </c>
      <c r="AB281" s="61">
        <v>3581</v>
      </c>
      <c r="AC281" s="61" t="s">
        <v>94</v>
      </c>
      <c r="AD281" s="61">
        <v>0</v>
      </c>
      <c r="AE281" s="61" t="s">
        <v>40</v>
      </c>
      <c r="AF281" s="63">
        <v>5000</v>
      </c>
      <c r="AG281" s="63">
        <v>5000</v>
      </c>
      <c r="AH281" s="63">
        <v>5000</v>
      </c>
      <c r="AI281" s="63">
        <v>5000</v>
      </c>
      <c r="AJ281" s="63">
        <v>1851.79</v>
      </c>
      <c r="AK281" s="63">
        <v>0</v>
      </c>
      <c r="AL281" s="63">
        <v>1851.79</v>
      </c>
      <c r="AM281" s="63">
        <v>1851.79</v>
      </c>
      <c r="AN281" s="63">
        <v>0</v>
      </c>
      <c r="AO281" s="63">
        <v>1851.79</v>
      </c>
      <c r="AP281" s="63">
        <v>1851.79</v>
      </c>
      <c r="AQ281" s="63">
        <v>0</v>
      </c>
      <c r="AR281" s="63">
        <v>1178.76</v>
      </c>
      <c r="AS281" s="63">
        <v>1642.99</v>
      </c>
      <c r="AT281" s="63">
        <v>0</v>
      </c>
      <c r="AU281" s="63">
        <v>1178.76</v>
      </c>
      <c r="AV281" s="63">
        <v>1642.99</v>
      </c>
      <c r="AW281" s="63">
        <f>AG281-AJ281</f>
        <v>3148.21</v>
      </c>
      <c r="AX281" s="63">
        <v>0</v>
      </c>
      <c r="AY281" s="63">
        <f t="shared" si="74"/>
        <v>-5000</v>
      </c>
      <c r="AZ281" s="63">
        <f t="shared" si="75"/>
        <v>-5000</v>
      </c>
      <c r="BA281" s="63">
        <v>0</v>
      </c>
      <c r="BB281" s="63" t="s">
        <v>473</v>
      </c>
      <c r="BC281" s="63">
        <v>0</v>
      </c>
      <c r="BD281" s="63">
        <v>0</v>
      </c>
      <c r="BE281" s="63">
        <v>0</v>
      </c>
      <c r="BF281" s="63">
        <v>0</v>
      </c>
      <c r="BG281" s="63">
        <v>0</v>
      </c>
      <c r="BH281" s="63"/>
      <c r="BI281" s="63">
        <v>0</v>
      </c>
      <c r="BJ281" s="63">
        <f t="shared" si="71"/>
        <v>5000</v>
      </c>
      <c r="BK281" s="63">
        <f t="shared" si="72"/>
        <v>3148.21</v>
      </c>
    </row>
    <row r="282" spans="1:63" s="61" customFormat="1" hidden="1" x14ac:dyDescent="0.25">
      <c r="A282" s="61" t="str">
        <f>VLOOKUP(B282,'Cubo 14-08-2023'!$A$1:$A$444,1,0)</f>
        <v>1.1-00-2301_2364004_2336117</v>
      </c>
      <c r="B282" s="61" t="str">
        <f t="shared" si="70"/>
        <v>1.1-00-2301_2364004_2336117</v>
      </c>
      <c r="C282" s="61" t="s">
        <v>137</v>
      </c>
      <c r="D282" s="61" t="s">
        <v>138</v>
      </c>
      <c r="E282" s="61" t="s">
        <v>682</v>
      </c>
      <c r="F282" s="61">
        <v>1</v>
      </c>
      <c r="G282" s="61" t="s">
        <v>669</v>
      </c>
      <c r="H282" s="61">
        <v>1.3</v>
      </c>
      <c r="I282" s="61" t="s">
        <v>670</v>
      </c>
      <c r="J282" s="61" t="s">
        <v>28</v>
      </c>
      <c r="K282" s="61" t="s">
        <v>29</v>
      </c>
      <c r="L282" s="61" t="s">
        <v>43</v>
      </c>
      <c r="M282" s="61" t="s">
        <v>44</v>
      </c>
      <c r="N282" s="61" t="s">
        <v>306</v>
      </c>
      <c r="O282" s="61" t="s">
        <v>307</v>
      </c>
      <c r="P282" s="61">
        <v>6</v>
      </c>
      <c r="Q282" s="61" t="s">
        <v>34</v>
      </c>
      <c r="R282" s="61">
        <v>4</v>
      </c>
      <c r="S282" s="61" t="s">
        <v>328</v>
      </c>
      <c r="T282" s="61" t="s">
        <v>326</v>
      </c>
      <c r="U282" s="61" t="s">
        <v>327</v>
      </c>
      <c r="V282" s="61">
        <v>3000</v>
      </c>
      <c r="W282" s="61" t="s">
        <v>662</v>
      </c>
      <c r="X282" s="61" t="s">
        <v>38</v>
      </c>
      <c r="AB282" s="61">
        <v>3611</v>
      </c>
      <c r="AC282" s="61" t="s">
        <v>329</v>
      </c>
      <c r="AD282" s="61">
        <v>7</v>
      </c>
      <c r="AE282" s="61" t="s">
        <v>330</v>
      </c>
      <c r="AF282" s="63">
        <v>1500000</v>
      </c>
      <c r="AG282" s="63">
        <v>1500000</v>
      </c>
      <c r="AH282" s="63">
        <v>1500000</v>
      </c>
      <c r="AI282" s="63">
        <v>1500000</v>
      </c>
      <c r="AJ282" s="63">
        <v>0</v>
      </c>
      <c r="AK282" s="63">
        <v>0</v>
      </c>
      <c r="AL282" s="63">
        <v>0</v>
      </c>
      <c r="AM282" s="63">
        <v>0</v>
      </c>
      <c r="AN282" s="63">
        <v>0</v>
      </c>
      <c r="AO282" s="63">
        <v>0</v>
      </c>
      <c r="AP282" s="63">
        <v>0</v>
      </c>
      <c r="AQ282" s="63">
        <v>0</v>
      </c>
      <c r="AR282" s="63">
        <v>0</v>
      </c>
      <c r="AS282" s="63">
        <v>0</v>
      </c>
      <c r="AT282" s="63">
        <v>0</v>
      </c>
      <c r="AU282" s="63">
        <v>0</v>
      </c>
      <c r="AV282" s="63">
        <v>0</v>
      </c>
      <c r="AW282" s="63">
        <f>AG282-AJ282</f>
        <v>1500000</v>
      </c>
      <c r="AX282" s="63">
        <v>1500000</v>
      </c>
      <c r="AY282" s="63">
        <f t="shared" si="74"/>
        <v>0</v>
      </c>
      <c r="AZ282" s="63">
        <f t="shared" si="75"/>
        <v>0</v>
      </c>
      <c r="BA282" s="63">
        <v>1500000</v>
      </c>
      <c r="BB282" s="63" t="s">
        <v>473</v>
      </c>
      <c r="BC282" s="63">
        <v>0</v>
      </c>
      <c r="BD282" s="63">
        <v>0</v>
      </c>
      <c r="BE282" s="63">
        <v>0</v>
      </c>
      <c r="BF282" s="63">
        <v>0</v>
      </c>
      <c r="BG282" s="63">
        <v>0</v>
      </c>
      <c r="BH282" s="63"/>
      <c r="BI282" s="63">
        <f>BA282-AG282</f>
        <v>0</v>
      </c>
      <c r="BJ282" s="63">
        <f t="shared" si="71"/>
        <v>1500000</v>
      </c>
      <c r="BK282" s="63">
        <f t="shared" si="72"/>
        <v>1500000</v>
      </c>
    </row>
    <row r="283" spans="1:63" s="61" customFormat="1" hidden="1" x14ac:dyDescent="0.25">
      <c r="A283" s="61" t="str">
        <f>VLOOKUP(B283,'Cubo 14-08-2023'!$A$1:$A$444,1,0)</f>
        <v>1.1-00-2301_2364004_2336110</v>
      </c>
      <c r="B283" s="61" t="str">
        <f t="shared" si="70"/>
        <v>1.1-00-2301_2364004_2336110</v>
      </c>
      <c r="C283" s="61" t="s">
        <v>137</v>
      </c>
      <c r="D283" s="61" t="s">
        <v>138</v>
      </c>
      <c r="E283" s="61" t="s">
        <v>682</v>
      </c>
      <c r="F283" s="61">
        <v>1</v>
      </c>
      <c r="G283" s="61" t="s">
        <v>669</v>
      </c>
      <c r="H283" s="61">
        <v>1.3</v>
      </c>
      <c r="I283" s="61" t="s">
        <v>670</v>
      </c>
      <c r="J283" s="61" t="s">
        <v>28</v>
      </c>
      <c r="K283" s="61" t="s">
        <v>29</v>
      </c>
      <c r="L283" s="61" t="s">
        <v>43</v>
      </c>
      <c r="M283" s="61" t="s">
        <v>44</v>
      </c>
      <c r="N283" s="61" t="s">
        <v>306</v>
      </c>
      <c r="O283" s="61" t="s">
        <v>307</v>
      </c>
      <c r="P283" s="61">
        <v>6</v>
      </c>
      <c r="Q283" s="61" t="s">
        <v>34</v>
      </c>
      <c r="R283" s="61">
        <v>4</v>
      </c>
      <c r="S283" s="61" t="s">
        <v>328</v>
      </c>
      <c r="T283" s="61" t="s">
        <v>326</v>
      </c>
      <c r="U283" s="61" t="s">
        <v>327</v>
      </c>
      <c r="V283" s="61">
        <v>3000</v>
      </c>
      <c r="W283" s="61" t="s">
        <v>662</v>
      </c>
      <c r="X283" s="61" t="s">
        <v>38</v>
      </c>
      <c r="AB283" s="61">
        <v>3611</v>
      </c>
      <c r="AC283" s="61" t="s">
        <v>329</v>
      </c>
      <c r="AD283" s="61">
        <v>0</v>
      </c>
      <c r="AE283" s="61" t="s">
        <v>40</v>
      </c>
      <c r="AF283" s="63">
        <v>30500000</v>
      </c>
      <c r="AG283" s="63">
        <v>30500000</v>
      </c>
      <c r="AH283" s="63">
        <v>30500000</v>
      </c>
      <c r="AI283" s="63">
        <v>30500000</v>
      </c>
      <c r="AJ283" s="63">
        <v>12077510.66</v>
      </c>
      <c r="AK283" s="63">
        <v>0</v>
      </c>
      <c r="AL283" s="63">
        <v>12077510.66</v>
      </c>
      <c r="AM283" s="63">
        <v>12268822.66</v>
      </c>
      <c r="AN283" s="63">
        <v>0</v>
      </c>
      <c r="AO283" s="63">
        <v>9633164.9199999999</v>
      </c>
      <c r="AP283" s="63">
        <v>11305142.66</v>
      </c>
      <c r="AQ283" s="63">
        <v>0</v>
      </c>
      <c r="AR283" s="63">
        <v>3042451.74</v>
      </c>
      <c r="AS283" s="63">
        <v>5803932.6500000004</v>
      </c>
      <c r="AT283" s="63">
        <v>0</v>
      </c>
      <c r="AU283" s="63">
        <v>3042451.74</v>
      </c>
      <c r="AV283" s="63">
        <v>4043152.14</v>
      </c>
      <c r="AW283" s="63">
        <f>AG283-AJ283</f>
        <v>18422489.34</v>
      </c>
      <c r="AX283" s="63">
        <v>30500000</v>
      </c>
      <c r="AY283" s="63">
        <f t="shared" si="74"/>
        <v>0</v>
      </c>
      <c r="AZ283" s="63">
        <f t="shared" si="75"/>
        <v>0</v>
      </c>
      <c r="BA283" s="63">
        <v>30500000</v>
      </c>
      <c r="BB283" s="63" t="s">
        <v>473</v>
      </c>
      <c r="BC283" s="63">
        <v>0</v>
      </c>
      <c r="BD283" s="63">
        <v>0</v>
      </c>
      <c r="BE283" s="63">
        <v>0</v>
      </c>
      <c r="BF283" s="63">
        <v>0</v>
      </c>
      <c r="BG283" s="63">
        <v>0</v>
      </c>
      <c r="BH283" s="63"/>
      <c r="BI283" s="63">
        <v>2000000</v>
      </c>
      <c r="BJ283" s="63">
        <f t="shared" si="71"/>
        <v>32500000</v>
      </c>
      <c r="BK283" s="63">
        <f t="shared" si="72"/>
        <v>20231177.34</v>
      </c>
    </row>
    <row r="284" spans="1:63" s="61" customFormat="1" hidden="1" x14ac:dyDescent="0.25">
      <c r="A284" s="61" t="str">
        <f>VLOOKUP(B284,'Cubo 14-08-2023'!$A$1:$A$444,1,0)</f>
        <v>2.6-05-2301_2364004_2336110</v>
      </c>
      <c r="B284" s="61" t="str">
        <f t="shared" si="70"/>
        <v>2.6-05-2301_2364004_2336110</v>
      </c>
      <c r="C284" s="77" t="s">
        <v>616</v>
      </c>
      <c r="D284" s="61" t="s">
        <v>617</v>
      </c>
      <c r="E284" s="61" t="s">
        <v>679</v>
      </c>
      <c r="F284" s="61">
        <v>1</v>
      </c>
      <c r="G284" s="61" t="s">
        <v>669</v>
      </c>
      <c r="H284" s="61">
        <v>1.3</v>
      </c>
      <c r="I284" s="61" t="s">
        <v>670</v>
      </c>
      <c r="J284" s="61" t="s">
        <v>28</v>
      </c>
      <c r="K284" s="61" t="s">
        <v>29</v>
      </c>
      <c r="L284" s="61" t="s">
        <v>43</v>
      </c>
      <c r="M284" s="61" t="s">
        <v>44</v>
      </c>
      <c r="N284" s="61" t="s">
        <v>306</v>
      </c>
      <c r="O284" s="61" t="s">
        <v>307</v>
      </c>
      <c r="P284" s="61">
        <v>6</v>
      </c>
      <c r="Q284" s="61" t="s">
        <v>34</v>
      </c>
      <c r="R284" s="61">
        <v>4</v>
      </c>
      <c r="S284" s="61" t="s">
        <v>328</v>
      </c>
      <c r="T284" s="61" t="s">
        <v>326</v>
      </c>
      <c r="U284" s="61" t="s">
        <v>327</v>
      </c>
      <c r="V284" s="61">
        <v>3000</v>
      </c>
      <c r="W284" s="61" t="s">
        <v>662</v>
      </c>
      <c r="X284" s="61" t="s">
        <v>38</v>
      </c>
      <c r="AB284" s="61">
        <v>3611</v>
      </c>
      <c r="AC284" s="61" t="s">
        <v>329</v>
      </c>
      <c r="AD284" s="61">
        <v>0</v>
      </c>
      <c r="AE284" s="61" t="s">
        <v>40</v>
      </c>
      <c r="AF284" s="63">
        <v>0</v>
      </c>
      <c r="AG284" s="63">
        <v>0</v>
      </c>
      <c r="AH284" s="63">
        <v>0</v>
      </c>
      <c r="AI284" s="63">
        <v>0</v>
      </c>
      <c r="AJ284" s="63">
        <v>0</v>
      </c>
      <c r="AK284" s="63">
        <v>0</v>
      </c>
      <c r="AL284" s="63">
        <v>0</v>
      </c>
      <c r="AM284" s="63">
        <v>0</v>
      </c>
      <c r="AN284" s="63">
        <v>0</v>
      </c>
      <c r="AO284" s="63">
        <v>0</v>
      </c>
      <c r="AP284" s="63">
        <v>0</v>
      </c>
      <c r="AQ284" s="63">
        <v>0</v>
      </c>
      <c r="AR284" s="63">
        <v>0</v>
      </c>
      <c r="AS284" s="63">
        <v>0</v>
      </c>
      <c r="AT284" s="63">
        <v>0</v>
      </c>
      <c r="AU284" s="63">
        <v>0</v>
      </c>
      <c r="AV284" s="63">
        <v>0</v>
      </c>
      <c r="AW284" s="63">
        <v>0</v>
      </c>
      <c r="AX284" s="63">
        <v>0</v>
      </c>
      <c r="AY284" s="63">
        <v>0</v>
      </c>
      <c r="AZ284" s="63">
        <v>0</v>
      </c>
      <c r="BA284" s="63">
        <v>0</v>
      </c>
      <c r="BB284" s="63" t="s">
        <v>473</v>
      </c>
      <c r="BC284" s="63">
        <v>0</v>
      </c>
      <c r="BD284" s="63">
        <v>0</v>
      </c>
      <c r="BE284" s="63">
        <v>0</v>
      </c>
      <c r="BF284" s="63">
        <v>0</v>
      </c>
      <c r="BG284" s="63">
        <v>0</v>
      </c>
      <c r="BH284" s="63"/>
      <c r="BI284" s="63">
        <v>27500</v>
      </c>
      <c r="BJ284" s="63">
        <f t="shared" si="71"/>
        <v>27500</v>
      </c>
      <c r="BK284" s="63">
        <f t="shared" si="72"/>
        <v>27500</v>
      </c>
    </row>
    <row r="285" spans="1:63" s="61" customFormat="1" hidden="1" x14ac:dyDescent="0.25">
      <c r="A285" s="61" t="str">
        <f>VLOOKUP(B285,'Cubo 14-08-2023'!$A$1:$A$444,1,0)</f>
        <v>1.1-00-2305_23621015_2336310</v>
      </c>
      <c r="B285" s="61" t="str">
        <f t="shared" si="70"/>
        <v>1.1-00-2305_23621015_2336310</v>
      </c>
      <c r="C285" s="61" t="s">
        <v>137</v>
      </c>
      <c r="D285" s="61" t="s">
        <v>138</v>
      </c>
      <c r="E285" s="61" t="s">
        <v>682</v>
      </c>
      <c r="F285" s="61">
        <v>1</v>
      </c>
      <c r="G285" s="61" t="s">
        <v>669</v>
      </c>
      <c r="H285" s="61">
        <v>1.3</v>
      </c>
      <c r="I285" s="61" t="s">
        <v>670</v>
      </c>
      <c r="J285" s="61" t="s">
        <v>28</v>
      </c>
      <c r="K285" s="61" t="s">
        <v>29</v>
      </c>
      <c r="L285" s="61" t="s">
        <v>43</v>
      </c>
      <c r="M285" s="61" t="s">
        <v>44</v>
      </c>
      <c r="N285" s="61" t="s">
        <v>45</v>
      </c>
      <c r="O285" s="61" t="s">
        <v>46</v>
      </c>
      <c r="P285" s="61">
        <v>6</v>
      </c>
      <c r="Q285" s="61" t="s">
        <v>34</v>
      </c>
      <c r="R285" s="61">
        <v>21</v>
      </c>
      <c r="S285" s="61" t="s">
        <v>107</v>
      </c>
      <c r="T285" s="61" t="s">
        <v>47</v>
      </c>
      <c r="U285" s="61" t="s">
        <v>48</v>
      </c>
      <c r="V285" s="61">
        <v>3000</v>
      </c>
      <c r="W285" s="61" t="s">
        <v>662</v>
      </c>
      <c r="X285" s="61" t="s">
        <v>38</v>
      </c>
      <c r="AB285" s="61">
        <v>3631</v>
      </c>
      <c r="AC285" s="61" t="s">
        <v>343</v>
      </c>
      <c r="AD285" s="61">
        <v>0</v>
      </c>
      <c r="AE285" s="61" t="s">
        <v>40</v>
      </c>
      <c r="AF285" s="63">
        <v>4866666.55</v>
      </c>
      <c r="AG285" s="63">
        <v>4866666.55</v>
      </c>
      <c r="AH285" s="63">
        <v>4866666.55</v>
      </c>
      <c r="AI285" s="63">
        <v>4000000</v>
      </c>
      <c r="AJ285" s="63">
        <v>4866666.55</v>
      </c>
      <c r="AK285" s="63">
        <v>4866666.55</v>
      </c>
      <c r="AL285" s="63">
        <v>4866666.55</v>
      </c>
      <c r="AM285" s="63">
        <v>4866666.55</v>
      </c>
      <c r="AN285" s="63">
        <v>1622222.2</v>
      </c>
      <c r="AO285" s="63">
        <v>2433333.2999999998</v>
      </c>
      <c r="AP285" s="63">
        <v>2433333.2999999998</v>
      </c>
      <c r="AQ285" s="63">
        <v>1622222.2</v>
      </c>
      <c r="AR285" s="63">
        <v>2433333.2999999998</v>
      </c>
      <c r="AS285" s="63">
        <v>2433333.2999999998</v>
      </c>
      <c r="AT285" s="63">
        <v>1622222.2</v>
      </c>
      <c r="AU285" s="63">
        <v>2433333.2999999998</v>
      </c>
      <c r="AV285" s="63">
        <v>2433333.2999999998</v>
      </c>
      <c r="AW285" s="63">
        <f>AG285-AJ285</f>
        <v>0</v>
      </c>
      <c r="AX285" s="63">
        <v>4866666</v>
      </c>
      <c r="AY285" s="63">
        <f t="shared" ref="AY285:AY302" si="76">AX285-AI285</f>
        <v>866666</v>
      </c>
      <c r="AZ285" s="63">
        <f t="shared" ref="AZ285:AZ302" si="77">AX285-AG285</f>
        <v>-0.54999999981373549</v>
      </c>
      <c r="BA285" s="63">
        <v>4866666</v>
      </c>
      <c r="BB285" s="63" t="s">
        <v>473</v>
      </c>
      <c r="BC285" s="63">
        <v>0</v>
      </c>
      <c r="BD285" s="63">
        <v>866666.55</v>
      </c>
      <c r="BE285" s="63">
        <v>0</v>
      </c>
      <c r="BF285" s="63">
        <v>0</v>
      </c>
      <c r="BG285" s="63">
        <v>866666.55</v>
      </c>
      <c r="BH285" s="63">
        <f>BI285+AG285</f>
        <v>4866666.55</v>
      </c>
      <c r="BI285" s="63">
        <v>0</v>
      </c>
      <c r="BJ285" s="63">
        <f t="shared" si="71"/>
        <v>4866666.55</v>
      </c>
      <c r="BK285" s="63">
        <f t="shared" si="72"/>
        <v>0</v>
      </c>
    </row>
    <row r="286" spans="1:63" s="61" customFormat="1" hidden="1" x14ac:dyDescent="0.25">
      <c r="A286" s="61" t="str">
        <f>VLOOKUP(B286,'Cubo 14-08-2023'!$A$1:$A$444,1,0)</f>
        <v>1.1-00-2301_2364004_2336510</v>
      </c>
      <c r="B286" s="61" t="str">
        <f t="shared" si="70"/>
        <v>1.1-00-2301_2364004_2336510</v>
      </c>
      <c r="C286" s="61" t="s">
        <v>137</v>
      </c>
      <c r="D286" s="61" t="s">
        <v>138</v>
      </c>
      <c r="E286" s="61" t="s">
        <v>682</v>
      </c>
      <c r="F286" s="61">
        <v>1</v>
      </c>
      <c r="G286" s="61" t="s">
        <v>669</v>
      </c>
      <c r="H286" s="61">
        <v>1.3</v>
      </c>
      <c r="I286" s="61" t="s">
        <v>670</v>
      </c>
      <c r="J286" s="61" t="s">
        <v>28</v>
      </c>
      <c r="K286" s="61" t="s">
        <v>29</v>
      </c>
      <c r="L286" s="61" t="s">
        <v>43</v>
      </c>
      <c r="M286" s="61" t="s">
        <v>44</v>
      </c>
      <c r="N286" s="61" t="s">
        <v>306</v>
      </c>
      <c r="O286" s="61" t="s">
        <v>307</v>
      </c>
      <c r="P286" s="61">
        <v>6</v>
      </c>
      <c r="Q286" s="61" t="s">
        <v>34</v>
      </c>
      <c r="R286" s="61">
        <v>4</v>
      </c>
      <c r="S286" s="61" t="s">
        <v>328</v>
      </c>
      <c r="T286" s="61" t="s">
        <v>326</v>
      </c>
      <c r="U286" s="61" t="s">
        <v>327</v>
      </c>
      <c r="V286" s="61">
        <v>3000</v>
      </c>
      <c r="W286" s="61" t="s">
        <v>662</v>
      </c>
      <c r="X286" s="61" t="s">
        <v>38</v>
      </c>
      <c r="AB286" s="61">
        <v>3651</v>
      </c>
      <c r="AC286" s="61" t="s">
        <v>331</v>
      </c>
      <c r="AD286" s="61">
        <v>0</v>
      </c>
      <c r="AE286" s="61" t="s">
        <v>40</v>
      </c>
      <c r="AF286" s="63">
        <v>3228216</v>
      </c>
      <c r="AG286" s="63">
        <v>3228216</v>
      </c>
      <c r="AH286" s="63">
        <v>3228216</v>
      </c>
      <c r="AI286" s="63">
        <v>3228216</v>
      </c>
      <c r="AJ286" s="63">
        <v>3115199.95</v>
      </c>
      <c r="AK286" s="63">
        <v>0</v>
      </c>
      <c r="AL286" s="63">
        <v>3115199.95</v>
      </c>
      <c r="AM286" s="63">
        <v>3115199.95</v>
      </c>
      <c r="AN286" s="63">
        <v>0</v>
      </c>
      <c r="AO286" s="63">
        <v>1557600</v>
      </c>
      <c r="AP286" s="63">
        <v>1557600</v>
      </c>
      <c r="AQ286" s="63">
        <v>0</v>
      </c>
      <c r="AR286" s="63">
        <v>1298000</v>
      </c>
      <c r="AS286" s="63">
        <v>1298000</v>
      </c>
      <c r="AT286" s="63">
        <v>0</v>
      </c>
      <c r="AU286" s="63">
        <v>1298000</v>
      </c>
      <c r="AV286" s="63">
        <v>1298000</v>
      </c>
      <c r="AW286" s="63">
        <f>AG286-AJ286</f>
        <v>113016.04999999981</v>
      </c>
      <c r="AX286" s="63">
        <v>3228216</v>
      </c>
      <c r="AY286" s="63">
        <f t="shared" si="76"/>
        <v>0</v>
      </c>
      <c r="AZ286" s="63">
        <f t="shared" si="77"/>
        <v>0</v>
      </c>
      <c r="BA286" s="63">
        <v>3228216</v>
      </c>
      <c r="BB286" s="63" t="s">
        <v>473</v>
      </c>
      <c r="BC286" s="63">
        <v>0</v>
      </c>
      <c r="BD286" s="63">
        <v>0</v>
      </c>
      <c r="BE286" s="63">
        <v>0</v>
      </c>
      <c r="BF286" s="63">
        <v>0</v>
      </c>
      <c r="BG286" s="63">
        <v>0</v>
      </c>
      <c r="BH286" s="63"/>
      <c r="BI286" s="63">
        <v>1500000</v>
      </c>
      <c r="BJ286" s="63">
        <f t="shared" si="71"/>
        <v>4728216</v>
      </c>
      <c r="BK286" s="63">
        <f t="shared" si="72"/>
        <v>1613016.0499999998</v>
      </c>
    </row>
    <row r="287" spans="1:63" s="61" customFormat="1" hidden="1" x14ac:dyDescent="0.25">
      <c r="A287" s="61" t="str">
        <f>VLOOKUP(B287,'Cubo 14-08-2023'!$A$1:$A$444,1,0)</f>
        <v>1.1-00-2301_2364004_2336610</v>
      </c>
      <c r="B287" s="61" t="str">
        <f t="shared" si="70"/>
        <v>1.1-00-2301_2364004_2336610</v>
      </c>
      <c r="C287" s="61" t="s">
        <v>137</v>
      </c>
      <c r="D287" s="61" t="s">
        <v>138</v>
      </c>
      <c r="E287" s="61" t="s">
        <v>682</v>
      </c>
      <c r="F287" s="61">
        <v>1</v>
      </c>
      <c r="G287" s="61" t="s">
        <v>669</v>
      </c>
      <c r="H287" s="61">
        <v>1.3</v>
      </c>
      <c r="I287" s="61" t="s">
        <v>670</v>
      </c>
      <c r="J287" s="61" t="s">
        <v>28</v>
      </c>
      <c r="K287" s="61" t="s">
        <v>29</v>
      </c>
      <c r="L287" s="61" t="s">
        <v>43</v>
      </c>
      <c r="M287" s="61" t="s">
        <v>44</v>
      </c>
      <c r="N287" s="61" t="s">
        <v>306</v>
      </c>
      <c r="O287" s="61" t="s">
        <v>307</v>
      </c>
      <c r="P287" s="61">
        <v>6</v>
      </c>
      <c r="Q287" s="61" t="s">
        <v>34</v>
      </c>
      <c r="R287" s="61">
        <v>4</v>
      </c>
      <c r="S287" s="61" t="s">
        <v>328</v>
      </c>
      <c r="T287" s="61" t="s">
        <v>326</v>
      </c>
      <c r="U287" s="61" t="s">
        <v>327</v>
      </c>
      <c r="V287" s="61">
        <v>3000</v>
      </c>
      <c r="W287" s="61" t="s">
        <v>662</v>
      </c>
      <c r="X287" s="61" t="s">
        <v>38</v>
      </c>
      <c r="AB287" s="61">
        <v>3661</v>
      </c>
      <c r="AC287" s="61" t="s">
        <v>332</v>
      </c>
      <c r="AD287" s="61">
        <v>0</v>
      </c>
      <c r="AE287" s="61" t="s">
        <v>40</v>
      </c>
      <c r="AF287" s="63">
        <v>7515784</v>
      </c>
      <c r="AG287" s="63">
        <v>7515784</v>
      </c>
      <c r="AH287" s="63">
        <v>7515784</v>
      </c>
      <c r="AI287" s="63">
        <v>7515784</v>
      </c>
      <c r="AJ287" s="63">
        <v>3228221.3</v>
      </c>
      <c r="AK287" s="63">
        <v>0</v>
      </c>
      <c r="AL287" s="63">
        <v>3228221.3</v>
      </c>
      <c r="AM287" s="63">
        <v>3228221.3</v>
      </c>
      <c r="AN287" s="63">
        <v>0</v>
      </c>
      <c r="AO287" s="63">
        <v>1614110.64</v>
      </c>
      <c r="AP287" s="63">
        <v>1614110.64</v>
      </c>
      <c r="AQ287" s="63">
        <v>0</v>
      </c>
      <c r="AR287" s="63">
        <v>1614110.64</v>
      </c>
      <c r="AS287" s="63">
        <v>1614110.64</v>
      </c>
      <c r="AT287" s="63">
        <v>0</v>
      </c>
      <c r="AU287" s="63">
        <v>1345092.2</v>
      </c>
      <c r="AV287" s="63">
        <v>1614110.64</v>
      </c>
      <c r="AW287" s="63">
        <f>AG287-AJ287</f>
        <v>4287562.7</v>
      </c>
      <c r="AX287" s="63">
        <v>5451784</v>
      </c>
      <c r="AY287" s="63">
        <f t="shared" si="76"/>
        <v>-2064000</v>
      </c>
      <c r="AZ287" s="63">
        <f t="shared" si="77"/>
        <v>-2064000</v>
      </c>
      <c r="BA287" s="63">
        <v>5451784</v>
      </c>
      <c r="BB287" s="63" t="s">
        <v>473</v>
      </c>
      <c r="BC287" s="63">
        <v>0</v>
      </c>
      <c r="BD287" s="63">
        <v>0</v>
      </c>
      <c r="BE287" s="63">
        <v>0</v>
      </c>
      <c r="BF287" s="63">
        <v>0</v>
      </c>
      <c r="BG287" s="63">
        <v>0</v>
      </c>
      <c r="BH287" s="63">
        <f>BI287+AG287</f>
        <v>9015784</v>
      </c>
      <c r="BI287" s="63">
        <v>1500000</v>
      </c>
      <c r="BJ287" s="63">
        <f t="shared" si="71"/>
        <v>9015784</v>
      </c>
      <c r="BK287" s="63">
        <f t="shared" si="72"/>
        <v>5787562.7000000002</v>
      </c>
    </row>
    <row r="288" spans="1:63" s="61" customFormat="1" hidden="1" x14ac:dyDescent="0.25">
      <c r="A288" s="61" t="e">
        <f>VLOOKUP(B288,'Cubo 14-08-2023'!$A$1:$A$444,1,0)</f>
        <v>#N/A</v>
      </c>
      <c r="B288" s="61" t="str">
        <f t="shared" si="70"/>
        <v>1.1-00-2302_23311009_2337110</v>
      </c>
      <c r="C288" s="61" t="s">
        <v>137</v>
      </c>
      <c r="D288" s="61" t="s">
        <v>138</v>
      </c>
      <c r="E288" s="61" t="s">
        <v>682</v>
      </c>
      <c r="F288" s="61">
        <v>1</v>
      </c>
      <c r="G288" s="61" t="s">
        <v>669</v>
      </c>
      <c r="H288" s="61">
        <v>1.7</v>
      </c>
      <c r="I288" s="61" t="s">
        <v>671</v>
      </c>
      <c r="J288" s="61" t="s">
        <v>95</v>
      </c>
      <c r="K288" s="61" t="s">
        <v>96</v>
      </c>
      <c r="L288" s="61" t="s">
        <v>43</v>
      </c>
      <c r="M288" s="61" t="s">
        <v>44</v>
      </c>
      <c r="N288" s="61" t="s">
        <v>97</v>
      </c>
      <c r="O288" s="61" t="s">
        <v>98</v>
      </c>
      <c r="P288" s="61">
        <v>3</v>
      </c>
      <c r="Q288" s="61" t="s">
        <v>90</v>
      </c>
      <c r="R288" s="61">
        <v>11</v>
      </c>
      <c r="S288" s="61" t="s">
        <v>260</v>
      </c>
      <c r="T288" s="61" t="s">
        <v>99</v>
      </c>
      <c r="U288" s="61" t="s">
        <v>100</v>
      </c>
      <c r="V288" s="61">
        <v>3000</v>
      </c>
      <c r="W288" s="61" t="s">
        <v>662</v>
      </c>
      <c r="X288" s="61" t="s">
        <v>38</v>
      </c>
      <c r="AB288" s="61">
        <v>3711</v>
      </c>
      <c r="AC288" s="61" t="s">
        <v>280</v>
      </c>
      <c r="AD288" s="61">
        <v>0</v>
      </c>
      <c r="AE288" s="61" t="s">
        <v>40</v>
      </c>
      <c r="AF288" s="63">
        <v>0</v>
      </c>
      <c r="AG288" s="63">
        <v>0</v>
      </c>
      <c r="AH288" s="63">
        <v>0</v>
      </c>
      <c r="AI288" s="63">
        <v>0</v>
      </c>
      <c r="AJ288" s="63">
        <v>0</v>
      </c>
      <c r="AK288" s="63">
        <v>0</v>
      </c>
      <c r="AL288" s="63">
        <v>0</v>
      </c>
      <c r="AM288" s="63">
        <v>0</v>
      </c>
      <c r="AN288" s="63">
        <v>0</v>
      </c>
      <c r="AO288" s="63">
        <v>0</v>
      </c>
      <c r="AP288" s="63">
        <v>0</v>
      </c>
      <c r="AQ288" s="63">
        <v>0</v>
      </c>
      <c r="AR288" s="63">
        <v>0</v>
      </c>
      <c r="AS288" s="63">
        <v>0</v>
      </c>
      <c r="AT288" s="63">
        <v>0</v>
      </c>
      <c r="AU288" s="63">
        <v>0</v>
      </c>
      <c r="AV288" s="63">
        <v>0</v>
      </c>
      <c r="AW288" s="63">
        <v>0</v>
      </c>
      <c r="AX288" s="7">
        <v>30000</v>
      </c>
      <c r="AY288" s="63">
        <f t="shared" si="76"/>
        <v>30000</v>
      </c>
      <c r="AZ288" s="63">
        <f t="shared" si="77"/>
        <v>30000</v>
      </c>
      <c r="BA288" s="7">
        <v>30000</v>
      </c>
      <c r="BB288" s="63" t="s">
        <v>473</v>
      </c>
      <c r="BC288" s="63">
        <v>0</v>
      </c>
      <c r="BD288" s="63">
        <v>0</v>
      </c>
      <c r="BE288" s="63">
        <v>0</v>
      </c>
      <c r="BF288" s="63">
        <v>0</v>
      </c>
      <c r="BG288" s="63">
        <v>0</v>
      </c>
      <c r="BH288" s="63"/>
      <c r="BI288" s="63">
        <v>0</v>
      </c>
      <c r="BJ288" s="63">
        <f t="shared" si="71"/>
        <v>0</v>
      </c>
      <c r="BK288" s="63">
        <f t="shared" si="72"/>
        <v>0</v>
      </c>
    </row>
    <row r="289" spans="1:63" s="61" customFormat="1" hidden="1" x14ac:dyDescent="0.25">
      <c r="A289" s="61" t="e">
        <f>VLOOKUP(B289,'Cubo 14-08-2023'!$A$1:$A$444,1,0)</f>
        <v>#N/A</v>
      </c>
      <c r="B289" s="61" t="str">
        <f t="shared" si="70"/>
        <v>1.1-00-2308_23740025_2337110</v>
      </c>
      <c r="C289" s="61" t="s">
        <v>137</v>
      </c>
      <c r="D289" s="61" t="s">
        <v>138</v>
      </c>
      <c r="E289" s="61" t="s">
        <v>682</v>
      </c>
      <c r="F289" s="61">
        <v>1</v>
      </c>
      <c r="G289" s="61" t="s">
        <v>669</v>
      </c>
      <c r="H289" s="61">
        <v>1.7</v>
      </c>
      <c r="I289" s="61" t="s">
        <v>671</v>
      </c>
      <c r="J289" s="61" t="s">
        <v>61</v>
      </c>
      <c r="K289" s="61" t="s">
        <v>62</v>
      </c>
      <c r="L289" s="61" t="s">
        <v>63</v>
      </c>
      <c r="M289" s="61" t="s">
        <v>64</v>
      </c>
      <c r="N289" s="61" t="s">
        <v>65</v>
      </c>
      <c r="O289" s="61" t="s">
        <v>66</v>
      </c>
      <c r="P289" s="61">
        <v>7</v>
      </c>
      <c r="Q289" s="61" t="s">
        <v>67</v>
      </c>
      <c r="R289" s="61">
        <v>40</v>
      </c>
      <c r="S289" s="61" t="s">
        <v>70</v>
      </c>
      <c r="T289" s="61" t="s">
        <v>68</v>
      </c>
      <c r="U289" s="61" t="s">
        <v>69</v>
      </c>
      <c r="V289" s="61">
        <v>3000</v>
      </c>
      <c r="W289" s="61" t="s">
        <v>662</v>
      </c>
      <c r="X289" s="61" t="s">
        <v>38</v>
      </c>
      <c r="AB289" s="61">
        <v>3711</v>
      </c>
      <c r="AC289" s="61" t="s">
        <v>280</v>
      </c>
      <c r="AD289" s="61">
        <v>0</v>
      </c>
      <c r="AE289" s="61" t="s">
        <v>40</v>
      </c>
      <c r="AF289" s="63">
        <v>0</v>
      </c>
      <c r="AG289" s="63">
        <v>0</v>
      </c>
      <c r="AH289" s="63">
        <v>0</v>
      </c>
      <c r="AI289" s="63">
        <v>0</v>
      </c>
      <c r="AJ289" s="63">
        <v>0</v>
      </c>
      <c r="AK289" s="63">
        <v>0</v>
      </c>
      <c r="AL289" s="63">
        <v>0</v>
      </c>
      <c r="AM289" s="63">
        <v>0</v>
      </c>
      <c r="AN289" s="63">
        <v>0</v>
      </c>
      <c r="AO289" s="63">
        <v>0</v>
      </c>
      <c r="AP289" s="63">
        <v>0</v>
      </c>
      <c r="AQ289" s="63">
        <v>0</v>
      </c>
      <c r="AR289" s="63">
        <v>0</v>
      </c>
      <c r="AS289" s="63">
        <v>0</v>
      </c>
      <c r="AT289" s="63">
        <v>0</v>
      </c>
      <c r="AU289" s="63">
        <v>0</v>
      </c>
      <c r="AV289" s="63">
        <v>0</v>
      </c>
      <c r="AW289" s="63">
        <v>0</v>
      </c>
      <c r="AX289" s="7">
        <v>15000</v>
      </c>
      <c r="AY289" s="63">
        <f t="shared" si="76"/>
        <v>15000</v>
      </c>
      <c r="AZ289" s="63">
        <f t="shared" si="77"/>
        <v>15000</v>
      </c>
      <c r="BA289" s="7">
        <v>15000</v>
      </c>
      <c r="BB289" s="63" t="s">
        <v>473</v>
      </c>
      <c r="BC289" s="63">
        <v>0</v>
      </c>
      <c r="BD289" s="63">
        <v>0</v>
      </c>
      <c r="BE289" s="63">
        <v>0</v>
      </c>
      <c r="BF289" s="63">
        <v>0</v>
      </c>
      <c r="BG289" s="63">
        <v>0</v>
      </c>
      <c r="BH289" s="63"/>
      <c r="BI289" s="63">
        <v>0</v>
      </c>
      <c r="BJ289" s="63">
        <f t="shared" si="71"/>
        <v>0</v>
      </c>
      <c r="BK289" s="63">
        <f t="shared" si="72"/>
        <v>0</v>
      </c>
    </row>
    <row r="290" spans="1:63" s="61" customFormat="1" hidden="1" x14ac:dyDescent="0.25">
      <c r="A290" s="61" t="str">
        <f>VLOOKUP(B290,'Cubo 14-08-2023'!$A$1:$A$444,1,0)</f>
        <v>1.1-00-2304_23618012_2337110</v>
      </c>
      <c r="B290" s="61" t="str">
        <f t="shared" si="70"/>
        <v>1.1-00-2304_23618012_2337110</v>
      </c>
      <c r="C290" s="61" t="s">
        <v>137</v>
      </c>
      <c r="D290" s="61" t="s">
        <v>138</v>
      </c>
      <c r="E290" s="61" t="s">
        <v>682</v>
      </c>
      <c r="F290" s="61">
        <v>1</v>
      </c>
      <c r="G290" s="61" t="s">
        <v>669</v>
      </c>
      <c r="H290" s="61">
        <v>1.3</v>
      </c>
      <c r="I290" s="61" t="s">
        <v>670</v>
      </c>
      <c r="J290" s="61" t="s">
        <v>28</v>
      </c>
      <c r="K290" s="61" t="s">
        <v>29</v>
      </c>
      <c r="L290" s="61" t="s">
        <v>30</v>
      </c>
      <c r="M290" s="61" t="s">
        <v>31</v>
      </c>
      <c r="N290" s="61" t="s">
        <v>32</v>
      </c>
      <c r="O290" s="61" t="s">
        <v>33</v>
      </c>
      <c r="P290" s="61">
        <v>6</v>
      </c>
      <c r="Q290" s="61" t="s">
        <v>34</v>
      </c>
      <c r="R290" s="61">
        <v>18</v>
      </c>
      <c r="S290" s="61" t="s">
        <v>275</v>
      </c>
      <c r="T290" s="61" t="s">
        <v>273</v>
      </c>
      <c r="U290" s="61" t="s">
        <v>274</v>
      </c>
      <c r="V290" s="61">
        <v>3000</v>
      </c>
      <c r="W290" s="61" t="s">
        <v>662</v>
      </c>
      <c r="X290" s="61" t="s">
        <v>38</v>
      </c>
      <c r="AB290" s="61">
        <v>3711</v>
      </c>
      <c r="AC290" s="61" t="s">
        <v>280</v>
      </c>
      <c r="AD290" s="61">
        <v>0</v>
      </c>
      <c r="AE290" s="61" t="s">
        <v>40</v>
      </c>
      <c r="AF290" s="63">
        <v>8960</v>
      </c>
      <c r="AG290" s="63">
        <v>8960</v>
      </c>
      <c r="AH290" s="63">
        <v>8960</v>
      </c>
      <c r="AI290" s="63">
        <v>0</v>
      </c>
      <c r="AJ290" s="63">
        <v>8960</v>
      </c>
      <c r="AK290" s="63">
        <v>8960</v>
      </c>
      <c r="AL290" s="63">
        <v>8960</v>
      </c>
      <c r="AM290" s="63">
        <v>8960</v>
      </c>
      <c r="AN290" s="63">
        <v>8960</v>
      </c>
      <c r="AO290" s="63">
        <v>8960</v>
      </c>
      <c r="AP290" s="63">
        <v>8960</v>
      </c>
      <c r="AQ290" s="63">
        <v>8960</v>
      </c>
      <c r="AR290" s="63">
        <v>8960</v>
      </c>
      <c r="AS290" s="63">
        <v>8960</v>
      </c>
      <c r="AT290" s="63">
        <v>8960</v>
      </c>
      <c r="AU290" s="63">
        <v>8960</v>
      </c>
      <c r="AV290" s="63">
        <v>8960</v>
      </c>
      <c r="AW290" s="63">
        <f>AG290-AJ290</f>
        <v>0</v>
      </c>
      <c r="AX290" s="63">
        <v>5000</v>
      </c>
      <c r="AY290" s="63">
        <f t="shared" si="76"/>
        <v>5000</v>
      </c>
      <c r="AZ290" s="63">
        <f t="shared" si="77"/>
        <v>-3960</v>
      </c>
      <c r="BA290" s="63">
        <v>5000</v>
      </c>
      <c r="BB290" s="63" t="s">
        <v>473</v>
      </c>
      <c r="BC290" s="63">
        <v>0</v>
      </c>
      <c r="BD290" s="63">
        <v>8960</v>
      </c>
      <c r="BE290" s="63">
        <v>0</v>
      </c>
      <c r="BF290" s="63">
        <v>0</v>
      </c>
      <c r="BG290" s="63">
        <v>8960</v>
      </c>
      <c r="BH290" s="63">
        <f>BI290+AG290</f>
        <v>8960</v>
      </c>
      <c r="BI290" s="63">
        <v>0</v>
      </c>
      <c r="BJ290" s="63">
        <f t="shared" si="71"/>
        <v>8960</v>
      </c>
      <c r="BK290" s="63">
        <f t="shared" si="72"/>
        <v>0</v>
      </c>
    </row>
    <row r="291" spans="1:63" s="61" customFormat="1" hidden="1" x14ac:dyDescent="0.25">
      <c r="A291" s="61" t="str">
        <f>VLOOKUP(B291,'Cubo 14-08-2023'!$A$1:$A$444,1,0)</f>
        <v>1.1-00-2301_2363003_2337110</v>
      </c>
      <c r="B291" s="61" t="str">
        <f t="shared" si="70"/>
        <v>1.1-00-2301_2363003_2337110</v>
      </c>
      <c r="C291" s="61" t="s">
        <v>137</v>
      </c>
      <c r="D291" s="61" t="s">
        <v>138</v>
      </c>
      <c r="E291" s="61" t="s">
        <v>682</v>
      </c>
      <c r="F291" s="61">
        <v>1</v>
      </c>
      <c r="G291" s="61" t="s">
        <v>669</v>
      </c>
      <c r="H291" s="61">
        <v>1.3</v>
      </c>
      <c r="I291" s="61" t="s">
        <v>670</v>
      </c>
      <c r="J291" s="61" t="s">
        <v>28</v>
      </c>
      <c r="K291" s="61" t="s">
        <v>29</v>
      </c>
      <c r="L291" s="61" t="s">
        <v>43</v>
      </c>
      <c r="M291" s="61" t="s">
        <v>44</v>
      </c>
      <c r="N291" s="61" t="s">
        <v>306</v>
      </c>
      <c r="O291" s="61" t="s">
        <v>307</v>
      </c>
      <c r="P291" s="61">
        <v>6</v>
      </c>
      <c r="Q291" s="61" t="s">
        <v>34</v>
      </c>
      <c r="R291" s="61">
        <v>3</v>
      </c>
      <c r="S291" s="61" t="s">
        <v>325</v>
      </c>
      <c r="T291" s="61" t="s">
        <v>323</v>
      </c>
      <c r="U291" s="61" t="s">
        <v>324</v>
      </c>
      <c r="V291" s="61">
        <v>3000</v>
      </c>
      <c r="W291" s="61" t="s">
        <v>662</v>
      </c>
      <c r="X291" s="61" t="s">
        <v>38</v>
      </c>
      <c r="AB291" s="61">
        <v>3711</v>
      </c>
      <c r="AC291" s="61" t="s">
        <v>280</v>
      </c>
      <c r="AD291" s="61">
        <v>0</v>
      </c>
      <c r="AE291" s="61" t="s">
        <v>40</v>
      </c>
      <c r="AF291" s="63">
        <v>7055.12</v>
      </c>
      <c r="AG291" s="63">
        <v>6430.12</v>
      </c>
      <c r="AH291" s="63">
        <v>6430.12</v>
      </c>
      <c r="AI291" s="63">
        <v>0</v>
      </c>
      <c r="AJ291" s="63">
        <v>3729.56</v>
      </c>
      <c r="AK291" s="63">
        <v>0</v>
      </c>
      <c r="AL291" s="63">
        <v>3729.56</v>
      </c>
      <c r="AM291" s="63">
        <v>6382.12</v>
      </c>
      <c r="AN291" s="63">
        <v>0</v>
      </c>
      <c r="AO291" s="63">
        <v>3729.56</v>
      </c>
      <c r="AP291" s="63">
        <v>6382.12</v>
      </c>
      <c r="AQ291" s="63">
        <v>0</v>
      </c>
      <c r="AR291" s="63">
        <v>3729.56</v>
      </c>
      <c r="AS291" s="63">
        <v>6382.12</v>
      </c>
      <c r="AT291" s="63">
        <v>0</v>
      </c>
      <c r="AU291" s="63">
        <v>3729.56</v>
      </c>
      <c r="AV291" s="63">
        <v>6382.12</v>
      </c>
      <c r="AW291" s="63">
        <f>AG291-AJ291</f>
        <v>2700.56</v>
      </c>
      <c r="AX291" s="63">
        <v>0</v>
      </c>
      <c r="AY291" s="63">
        <f t="shared" si="76"/>
        <v>0</v>
      </c>
      <c r="AZ291" s="63">
        <f t="shared" si="77"/>
        <v>-6430.12</v>
      </c>
      <c r="BA291" s="63">
        <v>0</v>
      </c>
      <c r="BB291" s="63" t="s">
        <v>473</v>
      </c>
      <c r="BC291" s="63">
        <v>0</v>
      </c>
      <c r="BD291" s="63">
        <v>7055.12</v>
      </c>
      <c r="BE291" s="63">
        <v>0</v>
      </c>
      <c r="BF291" s="63">
        <v>625</v>
      </c>
      <c r="BG291" s="63">
        <v>6430.12</v>
      </c>
      <c r="BH291" s="63"/>
      <c r="BI291" s="63">
        <v>0</v>
      </c>
      <c r="BJ291" s="63">
        <f t="shared" si="71"/>
        <v>6430.12</v>
      </c>
      <c r="BK291" s="63">
        <f t="shared" si="72"/>
        <v>48</v>
      </c>
    </row>
    <row r="292" spans="1:63" s="61" customFormat="1" hidden="1" x14ac:dyDescent="0.25">
      <c r="A292" s="61" t="str">
        <f>VLOOKUP(B292,'Cubo 14-08-2023'!$A$1:$A$444,1,0)</f>
        <v>1.1-00-2302_23115010_2337110</v>
      </c>
      <c r="B292" s="61" t="str">
        <f t="shared" si="70"/>
        <v>1.1-00-2302_23115010_2337110</v>
      </c>
      <c r="C292" s="61" t="s">
        <v>137</v>
      </c>
      <c r="D292" s="61" t="s">
        <v>138</v>
      </c>
      <c r="E292" s="61" t="s">
        <v>682</v>
      </c>
      <c r="F292" s="61">
        <v>1</v>
      </c>
      <c r="G292" s="61" t="s">
        <v>669</v>
      </c>
      <c r="H292" s="61">
        <v>1.3</v>
      </c>
      <c r="I292" s="61" t="s">
        <v>670</v>
      </c>
      <c r="J292" s="61" t="s">
        <v>28</v>
      </c>
      <c r="K292" s="61" t="s">
        <v>29</v>
      </c>
      <c r="L292" s="61" t="s">
        <v>368</v>
      </c>
      <c r="M292" s="61" t="s">
        <v>369</v>
      </c>
      <c r="N292" s="61" t="s">
        <v>97</v>
      </c>
      <c r="O292" s="61" t="s">
        <v>98</v>
      </c>
      <c r="P292" s="61">
        <v>1</v>
      </c>
      <c r="Q292" s="61" t="s">
        <v>127</v>
      </c>
      <c r="R292" s="61">
        <v>15</v>
      </c>
      <c r="S292" s="61" t="s">
        <v>370</v>
      </c>
      <c r="T292" s="61" t="s">
        <v>158</v>
      </c>
      <c r="U292" s="61" t="s">
        <v>159</v>
      </c>
      <c r="V292" s="61">
        <v>3000</v>
      </c>
      <c r="W292" s="61" t="s">
        <v>662</v>
      </c>
      <c r="X292" s="61" t="s">
        <v>38</v>
      </c>
      <c r="AB292" s="61">
        <v>3711</v>
      </c>
      <c r="AC292" s="61" t="s">
        <v>280</v>
      </c>
      <c r="AD292" s="61">
        <v>0</v>
      </c>
      <c r="AE292" s="61" t="s">
        <v>40</v>
      </c>
      <c r="AF292" s="63">
        <v>8710</v>
      </c>
      <c r="AG292" s="63">
        <v>8710</v>
      </c>
      <c r="AH292" s="63">
        <v>8710</v>
      </c>
      <c r="AI292" s="63">
        <v>0</v>
      </c>
      <c r="AJ292" s="63">
        <v>8710</v>
      </c>
      <c r="AK292" s="63">
        <v>8710</v>
      </c>
      <c r="AL292" s="63">
        <v>8710</v>
      </c>
      <c r="AM292" s="63">
        <v>8710</v>
      </c>
      <c r="AN292" s="63">
        <v>8710</v>
      </c>
      <c r="AO292" s="63">
        <v>8710</v>
      </c>
      <c r="AP292" s="63">
        <v>8710</v>
      </c>
      <c r="AQ292" s="63">
        <v>8710</v>
      </c>
      <c r="AR292" s="63">
        <v>8710</v>
      </c>
      <c r="AS292" s="63">
        <v>8710</v>
      </c>
      <c r="AT292" s="63">
        <v>8710</v>
      </c>
      <c r="AU292" s="63">
        <v>8710</v>
      </c>
      <c r="AV292" s="63">
        <v>8710</v>
      </c>
      <c r="AW292" s="63">
        <f>AG292-AJ292</f>
        <v>0</v>
      </c>
      <c r="AX292" s="63">
        <v>0</v>
      </c>
      <c r="AY292" s="63">
        <f t="shared" si="76"/>
        <v>0</v>
      </c>
      <c r="AZ292" s="63">
        <f t="shared" si="77"/>
        <v>-8710</v>
      </c>
      <c r="BA292" s="63">
        <v>0</v>
      </c>
      <c r="BB292" s="63" t="s">
        <v>473</v>
      </c>
      <c r="BC292" s="63">
        <v>0</v>
      </c>
      <c r="BD292" s="63">
        <v>8710</v>
      </c>
      <c r="BE292" s="63">
        <v>0</v>
      </c>
      <c r="BF292" s="63">
        <v>0</v>
      </c>
      <c r="BG292" s="63">
        <v>8710</v>
      </c>
      <c r="BH292" s="63"/>
      <c r="BI292" s="63">
        <v>0</v>
      </c>
      <c r="BJ292" s="63">
        <f t="shared" si="71"/>
        <v>8710</v>
      </c>
      <c r="BK292" s="63">
        <f t="shared" si="72"/>
        <v>0</v>
      </c>
    </row>
    <row r="293" spans="1:63" s="61" customFormat="1" hidden="1" x14ac:dyDescent="0.25">
      <c r="A293" s="61" t="e">
        <f>VLOOKUP(B293,'Cubo 14-08-2023'!$A$1:$A$444,1,0)</f>
        <v>#N/A</v>
      </c>
      <c r="B293" s="61" t="str">
        <f t="shared" si="70"/>
        <v>1.1-00-2302_23311009_2337210</v>
      </c>
      <c r="C293" s="61" t="s">
        <v>137</v>
      </c>
      <c r="D293" s="61" t="s">
        <v>138</v>
      </c>
      <c r="E293" s="61" t="s">
        <v>682</v>
      </c>
      <c r="F293" s="61">
        <v>1</v>
      </c>
      <c r="G293" s="61" t="s">
        <v>669</v>
      </c>
      <c r="H293" s="61">
        <v>1.7</v>
      </c>
      <c r="I293" s="61" t="s">
        <v>671</v>
      </c>
      <c r="J293" s="61" t="s">
        <v>95</v>
      </c>
      <c r="K293" s="61" t="s">
        <v>96</v>
      </c>
      <c r="L293" s="61" t="s">
        <v>43</v>
      </c>
      <c r="M293" s="61" t="s">
        <v>44</v>
      </c>
      <c r="N293" s="61" t="s">
        <v>97</v>
      </c>
      <c r="O293" s="61" t="s">
        <v>98</v>
      </c>
      <c r="P293" s="61">
        <v>3</v>
      </c>
      <c r="Q293" s="61" t="s">
        <v>90</v>
      </c>
      <c r="R293" s="61">
        <v>11</v>
      </c>
      <c r="S293" s="61" t="s">
        <v>260</v>
      </c>
      <c r="T293" s="61" t="s">
        <v>99</v>
      </c>
      <c r="U293" s="61" t="s">
        <v>100</v>
      </c>
      <c r="V293" s="61">
        <v>3000</v>
      </c>
      <c r="W293" s="61" t="s">
        <v>662</v>
      </c>
      <c r="X293" s="61" t="s">
        <v>38</v>
      </c>
      <c r="AB293" s="61">
        <v>3721</v>
      </c>
      <c r="AC293" s="61" t="s">
        <v>281</v>
      </c>
      <c r="AD293" s="61">
        <v>0</v>
      </c>
      <c r="AE293" s="61" t="s">
        <v>40</v>
      </c>
      <c r="AF293" s="63">
        <v>0</v>
      </c>
      <c r="AG293" s="63">
        <v>0</v>
      </c>
      <c r="AH293" s="63">
        <v>0</v>
      </c>
      <c r="AI293" s="63">
        <v>0</v>
      </c>
      <c r="AJ293" s="63">
        <v>0</v>
      </c>
      <c r="AK293" s="63">
        <v>0</v>
      </c>
      <c r="AL293" s="63">
        <v>0</v>
      </c>
      <c r="AM293" s="63">
        <v>0</v>
      </c>
      <c r="AN293" s="63">
        <v>0</v>
      </c>
      <c r="AO293" s="63">
        <v>0</v>
      </c>
      <c r="AP293" s="63">
        <v>0</v>
      </c>
      <c r="AQ293" s="63">
        <v>0</v>
      </c>
      <c r="AR293" s="63">
        <v>0</v>
      </c>
      <c r="AS293" s="63">
        <v>0</v>
      </c>
      <c r="AT293" s="63">
        <v>0</v>
      </c>
      <c r="AU293" s="63">
        <v>0</v>
      </c>
      <c r="AV293" s="63">
        <v>0</v>
      </c>
      <c r="AW293" s="63">
        <v>0</v>
      </c>
      <c r="AX293" s="63">
        <v>30000</v>
      </c>
      <c r="AY293" s="63">
        <f t="shared" si="76"/>
        <v>30000</v>
      </c>
      <c r="AZ293" s="63">
        <f t="shared" si="77"/>
        <v>30000</v>
      </c>
      <c r="BA293" s="63">
        <v>30000</v>
      </c>
      <c r="BB293" s="63" t="s">
        <v>473</v>
      </c>
      <c r="BC293" s="63">
        <v>0</v>
      </c>
      <c r="BD293" s="63">
        <v>0</v>
      </c>
      <c r="BE293" s="63">
        <v>0</v>
      </c>
      <c r="BF293" s="63">
        <v>0</v>
      </c>
      <c r="BG293" s="63">
        <v>0</v>
      </c>
      <c r="BH293" s="63"/>
      <c r="BI293" s="63">
        <v>0</v>
      </c>
      <c r="BJ293" s="63">
        <f t="shared" si="71"/>
        <v>0</v>
      </c>
      <c r="BK293" s="63">
        <f t="shared" si="72"/>
        <v>0</v>
      </c>
    </row>
    <row r="294" spans="1:63" s="61" customFormat="1" hidden="1" x14ac:dyDescent="0.25">
      <c r="A294" s="61" t="str">
        <f>VLOOKUP(B294,'Cubo 14-08-2023'!$A$1:$A$444,1,0)</f>
        <v>1.1-00-2304_23618012_2337210</v>
      </c>
      <c r="B294" s="61" t="str">
        <f t="shared" si="70"/>
        <v>1.1-00-2304_23618012_2337210</v>
      </c>
      <c r="C294" s="61" t="s">
        <v>137</v>
      </c>
      <c r="D294" s="61" t="s">
        <v>138</v>
      </c>
      <c r="E294" s="61" t="s">
        <v>682</v>
      </c>
      <c r="F294" s="61">
        <v>1</v>
      </c>
      <c r="G294" s="61" t="s">
        <v>669</v>
      </c>
      <c r="H294" s="61">
        <v>1.3</v>
      </c>
      <c r="I294" s="61" t="s">
        <v>670</v>
      </c>
      <c r="J294" s="61" t="s">
        <v>28</v>
      </c>
      <c r="K294" s="61" t="s">
        <v>29</v>
      </c>
      <c r="L294" s="61" t="s">
        <v>30</v>
      </c>
      <c r="M294" s="61" t="s">
        <v>31</v>
      </c>
      <c r="N294" s="61" t="s">
        <v>32</v>
      </c>
      <c r="O294" s="61" t="s">
        <v>33</v>
      </c>
      <c r="P294" s="61">
        <v>6</v>
      </c>
      <c r="Q294" s="61" t="s">
        <v>34</v>
      </c>
      <c r="R294" s="61">
        <v>18</v>
      </c>
      <c r="S294" s="61" t="s">
        <v>275</v>
      </c>
      <c r="T294" s="61" t="s">
        <v>273</v>
      </c>
      <c r="U294" s="61" t="s">
        <v>274</v>
      </c>
      <c r="V294" s="61">
        <v>3000</v>
      </c>
      <c r="W294" s="61" t="s">
        <v>662</v>
      </c>
      <c r="X294" s="61" t="s">
        <v>38</v>
      </c>
      <c r="AB294" s="61">
        <v>3721</v>
      </c>
      <c r="AC294" s="61" t="s">
        <v>281</v>
      </c>
      <c r="AD294" s="61">
        <v>0</v>
      </c>
      <c r="AE294" s="61" t="s">
        <v>40</v>
      </c>
      <c r="AF294" s="63">
        <v>0</v>
      </c>
      <c r="AG294" s="63">
        <v>0</v>
      </c>
      <c r="AH294" s="63">
        <v>0</v>
      </c>
      <c r="AI294" s="63">
        <v>0</v>
      </c>
      <c r="AJ294" s="63">
        <v>0</v>
      </c>
      <c r="AK294" s="63">
        <v>0</v>
      </c>
      <c r="AL294" s="63">
        <v>0</v>
      </c>
      <c r="AM294" s="63">
        <v>0</v>
      </c>
      <c r="AN294" s="63">
        <v>0</v>
      </c>
      <c r="AO294" s="63">
        <v>0</v>
      </c>
      <c r="AP294" s="63">
        <v>0</v>
      </c>
      <c r="AQ294" s="63">
        <v>0</v>
      </c>
      <c r="AR294" s="63">
        <v>0</v>
      </c>
      <c r="AS294" s="63">
        <v>0</v>
      </c>
      <c r="AT294" s="63">
        <v>0</v>
      </c>
      <c r="AU294" s="63">
        <v>0</v>
      </c>
      <c r="AV294" s="63">
        <v>0</v>
      </c>
      <c r="AW294" s="63">
        <f>AG294-AJ294</f>
        <v>0</v>
      </c>
      <c r="AX294" s="63">
        <v>0</v>
      </c>
      <c r="AY294" s="63">
        <f t="shared" si="76"/>
        <v>0</v>
      </c>
      <c r="AZ294" s="63">
        <f t="shared" si="77"/>
        <v>0</v>
      </c>
      <c r="BA294" s="63">
        <v>0</v>
      </c>
      <c r="BB294" s="63" t="s">
        <v>473</v>
      </c>
      <c r="BC294" s="63">
        <v>0</v>
      </c>
      <c r="BD294" s="63">
        <v>0</v>
      </c>
      <c r="BE294" s="63">
        <v>0</v>
      </c>
      <c r="BF294" s="63">
        <v>0</v>
      </c>
      <c r="BG294" s="63">
        <v>0</v>
      </c>
      <c r="BH294" s="63"/>
      <c r="BI294" s="63">
        <f>BA294-AG294</f>
        <v>0</v>
      </c>
      <c r="BJ294" s="63">
        <f t="shared" si="71"/>
        <v>0</v>
      </c>
      <c r="BK294" s="63">
        <f t="shared" si="72"/>
        <v>0</v>
      </c>
    </row>
    <row r="295" spans="1:63" s="61" customFormat="1" hidden="1" x14ac:dyDescent="0.25">
      <c r="A295" s="61" t="e">
        <f>VLOOKUP(B295,'Cubo 14-08-2023'!$A$1:$A$444,1,0)</f>
        <v>#N/A</v>
      </c>
      <c r="B295" s="61" t="str">
        <f t="shared" si="70"/>
        <v>1.1-00-2302_23311009_2337510</v>
      </c>
      <c r="C295" s="61" t="s">
        <v>137</v>
      </c>
      <c r="D295" s="61" t="s">
        <v>138</v>
      </c>
      <c r="E295" s="61" t="s">
        <v>682</v>
      </c>
      <c r="F295" s="61">
        <v>1</v>
      </c>
      <c r="G295" s="61" t="s">
        <v>669</v>
      </c>
      <c r="H295" s="61">
        <v>1.7</v>
      </c>
      <c r="I295" s="61" t="s">
        <v>671</v>
      </c>
      <c r="J295" s="61" t="s">
        <v>95</v>
      </c>
      <c r="K295" s="61" t="s">
        <v>96</v>
      </c>
      <c r="L295" s="61" t="s">
        <v>43</v>
      </c>
      <c r="M295" s="61" t="s">
        <v>44</v>
      </c>
      <c r="N295" s="61" t="s">
        <v>97</v>
      </c>
      <c r="O295" s="61" t="s">
        <v>98</v>
      </c>
      <c r="P295" s="61">
        <v>3</v>
      </c>
      <c r="Q295" s="61" t="s">
        <v>90</v>
      </c>
      <c r="R295" s="61">
        <v>11</v>
      </c>
      <c r="S295" s="61" t="s">
        <v>260</v>
      </c>
      <c r="T295" s="61" t="s">
        <v>99</v>
      </c>
      <c r="U295" s="61" t="s">
        <v>100</v>
      </c>
      <c r="V295" s="61">
        <v>3000</v>
      </c>
      <c r="W295" s="61" t="s">
        <v>662</v>
      </c>
      <c r="X295" s="61" t="s">
        <v>38</v>
      </c>
      <c r="AB295" s="61">
        <v>3751</v>
      </c>
      <c r="AC295" s="61" t="s">
        <v>282</v>
      </c>
      <c r="AD295" s="61">
        <v>0</v>
      </c>
      <c r="AE295" s="61" t="s">
        <v>40</v>
      </c>
      <c r="AF295" s="63">
        <v>0</v>
      </c>
      <c r="AG295" s="63">
        <v>0</v>
      </c>
      <c r="AH295" s="63">
        <v>0</v>
      </c>
      <c r="AI295" s="63">
        <v>0</v>
      </c>
      <c r="AJ295" s="63">
        <v>0</v>
      </c>
      <c r="AK295" s="63">
        <v>0</v>
      </c>
      <c r="AL295" s="63">
        <v>0</v>
      </c>
      <c r="AM295" s="63">
        <v>0</v>
      </c>
      <c r="AN295" s="63">
        <v>0</v>
      </c>
      <c r="AO295" s="63">
        <v>0</v>
      </c>
      <c r="AP295" s="63">
        <v>0</v>
      </c>
      <c r="AQ295" s="63">
        <v>0</v>
      </c>
      <c r="AR295" s="63">
        <v>0</v>
      </c>
      <c r="AS295" s="63">
        <v>0</v>
      </c>
      <c r="AT295" s="63">
        <v>0</v>
      </c>
      <c r="AU295" s="63">
        <v>0</v>
      </c>
      <c r="AV295" s="63">
        <v>0</v>
      </c>
      <c r="AW295" s="63">
        <v>0</v>
      </c>
      <c r="AX295" s="7">
        <v>30000</v>
      </c>
      <c r="AY295" s="63">
        <f t="shared" si="76"/>
        <v>30000</v>
      </c>
      <c r="AZ295" s="63">
        <f t="shared" si="77"/>
        <v>30000</v>
      </c>
      <c r="BA295" s="7">
        <v>30000</v>
      </c>
      <c r="BB295" s="63" t="s">
        <v>473</v>
      </c>
      <c r="BC295" s="63">
        <v>0</v>
      </c>
      <c r="BD295" s="63">
        <v>0</v>
      </c>
      <c r="BE295" s="63">
        <v>0</v>
      </c>
      <c r="BF295" s="63">
        <v>0</v>
      </c>
      <c r="BG295" s="63">
        <v>0</v>
      </c>
      <c r="BH295" s="63"/>
      <c r="BI295" s="63">
        <v>0</v>
      </c>
      <c r="BJ295" s="63">
        <f t="shared" si="71"/>
        <v>0</v>
      </c>
      <c r="BK295" s="63">
        <f t="shared" si="72"/>
        <v>0</v>
      </c>
    </row>
    <row r="296" spans="1:63" s="61" customFormat="1" hidden="1" x14ac:dyDescent="0.25">
      <c r="A296" s="61" t="e">
        <f>VLOOKUP(B296,'Cubo 14-08-2023'!$A$1:$A$444,1,0)</f>
        <v>#N/A</v>
      </c>
      <c r="B296" s="61" t="str">
        <f t="shared" si="70"/>
        <v>1.1-00-2308_23740025_2337510</v>
      </c>
      <c r="C296" s="61" t="s">
        <v>137</v>
      </c>
      <c r="D296" s="61" t="s">
        <v>138</v>
      </c>
      <c r="E296" s="61" t="s">
        <v>682</v>
      </c>
      <c r="F296" s="61">
        <v>1</v>
      </c>
      <c r="G296" s="61" t="s">
        <v>669</v>
      </c>
      <c r="H296" s="61">
        <v>1.7</v>
      </c>
      <c r="I296" s="61" t="s">
        <v>671</v>
      </c>
      <c r="J296" s="61" t="s">
        <v>61</v>
      </c>
      <c r="K296" s="61" t="s">
        <v>62</v>
      </c>
      <c r="L296" s="61" t="s">
        <v>63</v>
      </c>
      <c r="M296" s="61" t="s">
        <v>64</v>
      </c>
      <c r="N296" s="61" t="s">
        <v>65</v>
      </c>
      <c r="O296" s="61" t="s">
        <v>66</v>
      </c>
      <c r="P296" s="61">
        <v>7</v>
      </c>
      <c r="Q296" s="61" t="s">
        <v>67</v>
      </c>
      <c r="R296" s="61">
        <v>40</v>
      </c>
      <c r="S296" s="61" t="s">
        <v>70</v>
      </c>
      <c r="T296" s="61" t="s">
        <v>68</v>
      </c>
      <c r="U296" s="61" t="s">
        <v>69</v>
      </c>
      <c r="V296" s="61">
        <v>3000</v>
      </c>
      <c r="W296" s="61" t="s">
        <v>662</v>
      </c>
      <c r="X296" s="61" t="s">
        <v>38</v>
      </c>
      <c r="AB296" s="61">
        <v>3751</v>
      </c>
      <c r="AC296" s="61" t="s">
        <v>282</v>
      </c>
      <c r="AD296" s="61">
        <v>0</v>
      </c>
      <c r="AE296" s="61" t="s">
        <v>40</v>
      </c>
      <c r="AF296" s="63">
        <v>0</v>
      </c>
      <c r="AG296" s="63">
        <v>0</v>
      </c>
      <c r="AH296" s="63">
        <v>0</v>
      </c>
      <c r="AI296" s="63">
        <v>0</v>
      </c>
      <c r="AJ296" s="63">
        <v>0</v>
      </c>
      <c r="AK296" s="63">
        <v>0</v>
      </c>
      <c r="AL296" s="63">
        <v>0</v>
      </c>
      <c r="AM296" s="63">
        <v>0</v>
      </c>
      <c r="AN296" s="63">
        <v>0</v>
      </c>
      <c r="AO296" s="63">
        <v>0</v>
      </c>
      <c r="AP296" s="63">
        <v>0</v>
      </c>
      <c r="AQ296" s="63">
        <v>0</v>
      </c>
      <c r="AR296" s="63">
        <v>0</v>
      </c>
      <c r="AS296" s="63">
        <v>0</v>
      </c>
      <c r="AT296" s="63">
        <v>0</v>
      </c>
      <c r="AU296" s="63">
        <v>0</v>
      </c>
      <c r="AV296" s="63">
        <v>0</v>
      </c>
      <c r="AW296" s="63">
        <v>0</v>
      </c>
      <c r="AX296" s="7">
        <v>15000</v>
      </c>
      <c r="AY296" s="63">
        <f t="shared" si="76"/>
        <v>15000</v>
      </c>
      <c r="AZ296" s="63">
        <f t="shared" si="77"/>
        <v>15000</v>
      </c>
      <c r="BA296" s="7">
        <v>15000</v>
      </c>
      <c r="BB296" s="63" t="s">
        <v>473</v>
      </c>
      <c r="BC296" s="63">
        <v>0</v>
      </c>
      <c r="BD296" s="63">
        <v>0</v>
      </c>
      <c r="BE296" s="63">
        <v>0</v>
      </c>
      <c r="BF296" s="63">
        <v>0</v>
      </c>
      <c r="BG296" s="63">
        <v>0</v>
      </c>
      <c r="BH296" s="63"/>
      <c r="BI296" s="63">
        <v>0</v>
      </c>
      <c r="BJ296" s="63">
        <f t="shared" si="71"/>
        <v>0</v>
      </c>
      <c r="BK296" s="63">
        <f t="shared" si="72"/>
        <v>0</v>
      </c>
    </row>
    <row r="297" spans="1:63" s="61" customFormat="1" hidden="1" x14ac:dyDescent="0.25">
      <c r="A297" s="61" t="str">
        <f>VLOOKUP(B297,'Cubo 14-08-2023'!$A$1:$A$444,1,0)</f>
        <v>1.1-00-2304_23618012_2337510</v>
      </c>
      <c r="B297" s="61" t="str">
        <f t="shared" si="70"/>
        <v>1.1-00-2304_23618012_2337510</v>
      </c>
      <c r="C297" s="61" t="s">
        <v>137</v>
      </c>
      <c r="D297" s="61" t="s">
        <v>138</v>
      </c>
      <c r="E297" s="61" t="s">
        <v>682</v>
      </c>
      <c r="F297" s="61">
        <v>1</v>
      </c>
      <c r="G297" s="61" t="s">
        <v>669</v>
      </c>
      <c r="H297" s="61">
        <v>1.3</v>
      </c>
      <c r="I297" s="61" t="s">
        <v>670</v>
      </c>
      <c r="J297" s="61" t="s">
        <v>28</v>
      </c>
      <c r="K297" s="61" t="s">
        <v>29</v>
      </c>
      <c r="L297" s="61" t="s">
        <v>30</v>
      </c>
      <c r="M297" s="61" t="s">
        <v>31</v>
      </c>
      <c r="N297" s="61" t="s">
        <v>32</v>
      </c>
      <c r="O297" s="61" t="s">
        <v>33</v>
      </c>
      <c r="P297" s="61">
        <v>6</v>
      </c>
      <c r="Q297" s="61" t="s">
        <v>34</v>
      </c>
      <c r="R297" s="61">
        <v>18</v>
      </c>
      <c r="S297" s="61" t="s">
        <v>275</v>
      </c>
      <c r="T297" s="61" t="s">
        <v>273</v>
      </c>
      <c r="U297" s="61" t="s">
        <v>274</v>
      </c>
      <c r="V297" s="61">
        <v>3000</v>
      </c>
      <c r="W297" s="61" t="s">
        <v>662</v>
      </c>
      <c r="X297" s="61" t="s">
        <v>38</v>
      </c>
      <c r="AB297" s="61">
        <v>3751</v>
      </c>
      <c r="AC297" s="61" t="s">
        <v>282</v>
      </c>
      <c r="AD297" s="61">
        <v>0</v>
      </c>
      <c r="AE297" s="61" t="s">
        <v>40</v>
      </c>
      <c r="AF297" s="63">
        <v>2480</v>
      </c>
      <c r="AG297" s="63">
        <v>2480</v>
      </c>
      <c r="AH297" s="63">
        <v>2480</v>
      </c>
      <c r="AI297" s="63">
        <v>0</v>
      </c>
      <c r="AJ297" s="63">
        <v>1213</v>
      </c>
      <c r="AK297" s="63">
        <v>1213</v>
      </c>
      <c r="AL297" s="63">
        <v>1213</v>
      </c>
      <c r="AM297" s="63">
        <v>1213</v>
      </c>
      <c r="AN297" s="63">
        <v>1213</v>
      </c>
      <c r="AO297" s="63">
        <v>1213</v>
      </c>
      <c r="AP297" s="63">
        <v>1213</v>
      </c>
      <c r="AQ297" s="63">
        <v>1213</v>
      </c>
      <c r="AR297" s="63">
        <v>1213</v>
      </c>
      <c r="AS297" s="63">
        <v>1213</v>
      </c>
      <c r="AT297" s="63">
        <v>1213</v>
      </c>
      <c r="AU297" s="63">
        <v>1213</v>
      </c>
      <c r="AV297" s="63">
        <v>1213</v>
      </c>
      <c r="AW297" s="63">
        <f>AG297-AJ297</f>
        <v>1267</v>
      </c>
      <c r="AX297" s="63">
        <v>0</v>
      </c>
      <c r="AY297" s="63">
        <f t="shared" si="76"/>
        <v>0</v>
      </c>
      <c r="AZ297" s="63">
        <f t="shared" si="77"/>
        <v>-2480</v>
      </c>
      <c r="BA297" s="63">
        <v>0</v>
      </c>
      <c r="BB297" s="63" t="s">
        <v>473</v>
      </c>
      <c r="BC297" s="63">
        <v>0</v>
      </c>
      <c r="BD297" s="63">
        <v>2480</v>
      </c>
      <c r="BE297" s="63">
        <v>0</v>
      </c>
      <c r="BF297" s="63">
        <v>0</v>
      </c>
      <c r="BG297" s="63">
        <v>2480</v>
      </c>
      <c r="BH297" s="63"/>
      <c r="BI297" s="63">
        <v>0</v>
      </c>
      <c r="BJ297" s="63">
        <f t="shared" si="71"/>
        <v>2480</v>
      </c>
      <c r="BK297" s="63">
        <f t="shared" si="72"/>
        <v>1267</v>
      </c>
    </row>
    <row r="298" spans="1:63" s="61" customFormat="1" hidden="1" x14ac:dyDescent="0.25">
      <c r="A298" s="61" t="str">
        <f>VLOOKUP(B298,'Cubo 14-08-2023'!$A$1:$A$444,1,0)</f>
        <v>1.1-00-2301_2363003_2337510</v>
      </c>
      <c r="B298" s="61" t="str">
        <f t="shared" si="70"/>
        <v>1.1-00-2301_2363003_2337510</v>
      </c>
      <c r="C298" s="61" t="s">
        <v>137</v>
      </c>
      <c r="D298" s="61" t="s">
        <v>138</v>
      </c>
      <c r="E298" s="61" t="s">
        <v>682</v>
      </c>
      <c r="F298" s="61">
        <v>1</v>
      </c>
      <c r="G298" s="61" t="s">
        <v>669</v>
      </c>
      <c r="H298" s="61">
        <v>1.3</v>
      </c>
      <c r="I298" s="61" t="s">
        <v>670</v>
      </c>
      <c r="J298" s="61" t="s">
        <v>28</v>
      </c>
      <c r="K298" s="61" t="s">
        <v>29</v>
      </c>
      <c r="L298" s="61" t="s">
        <v>43</v>
      </c>
      <c r="M298" s="61" t="s">
        <v>44</v>
      </c>
      <c r="N298" s="61" t="s">
        <v>306</v>
      </c>
      <c r="O298" s="61" t="s">
        <v>307</v>
      </c>
      <c r="P298" s="61">
        <v>6</v>
      </c>
      <c r="Q298" s="61" t="s">
        <v>34</v>
      </c>
      <c r="R298" s="61">
        <v>3</v>
      </c>
      <c r="S298" s="61" t="s">
        <v>325</v>
      </c>
      <c r="T298" s="61" t="s">
        <v>323</v>
      </c>
      <c r="U298" s="61" t="s">
        <v>324</v>
      </c>
      <c r="V298" s="61">
        <v>3000</v>
      </c>
      <c r="W298" s="61" t="s">
        <v>662</v>
      </c>
      <c r="X298" s="61" t="s">
        <v>38</v>
      </c>
      <c r="AB298" s="61">
        <v>3751</v>
      </c>
      <c r="AC298" s="61" t="s">
        <v>282</v>
      </c>
      <c r="AD298" s="61">
        <v>0</v>
      </c>
      <c r="AE298" s="61" t="s">
        <v>40</v>
      </c>
      <c r="AF298" s="63">
        <v>2693.43</v>
      </c>
      <c r="AG298" s="63">
        <v>5588.43</v>
      </c>
      <c r="AH298" s="63">
        <v>5588.43</v>
      </c>
      <c r="AI298" s="63">
        <v>0</v>
      </c>
      <c r="AJ298" s="63">
        <v>1287.55</v>
      </c>
      <c r="AK298" s="63">
        <v>0</v>
      </c>
      <c r="AL298" s="63">
        <v>1287.55</v>
      </c>
      <c r="AM298" s="63">
        <v>4992.07</v>
      </c>
      <c r="AN298" s="63">
        <v>0</v>
      </c>
      <c r="AO298" s="63">
        <v>1287.55</v>
      </c>
      <c r="AP298" s="63">
        <v>4992.07</v>
      </c>
      <c r="AQ298" s="63">
        <v>0</v>
      </c>
      <c r="AR298" s="63">
        <v>1287.55</v>
      </c>
      <c r="AS298" s="63">
        <v>4992.07</v>
      </c>
      <c r="AT298" s="63">
        <v>0</v>
      </c>
      <c r="AU298" s="63">
        <v>1287.55</v>
      </c>
      <c r="AV298" s="63">
        <v>4992.07</v>
      </c>
      <c r="AW298" s="63">
        <f>AG298-AJ298</f>
        <v>4300.88</v>
      </c>
      <c r="AX298" s="63">
        <v>0</v>
      </c>
      <c r="AY298" s="63">
        <f t="shared" si="76"/>
        <v>0</v>
      </c>
      <c r="AZ298" s="63">
        <f t="shared" si="77"/>
        <v>-5588.43</v>
      </c>
      <c r="BA298" s="63">
        <v>0</v>
      </c>
      <c r="BB298" s="63" t="s">
        <v>473</v>
      </c>
      <c r="BC298" s="63">
        <v>0</v>
      </c>
      <c r="BD298" s="63">
        <v>5588.43</v>
      </c>
      <c r="BE298" s="63">
        <v>0</v>
      </c>
      <c r="BF298" s="63">
        <v>0</v>
      </c>
      <c r="BG298" s="63">
        <v>5588.43</v>
      </c>
      <c r="BH298" s="63"/>
      <c r="BI298" s="63">
        <v>0</v>
      </c>
      <c r="BJ298" s="63">
        <f t="shared" si="71"/>
        <v>5588.43</v>
      </c>
      <c r="BK298" s="63">
        <f t="shared" si="72"/>
        <v>596.36000000000058</v>
      </c>
    </row>
    <row r="299" spans="1:63" s="61" customFormat="1" hidden="1" x14ac:dyDescent="0.25">
      <c r="A299" s="61" t="str">
        <f>VLOOKUP(B299,'Cubo 14-08-2023'!$A$1:$A$444,1,0)</f>
        <v>1.1-00-2302_23115010_2337510</v>
      </c>
      <c r="B299" s="61" t="str">
        <f t="shared" si="70"/>
        <v>1.1-00-2302_23115010_2337510</v>
      </c>
      <c r="C299" s="61" t="s">
        <v>137</v>
      </c>
      <c r="D299" s="61" t="s">
        <v>138</v>
      </c>
      <c r="E299" s="61" t="s">
        <v>682</v>
      </c>
      <c r="F299" s="61">
        <v>1</v>
      </c>
      <c r="G299" s="61" t="s">
        <v>669</v>
      </c>
      <c r="H299" s="61">
        <v>1.3</v>
      </c>
      <c r="I299" s="61" t="s">
        <v>670</v>
      </c>
      <c r="J299" s="61" t="s">
        <v>28</v>
      </c>
      <c r="K299" s="61" t="s">
        <v>29</v>
      </c>
      <c r="L299" s="61" t="s">
        <v>368</v>
      </c>
      <c r="M299" s="61" t="s">
        <v>369</v>
      </c>
      <c r="N299" s="61" t="s">
        <v>97</v>
      </c>
      <c r="O299" s="61" t="s">
        <v>98</v>
      </c>
      <c r="P299" s="61">
        <v>1</v>
      </c>
      <c r="Q299" s="61" t="s">
        <v>127</v>
      </c>
      <c r="R299" s="61">
        <v>15</v>
      </c>
      <c r="S299" s="61" t="s">
        <v>370</v>
      </c>
      <c r="T299" s="61" t="s">
        <v>158</v>
      </c>
      <c r="U299" s="61" t="s">
        <v>159</v>
      </c>
      <c r="V299" s="61">
        <v>3000</v>
      </c>
      <c r="W299" s="61" t="s">
        <v>662</v>
      </c>
      <c r="X299" s="61" t="s">
        <v>38</v>
      </c>
      <c r="AB299" s="61">
        <v>3751</v>
      </c>
      <c r="AC299" s="61" t="s">
        <v>282</v>
      </c>
      <c r="AD299" s="61">
        <v>0</v>
      </c>
      <c r="AE299" s="61" t="s">
        <v>40</v>
      </c>
      <c r="AF299" s="63">
        <v>1357.98</v>
      </c>
      <c r="AG299" s="63">
        <v>1357.98</v>
      </c>
      <c r="AH299" s="63">
        <v>1357.98</v>
      </c>
      <c r="AI299" s="63">
        <v>0</v>
      </c>
      <c r="AJ299" s="63">
        <v>1357.98</v>
      </c>
      <c r="AK299" s="63">
        <v>1357.98</v>
      </c>
      <c r="AL299" s="63">
        <v>1357.98</v>
      </c>
      <c r="AM299" s="63">
        <v>1357.98</v>
      </c>
      <c r="AN299" s="63">
        <v>1357.98</v>
      </c>
      <c r="AO299" s="63">
        <v>1357.98</v>
      </c>
      <c r="AP299" s="63">
        <v>1357.98</v>
      </c>
      <c r="AQ299" s="63">
        <v>1357.98</v>
      </c>
      <c r="AR299" s="63">
        <v>1357.98</v>
      </c>
      <c r="AS299" s="63">
        <v>1357.98</v>
      </c>
      <c r="AT299" s="63">
        <v>1357.98</v>
      </c>
      <c r="AU299" s="63">
        <v>1357.98</v>
      </c>
      <c r="AV299" s="63">
        <v>1357.98</v>
      </c>
      <c r="AW299" s="63">
        <f>AG299-AJ299</f>
        <v>0</v>
      </c>
      <c r="AX299" s="63">
        <v>0</v>
      </c>
      <c r="AY299" s="63">
        <f t="shared" si="76"/>
        <v>0</v>
      </c>
      <c r="AZ299" s="63">
        <f t="shared" si="77"/>
        <v>-1357.98</v>
      </c>
      <c r="BA299" s="63">
        <v>0</v>
      </c>
      <c r="BB299" s="63" t="s">
        <v>473</v>
      </c>
      <c r="BC299" s="63">
        <v>0</v>
      </c>
      <c r="BD299" s="63">
        <v>1357.98</v>
      </c>
      <c r="BE299" s="63">
        <v>0</v>
      </c>
      <c r="BF299" s="63">
        <v>0</v>
      </c>
      <c r="BG299" s="63">
        <v>1357.98</v>
      </c>
      <c r="BH299" s="63"/>
      <c r="BI299" s="63">
        <v>0</v>
      </c>
      <c r="BJ299" s="63">
        <f t="shared" si="71"/>
        <v>1357.98</v>
      </c>
      <c r="BK299" s="63">
        <f t="shared" si="72"/>
        <v>0</v>
      </c>
    </row>
    <row r="300" spans="1:63" s="61" customFormat="1" hidden="1" x14ac:dyDescent="0.25">
      <c r="A300" s="61" t="str">
        <f>VLOOKUP(B300,'Cubo 14-08-2023'!$A$1:$A$444,1,0)</f>
        <v>1.1-00-2306_23529017_2337910</v>
      </c>
      <c r="B300" s="61" t="str">
        <f t="shared" si="70"/>
        <v>1.1-00-2306_23529017_2337910</v>
      </c>
      <c r="C300" s="61" t="s">
        <v>137</v>
      </c>
      <c r="D300" s="61" t="s">
        <v>138</v>
      </c>
      <c r="E300" s="61" t="s">
        <v>682</v>
      </c>
      <c r="F300" s="61">
        <v>2</v>
      </c>
      <c r="G300" s="61" t="s">
        <v>672</v>
      </c>
      <c r="H300" s="61">
        <v>2.4</v>
      </c>
      <c r="I300" s="61" t="s">
        <v>689</v>
      </c>
      <c r="J300" s="61" t="s">
        <v>411</v>
      </c>
      <c r="K300" s="61" t="s">
        <v>412</v>
      </c>
      <c r="L300" s="61" t="s">
        <v>368</v>
      </c>
      <c r="M300" s="61" t="s">
        <v>369</v>
      </c>
      <c r="N300" s="61" t="s">
        <v>227</v>
      </c>
      <c r="O300" s="61" t="s">
        <v>228</v>
      </c>
      <c r="P300" s="61">
        <v>5</v>
      </c>
      <c r="Q300" s="61" t="s">
        <v>229</v>
      </c>
      <c r="R300" s="61">
        <v>29</v>
      </c>
      <c r="S300" s="61" t="s">
        <v>415</v>
      </c>
      <c r="T300" s="61" t="s">
        <v>413</v>
      </c>
      <c r="U300" s="61" t="s">
        <v>414</v>
      </c>
      <c r="V300" s="61">
        <v>3000</v>
      </c>
      <c r="W300" s="61" t="s">
        <v>662</v>
      </c>
      <c r="X300" s="61" t="s">
        <v>38</v>
      </c>
      <c r="AB300" s="61">
        <v>3791</v>
      </c>
      <c r="AC300" s="61" t="s">
        <v>283</v>
      </c>
      <c r="AD300" s="61">
        <v>0</v>
      </c>
      <c r="AE300" s="61" t="s">
        <v>40</v>
      </c>
      <c r="AF300" s="63">
        <v>0</v>
      </c>
      <c r="AG300" s="63">
        <v>0</v>
      </c>
      <c r="AH300" s="63">
        <v>0</v>
      </c>
      <c r="AI300" s="63">
        <v>0</v>
      </c>
      <c r="AJ300" s="63">
        <v>0</v>
      </c>
      <c r="AK300" s="63">
        <v>0</v>
      </c>
      <c r="AL300" s="63">
        <v>0</v>
      </c>
      <c r="AM300" s="63">
        <v>0</v>
      </c>
      <c r="AN300" s="63">
        <v>0</v>
      </c>
      <c r="AO300" s="63">
        <v>0</v>
      </c>
      <c r="AP300" s="63">
        <v>0</v>
      </c>
      <c r="AQ300" s="63">
        <v>0</v>
      </c>
      <c r="AR300" s="63">
        <v>0</v>
      </c>
      <c r="AS300" s="63">
        <v>0</v>
      </c>
      <c r="AT300" s="63">
        <v>0</v>
      </c>
      <c r="AU300" s="63">
        <v>0</v>
      </c>
      <c r="AV300" s="63">
        <v>0</v>
      </c>
      <c r="AW300" s="63">
        <v>0</v>
      </c>
      <c r="AX300" s="7">
        <v>10000</v>
      </c>
      <c r="AY300" s="63">
        <f t="shared" si="76"/>
        <v>10000</v>
      </c>
      <c r="AZ300" s="63">
        <f t="shared" si="77"/>
        <v>10000</v>
      </c>
      <c r="BA300" s="7">
        <v>10000</v>
      </c>
      <c r="BB300" s="63" t="s">
        <v>504</v>
      </c>
      <c r="BC300" s="63">
        <v>0</v>
      </c>
      <c r="BD300" s="63">
        <v>0</v>
      </c>
      <c r="BE300" s="63">
        <v>0</v>
      </c>
      <c r="BF300" s="63">
        <v>0</v>
      </c>
      <c r="BG300" s="63">
        <v>0</v>
      </c>
      <c r="BH300" s="63"/>
      <c r="BI300" s="63">
        <f>BA300-AG300</f>
        <v>10000</v>
      </c>
      <c r="BJ300" s="63">
        <f t="shared" si="71"/>
        <v>10000</v>
      </c>
      <c r="BK300" s="63">
        <f t="shared" si="72"/>
        <v>10000</v>
      </c>
    </row>
    <row r="301" spans="1:63" s="61" customFormat="1" hidden="1" x14ac:dyDescent="0.25">
      <c r="A301" s="61" t="str">
        <f>VLOOKUP(B301,'Cubo 14-08-2023'!$A$1:$A$444,1,0)</f>
        <v>1.1-00-2304_23618012_2337910</v>
      </c>
      <c r="B301" s="61" t="str">
        <f t="shared" si="70"/>
        <v>1.1-00-2304_23618012_2337910</v>
      </c>
      <c r="C301" s="61" t="s">
        <v>137</v>
      </c>
      <c r="D301" s="61" t="s">
        <v>138</v>
      </c>
      <c r="E301" s="61" t="s">
        <v>682</v>
      </c>
      <c r="F301" s="61">
        <v>1</v>
      </c>
      <c r="G301" s="61" t="s">
        <v>669</v>
      </c>
      <c r="H301" s="61">
        <v>1.3</v>
      </c>
      <c r="I301" s="61" t="s">
        <v>670</v>
      </c>
      <c r="J301" s="61" t="s">
        <v>28</v>
      </c>
      <c r="K301" s="61" t="s">
        <v>29</v>
      </c>
      <c r="L301" s="61" t="s">
        <v>30</v>
      </c>
      <c r="M301" s="61" t="s">
        <v>31</v>
      </c>
      <c r="N301" s="61" t="s">
        <v>32</v>
      </c>
      <c r="O301" s="61" t="s">
        <v>33</v>
      </c>
      <c r="P301" s="61">
        <v>6</v>
      </c>
      <c r="Q301" s="61" t="s">
        <v>34</v>
      </c>
      <c r="R301" s="61">
        <v>18</v>
      </c>
      <c r="S301" s="61" t="s">
        <v>275</v>
      </c>
      <c r="T301" s="61" t="s">
        <v>273</v>
      </c>
      <c r="U301" s="61" t="s">
        <v>274</v>
      </c>
      <c r="V301" s="61">
        <v>3000</v>
      </c>
      <c r="W301" s="61" t="s">
        <v>662</v>
      </c>
      <c r="X301" s="61" t="s">
        <v>38</v>
      </c>
      <c r="AB301" s="61">
        <v>3791</v>
      </c>
      <c r="AC301" s="61" t="s">
        <v>283</v>
      </c>
      <c r="AD301" s="61">
        <v>0</v>
      </c>
      <c r="AE301" s="61" t="s">
        <v>40</v>
      </c>
      <c r="AF301" s="63">
        <v>1500</v>
      </c>
      <c r="AG301" s="63">
        <v>1500</v>
      </c>
      <c r="AH301" s="63">
        <v>1500</v>
      </c>
      <c r="AI301" s="63">
        <v>0</v>
      </c>
      <c r="AJ301" s="63">
        <v>538</v>
      </c>
      <c r="AK301" s="63">
        <v>538</v>
      </c>
      <c r="AL301" s="63">
        <v>538</v>
      </c>
      <c r="AM301" s="63">
        <v>538</v>
      </c>
      <c r="AN301" s="63">
        <v>538</v>
      </c>
      <c r="AO301" s="63">
        <v>538</v>
      </c>
      <c r="AP301" s="63">
        <v>538</v>
      </c>
      <c r="AQ301" s="63">
        <v>538</v>
      </c>
      <c r="AR301" s="63">
        <v>538</v>
      </c>
      <c r="AS301" s="63">
        <v>538</v>
      </c>
      <c r="AT301" s="63">
        <v>538</v>
      </c>
      <c r="AU301" s="63">
        <v>538</v>
      </c>
      <c r="AV301" s="63">
        <v>538</v>
      </c>
      <c r="AW301" s="63">
        <f>AG301-AJ301</f>
        <v>962</v>
      </c>
      <c r="AX301" s="63">
        <v>1000</v>
      </c>
      <c r="AY301" s="63">
        <f t="shared" si="76"/>
        <v>1000</v>
      </c>
      <c r="AZ301" s="63">
        <f t="shared" si="77"/>
        <v>-500</v>
      </c>
      <c r="BA301" s="63">
        <v>1000</v>
      </c>
      <c r="BB301" s="63" t="s">
        <v>473</v>
      </c>
      <c r="BC301" s="63">
        <v>0</v>
      </c>
      <c r="BD301" s="63">
        <v>1500</v>
      </c>
      <c r="BE301" s="63">
        <v>0</v>
      </c>
      <c r="BF301" s="63">
        <v>0</v>
      </c>
      <c r="BG301" s="63">
        <v>1500</v>
      </c>
      <c r="BH301" s="63">
        <f>BI301+AG301</f>
        <v>1500</v>
      </c>
      <c r="BI301" s="63">
        <v>0</v>
      </c>
      <c r="BJ301" s="63">
        <f t="shared" si="71"/>
        <v>1500</v>
      </c>
      <c r="BK301" s="63">
        <f t="shared" si="72"/>
        <v>962</v>
      </c>
    </row>
    <row r="302" spans="1:63" s="61" customFormat="1" hidden="1" x14ac:dyDescent="0.25">
      <c r="A302" s="61" t="str">
        <f>VLOOKUP(B302,'Cubo 14-08-2023'!$A$1:$A$444,1,0)</f>
        <v>1.1-00-2302_23115010_2337910</v>
      </c>
      <c r="B302" s="61" t="str">
        <f t="shared" si="70"/>
        <v>1.1-00-2302_23115010_2337910</v>
      </c>
      <c r="C302" s="61" t="s">
        <v>137</v>
      </c>
      <c r="D302" s="61" t="s">
        <v>138</v>
      </c>
      <c r="E302" s="61" t="s">
        <v>682</v>
      </c>
      <c r="F302" s="61">
        <v>1</v>
      </c>
      <c r="G302" s="61" t="s">
        <v>669</v>
      </c>
      <c r="H302" s="61">
        <v>1.3</v>
      </c>
      <c r="I302" s="61" t="s">
        <v>670</v>
      </c>
      <c r="J302" s="61" t="s">
        <v>28</v>
      </c>
      <c r="K302" s="61" t="s">
        <v>29</v>
      </c>
      <c r="L302" s="61" t="s">
        <v>368</v>
      </c>
      <c r="M302" s="61" t="s">
        <v>369</v>
      </c>
      <c r="N302" s="61" t="s">
        <v>97</v>
      </c>
      <c r="O302" s="61" t="s">
        <v>98</v>
      </c>
      <c r="P302" s="61">
        <v>1</v>
      </c>
      <c r="Q302" s="61" t="s">
        <v>127</v>
      </c>
      <c r="R302" s="61">
        <v>15</v>
      </c>
      <c r="S302" s="61" t="s">
        <v>370</v>
      </c>
      <c r="T302" s="61" t="s">
        <v>158</v>
      </c>
      <c r="U302" s="61" t="s">
        <v>159</v>
      </c>
      <c r="V302" s="61">
        <v>3000</v>
      </c>
      <c r="W302" s="61" t="s">
        <v>662</v>
      </c>
      <c r="X302" s="61" t="s">
        <v>38</v>
      </c>
      <c r="AB302" s="61">
        <v>3791</v>
      </c>
      <c r="AC302" s="61" t="s">
        <v>283</v>
      </c>
      <c r="AD302" s="61">
        <v>0</v>
      </c>
      <c r="AE302" s="61" t="s">
        <v>40</v>
      </c>
      <c r="AF302" s="63">
        <v>9324.6</v>
      </c>
      <c r="AG302" s="63">
        <v>9324.6</v>
      </c>
      <c r="AH302" s="63">
        <v>9324.6</v>
      </c>
      <c r="AI302" s="63">
        <v>0</v>
      </c>
      <c r="AJ302" s="63">
        <v>9324.6</v>
      </c>
      <c r="AK302" s="63">
        <v>9324.6</v>
      </c>
      <c r="AL302" s="63">
        <v>9324.6</v>
      </c>
      <c r="AM302" s="63">
        <v>9324.6</v>
      </c>
      <c r="AN302" s="63">
        <v>9324.6</v>
      </c>
      <c r="AO302" s="63">
        <v>9324.6</v>
      </c>
      <c r="AP302" s="63">
        <v>9324.6</v>
      </c>
      <c r="AQ302" s="63">
        <v>9324.6</v>
      </c>
      <c r="AR302" s="63">
        <v>9324.6</v>
      </c>
      <c r="AS302" s="63">
        <v>9324.6</v>
      </c>
      <c r="AT302" s="63">
        <v>9324.6</v>
      </c>
      <c r="AU302" s="63">
        <v>9324.6</v>
      </c>
      <c r="AV302" s="63">
        <v>9324.6</v>
      </c>
      <c r="AW302" s="63">
        <f>AG302-AJ302</f>
        <v>0</v>
      </c>
      <c r="AX302" s="63">
        <v>0</v>
      </c>
      <c r="AY302" s="63">
        <f t="shared" si="76"/>
        <v>0</v>
      </c>
      <c r="AZ302" s="63">
        <f t="shared" si="77"/>
        <v>-9324.6</v>
      </c>
      <c r="BA302" s="63">
        <v>0</v>
      </c>
      <c r="BB302" s="63" t="s">
        <v>473</v>
      </c>
      <c r="BC302" s="63">
        <v>0</v>
      </c>
      <c r="BD302" s="63">
        <v>9324.6</v>
      </c>
      <c r="BE302" s="63">
        <v>0</v>
      </c>
      <c r="BF302" s="63">
        <v>0</v>
      </c>
      <c r="BG302" s="63">
        <v>9324.6</v>
      </c>
      <c r="BH302" s="63"/>
      <c r="BI302" s="63">
        <v>0</v>
      </c>
      <c r="BJ302" s="63">
        <f t="shared" si="71"/>
        <v>9324.6</v>
      </c>
      <c r="BK302" s="63">
        <f t="shared" si="72"/>
        <v>0</v>
      </c>
    </row>
    <row r="303" spans="1:63" s="61" customFormat="1" hidden="1" x14ac:dyDescent="0.25">
      <c r="A303" s="61" t="str">
        <f>VLOOKUP(B303,'Cubo 14-08-2023'!$A$1:$A$444,1,0)</f>
        <v>1.1-00-2302_2317007_2338210</v>
      </c>
      <c r="B303" s="61" t="str">
        <f t="shared" si="70"/>
        <v>1.1-00-2302_2317007_2338210</v>
      </c>
      <c r="C303" s="61" t="s">
        <v>137</v>
      </c>
      <c r="D303" s="61" t="s">
        <v>138</v>
      </c>
      <c r="E303" s="61" t="s">
        <v>682</v>
      </c>
      <c r="F303" s="61">
        <v>1</v>
      </c>
      <c r="G303" s="61" t="s">
        <v>669</v>
      </c>
      <c r="H303" s="61">
        <v>1.3</v>
      </c>
      <c r="I303" s="61" t="s">
        <v>670</v>
      </c>
      <c r="J303" s="61" t="s">
        <v>28</v>
      </c>
      <c r="K303" s="61" t="s">
        <v>29</v>
      </c>
      <c r="L303" s="61" t="s">
        <v>125</v>
      </c>
      <c r="M303" s="61" t="s">
        <v>126</v>
      </c>
      <c r="N303" s="61" t="s">
        <v>97</v>
      </c>
      <c r="O303" s="61" t="s">
        <v>98</v>
      </c>
      <c r="P303" s="61">
        <v>1</v>
      </c>
      <c r="Q303" s="61" t="s">
        <v>127</v>
      </c>
      <c r="R303" s="61">
        <v>7</v>
      </c>
      <c r="S303" s="61" t="s">
        <v>130</v>
      </c>
      <c r="T303" s="61" t="s">
        <v>128</v>
      </c>
      <c r="U303" s="61" t="s">
        <v>129</v>
      </c>
      <c r="V303" s="61">
        <v>3000</v>
      </c>
      <c r="W303" s="61" t="s">
        <v>662</v>
      </c>
      <c r="X303" s="61" t="s">
        <v>38</v>
      </c>
      <c r="AB303" s="61">
        <v>3821</v>
      </c>
      <c r="AC303" s="61" t="s">
        <v>233</v>
      </c>
      <c r="AD303" s="61">
        <v>0</v>
      </c>
      <c r="AE303" s="61" t="s">
        <v>40</v>
      </c>
      <c r="AF303" s="63">
        <v>0</v>
      </c>
      <c r="AG303" s="63">
        <v>0</v>
      </c>
      <c r="AH303" s="63">
        <v>0</v>
      </c>
      <c r="AI303" s="63">
        <v>0</v>
      </c>
      <c r="AJ303" s="63">
        <v>0</v>
      </c>
      <c r="AK303" s="63">
        <v>0</v>
      </c>
      <c r="AL303" s="63">
        <v>0</v>
      </c>
      <c r="AM303" s="63">
        <v>0</v>
      </c>
      <c r="AN303" s="63">
        <v>0</v>
      </c>
      <c r="AO303" s="63">
        <v>0</v>
      </c>
      <c r="AP303" s="63">
        <v>0</v>
      </c>
      <c r="AQ303" s="63">
        <v>0</v>
      </c>
      <c r="AR303" s="63">
        <v>0</v>
      </c>
      <c r="AS303" s="63">
        <v>0</v>
      </c>
      <c r="AT303" s="63">
        <v>0</v>
      </c>
      <c r="AU303" s="63">
        <v>0</v>
      </c>
      <c r="AV303" s="63">
        <v>0</v>
      </c>
      <c r="AW303" s="63">
        <v>0</v>
      </c>
      <c r="AX303" s="63">
        <v>0</v>
      </c>
      <c r="AY303" s="63">
        <v>0</v>
      </c>
      <c r="AZ303" s="63">
        <v>0</v>
      </c>
      <c r="BA303" s="63">
        <v>0</v>
      </c>
      <c r="BB303" s="63" t="s">
        <v>473</v>
      </c>
      <c r="BC303" s="63">
        <v>0</v>
      </c>
      <c r="BD303" s="63">
        <v>0</v>
      </c>
      <c r="BE303" s="63">
        <v>0</v>
      </c>
      <c r="BF303" s="63">
        <v>0</v>
      </c>
      <c r="BG303" s="63">
        <v>0</v>
      </c>
      <c r="BH303" s="63"/>
      <c r="BI303" s="63">
        <v>160000</v>
      </c>
      <c r="BJ303" s="63">
        <f t="shared" si="71"/>
        <v>160000</v>
      </c>
      <c r="BK303" s="63">
        <f t="shared" si="72"/>
        <v>160000</v>
      </c>
    </row>
    <row r="304" spans="1:63" s="61" customFormat="1" hidden="1" x14ac:dyDescent="0.25">
      <c r="A304" s="61" t="str">
        <f>VLOOKUP(B304,'Cubo 14-08-2023'!$A$1:$A$444,1,0)</f>
        <v>1.1-00-2305_23621015_2338210</v>
      </c>
      <c r="B304" s="61" t="str">
        <f t="shared" si="70"/>
        <v>1.1-00-2305_23621015_2338210</v>
      </c>
      <c r="C304" s="61" t="s">
        <v>137</v>
      </c>
      <c r="D304" s="61" t="s">
        <v>138</v>
      </c>
      <c r="E304" s="61" t="s">
        <v>682</v>
      </c>
      <c r="F304" s="61">
        <v>1</v>
      </c>
      <c r="G304" s="61" t="s">
        <v>669</v>
      </c>
      <c r="H304" s="61">
        <v>1.3</v>
      </c>
      <c r="I304" s="61" t="s">
        <v>670</v>
      </c>
      <c r="J304" s="61" t="s">
        <v>28</v>
      </c>
      <c r="K304" s="61" t="s">
        <v>29</v>
      </c>
      <c r="L304" s="61" t="s">
        <v>43</v>
      </c>
      <c r="M304" s="61" t="s">
        <v>44</v>
      </c>
      <c r="N304" s="61" t="s">
        <v>45</v>
      </c>
      <c r="O304" s="61" t="s">
        <v>46</v>
      </c>
      <c r="P304" s="61">
        <v>6</v>
      </c>
      <c r="Q304" s="61" t="s">
        <v>34</v>
      </c>
      <c r="R304" s="61">
        <v>21</v>
      </c>
      <c r="S304" s="61" t="s">
        <v>107</v>
      </c>
      <c r="T304" s="61" t="s">
        <v>47</v>
      </c>
      <c r="U304" s="61" t="s">
        <v>48</v>
      </c>
      <c r="V304" s="61">
        <v>3000</v>
      </c>
      <c r="W304" s="61" t="s">
        <v>662</v>
      </c>
      <c r="X304" s="61" t="s">
        <v>38</v>
      </c>
      <c r="AB304" s="61">
        <v>3821</v>
      </c>
      <c r="AC304" s="61" t="s">
        <v>233</v>
      </c>
      <c r="AD304" s="61">
        <v>0</v>
      </c>
      <c r="AE304" s="61" t="s">
        <v>40</v>
      </c>
      <c r="AF304" s="63">
        <v>0</v>
      </c>
      <c r="AG304" s="63">
        <v>0</v>
      </c>
      <c r="AH304" s="63">
        <v>0</v>
      </c>
      <c r="AI304" s="63">
        <v>0</v>
      </c>
      <c r="AJ304" s="63">
        <v>525307.19999999995</v>
      </c>
      <c r="AK304" s="63">
        <v>525307.19999999995</v>
      </c>
      <c r="AL304" s="63">
        <v>525307.19999999995</v>
      </c>
      <c r="AM304" s="63">
        <v>525307.19999999995</v>
      </c>
      <c r="AN304" s="63">
        <v>0</v>
      </c>
      <c r="AO304" s="63">
        <v>0</v>
      </c>
      <c r="AP304" s="63">
        <v>0</v>
      </c>
      <c r="AQ304" s="63">
        <v>0</v>
      </c>
      <c r="AR304" s="63">
        <v>0</v>
      </c>
      <c r="AS304" s="63">
        <v>0</v>
      </c>
      <c r="AT304" s="63">
        <v>0</v>
      </c>
      <c r="AU304" s="63">
        <v>0</v>
      </c>
      <c r="AV304" s="63">
        <v>0</v>
      </c>
      <c r="AW304" s="63">
        <f t="shared" ref="AW304:AW324" si="78">AG304-AJ304</f>
        <v>-525307.19999999995</v>
      </c>
      <c r="AX304" s="63">
        <v>0</v>
      </c>
      <c r="AY304" s="63">
        <f t="shared" ref="AY304:AY324" si="79">AX304-AI304</f>
        <v>0</v>
      </c>
      <c r="AZ304" s="63">
        <f t="shared" ref="AZ304:AZ324" si="80">AX304-AG304</f>
        <v>0</v>
      </c>
      <c r="BA304" s="63">
        <v>0</v>
      </c>
      <c r="BB304" s="63" t="s">
        <v>473</v>
      </c>
      <c r="BC304" s="63">
        <v>0</v>
      </c>
      <c r="BD304" s="63">
        <v>0</v>
      </c>
      <c r="BE304" s="63">
        <v>0</v>
      </c>
      <c r="BF304" s="63">
        <v>0</v>
      </c>
      <c r="BG304" s="63">
        <v>0</v>
      </c>
      <c r="BH304" s="63"/>
      <c r="BI304" s="63">
        <f>-AW304</f>
        <v>525307.19999999995</v>
      </c>
      <c r="BJ304" s="63">
        <f t="shared" si="71"/>
        <v>525307.19999999995</v>
      </c>
      <c r="BK304" s="63">
        <f t="shared" si="72"/>
        <v>0</v>
      </c>
    </row>
    <row r="305" spans="1:63" s="61" customFormat="1" hidden="1" x14ac:dyDescent="0.25">
      <c r="A305" s="61" t="str">
        <f>VLOOKUP(B305,'Cubo 14-08-2023'!$A$1:$A$444,1,0)</f>
        <v>1.1-00-2301_2352002_2338210</v>
      </c>
      <c r="B305" s="61" t="str">
        <f t="shared" si="70"/>
        <v>1.1-00-2301_2352002_2338210</v>
      </c>
      <c r="C305" s="61" t="s">
        <v>137</v>
      </c>
      <c r="D305" s="61" t="s">
        <v>138</v>
      </c>
      <c r="E305" s="61" t="s">
        <v>682</v>
      </c>
      <c r="F305" s="61">
        <v>1</v>
      </c>
      <c r="G305" s="61" t="s">
        <v>669</v>
      </c>
      <c r="H305" s="61">
        <v>1.3</v>
      </c>
      <c r="I305" s="61" t="s">
        <v>670</v>
      </c>
      <c r="J305" s="61" t="s">
        <v>28</v>
      </c>
      <c r="K305" s="61" t="s">
        <v>29</v>
      </c>
      <c r="L305" s="61" t="s">
        <v>43</v>
      </c>
      <c r="M305" s="61" t="s">
        <v>44</v>
      </c>
      <c r="N305" s="61" t="s">
        <v>306</v>
      </c>
      <c r="O305" s="61" t="s">
        <v>307</v>
      </c>
      <c r="P305" s="61">
        <v>5</v>
      </c>
      <c r="Q305" s="61" t="s">
        <v>229</v>
      </c>
      <c r="R305" s="61">
        <v>2</v>
      </c>
      <c r="S305" s="61" t="s">
        <v>319</v>
      </c>
      <c r="T305" s="61" t="s">
        <v>317</v>
      </c>
      <c r="U305" s="61" t="s">
        <v>318</v>
      </c>
      <c r="V305" s="61">
        <v>3000</v>
      </c>
      <c r="W305" s="61" t="s">
        <v>662</v>
      </c>
      <c r="X305" s="61" t="s">
        <v>38</v>
      </c>
      <c r="AB305" s="61">
        <v>3821</v>
      </c>
      <c r="AC305" s="61" t="s">
        <v>233</v>
      </c>
      <c r="AD305" s="61">
        <v>0</v>
      </c>
      <c r="AE305" s="61" t="s">
        <v>40</v>
      </c>
      <c r="AF305" s="63">
        <v>492000</v>
      </c>
      <c r="AG305" s="63">
        <v>492000</v>
      </c>
      <c r="AH305" s="63">
        <v>492000</v>
      </c>
      <c r="AI305" s="63">
        <v>492000</v>
      </c>
      <c r="AJ305" s="63">
        <v>850588.4</v>
      </c>
      <c r="AK305" s="63">
        <v>0</v>
      </c>
      <c r="AL305" s="63">
        <v>850588.4</v>
      </c>
      <c r="AM305" s="63">
        <v>850588.4</v>
      </c>
      <c r="AN305" s="63">
        <v>0</v>
      </c>
      <c r="AO305" s="63">
        <v>804988.4</v>
      </c>
      <c r="AP305" s="63">
        <v>804988.4</v>
      </c>
      <c r="AQ305" s="63">
        <v>0</v>
      </c>
      <c r="AR305" s="63">
        <v>559184.4</v>
      </c>
      <c r="AS305" s="63">
        <v>559184.4</v>
      </c>
      <c r="AT305" s="63">
        <v>0</v>
      </c>
      <c r="AU305" s="63">
        <v>559184.4</v>
      </c>
      <c r="AV305" s="63">
        <v>559184.4</v>
      </c>
      <c r="AW305" s="63">
        <f t="shared" si="78"/>
        <v>-358588.4</v>
      </c>
      <c r="AX305" s="63">
        <v>492000</v>
      </c>
      <c r="AY305" s="63">
        <f t="shared" si="79"/>
        <v>0</v>
      </c>
      <c r="AZ305" s="63">
        <f t="shared" si="80"/>
        <v>0</v>
      </c>
      <c r="BA305" s="63">
        <v>492000</v>
      </c>
      <c r="BB305" s="63" t="s">
        <v>480</v>
      </c>
      <c r="BC305" s="63">
        <v>0</v>
      </c>
      <c r="BD305" s="63">
        <v>0</v>
      </c>
      <c r="BE305" s="63">
        <v>0</v>
      </c>
      <c r="BF305" s="63">
        <v>0</v>
      </c>
      <c r="BG305" s="63">
        <v>0</v>
      </c>
      <c r="BH305" s="63"/>
      <c r="BI305" s="63">
        <f>-AW305</f>
        <v>358588.4</v>
      </c>
      <c r="BJ305" s="63">
        <f t="shared" si="71"/>
        <v>850588.4</v>
      </c>
      <c r="BK305" s="63">
        <f t="shared" si="72"/>
        <v>0</v>
      </c>
    </row>
    <row r="306" spans="1:63" s="61" customFormat="1" hidden="1" x14ac:dyDescent="0.25">
      <c r="A306" s="61" t="str">
        <f>VLOOKUP(B306,'Cubo 14-08-2023'!$A$1:$A$444,1,0)</f>
        <v>1.1-00-2306_23529017_2338210</v>
      </c>
      <c r="B306" s="61" t="str">
        <f t="shared" si="70"/>
        <v>1.1-00-2306_23529017_2338210</v>
      </c>
      <c r="C306" s="61" t="s">
        <v>137</v>
      </c>
      <c r="D306" s="61" t="s">
        <v>138</v>
      </c>
      <c r="E306" s="61" t="s">
        <v>682</v>
      </c>
      <c r="F306" s="61">
        <v>2</v>
      </c>
      <c r="G306" s="61" t="s">
        <v>672</v>
      </c>
      <c r="H306" s="61">
        <v>2.4</v>
      </c>
      <c r="I306" s="61" t="s">
        <v>689</v>
      </c>
      <c r="J306" s="61" t="s">
        <v>411</v>
      </c>
      <c r="K306" s="61" t="s">
        <v>412</v>
      </c>
      <c r="L306" s="61" t="s">
        <v>368</v>
      </c>
      <c r="M306" s="61" t="s">
        <v>369</v>
      </c>
      <c r="N306" s="61" t="s">
        <v>227</v>
      </c>
      <c r="O306" s="61" t="s">
        <v>228</v>
      </c>
      <c r="P306" s="61">
        <v>5</v>
      </c>
      <c r="Q306" s="61" t="s">
        <v>229</v>
      </c>
      <c r="R306" s="61">
        <v>29</v>
      </c>
      <c r="S306" s="61" t="s">
        <v>415</v>
      </c>
      <c r="T306" s="61" t="s">
        <v>413</v>
      </c>
      <c r="U306" s="61" t="s">
        <v>414</v>
      </c>
      <c r="V306" s="61">
        <v>3000</v>
      </c>
      <c r="W306" s="61" t="s">
        <v>662</v>
      </c>
      <c r="X306" s="61" t="s">
        <v>38</v>
      </c>
      <c r="AB306" s="61">
        <v>3821</v>
      </c>
      <c r="AC306" s="61" t="s">
        <v>233</v>
      </c>
      <c r="AD306" s="61">
        <v>0</v>
      </c>
      <c r="AE306" s="61" t="s">
        <v>40</v>
      </c>
      <c r="AF306" s="63">
        <v>363359.84</v>
      </c>
      <c r="AG306" s="63">
        <v>353359.84</v>
      </c>
      <c r="AH306" s="63">
        <v>353359.84</v>
      </c>
      <c r="AI306" s="63">
        <v>429793.08</v>
      </c>
      <c r="AJ306" s="63">
        <v>376600</v>
      </c>
      <c r="AK306" s="63">
        <v>0</v>
      </c>
      <c r="AL306" s="63">
        <v>376600</v>
      </c>
      <c r="AM306" s="63">
        <v>376600</v>
      </c>
      <c r="AN306" s="63">
        <v>0</v>
      </c>
      <c r="AO306" s="63">
        <v>0</v>
      </c>
      <c r="AP306" s="63">
        <v>0</v>
      </c>
      <c r="AQ306" s="63">
        <v>0</v>
      </c>
      <c r="AR306" s="63">
        <v>0</v>
      </c>
      <c r="AS306" s="63">
        <v>0</v>
      </c>
      <c r="AT306" s="63">
        <v>0</v>
      </c>
      <c r="AU306" s="63">
        <v>0</v>
      </c>
      <c r="AV306" s="63">
        <v>0</v>
      </c>
      <c r="AW306" s="63">
        <f t="shared" si="78"/>
        <v>-23240.159999999974</v>
      </c>
      <c r="AX306" s="63">
        <v>429800</v>
      </c>
      <c r="AY306" s="63">
        <f t="shared" si="79"/>
        <v>6.9199999999837019</v>
      </c>
      <c r="AZ306" s="63">
        <f t="shared" si="80"/>
        <v>76440.159999999974</v>
      </c>
      <c r="BA306" s="63">
        <v>429800</v>
      </c>
      <c r="BB306" s="63" t="s">
        <v>505</v>
      </c>
      <c r="BC306" s="63">
        <v>0</v>
      </c>
      <c r="BD306" s="63">
        <v>6.92</v>
      </c>
      <c r="BE306" s="63">
        <v>0</v>
      </c>
      <c r="BF306" s="63">
        <v>76440.160000000003</v>
      </c>
      <c r="BG306" s="63">
        <v>-76433.240000000005</v>
      </c>
      <c r="BH306" s="63"/>
      <c r="BI306" s="63">
        <v>301600</v>
      </c>
      <c r="BJ306" s="63">
        <f t="shared" si="71"/>
        <v>654959.84000000008</v>
      </c>
      <c r="BK306" s="63">
        <f t="shared" si="72"/>
        <v>278359.84000000008</v>
      </c>
    </row>
    <row r="307" spans="1:63" s="61" customFormat="1" hidden="1" x14ac:dyDescent="0.25">
      <c r="A307" s="61" t="str">
        <f>VLOOKUP(B307,'Cubo 14-08-2023'!$A$1:$A$444,1,0)</f>
        <v>1.1-00-2306_23529017_23382116</v>
      </c>
      <c r="B307" s="61" t="str">
        <f t="shared" si="70"/>
        <v>1.1-00-2306_23529017_23382116</v>
      </c>
      <c r="C307" s="61" t="s">
        <v>137</v>
      </c>
      <c r="D307" s="61" t="s">
        <v>138</v>
      </c>
      <c r="E307" s="61" t="s">
        <v>682</v>
      </c>
      <c r="F307" s="61">
        <v>2</v>
      </c>
      <c r="G307" s="61" t="s">
        <v>672</v>
      </c>
      <c r="H307" s="61">
        <v>2.4</v>
      </c>
      <c r="I307" s="61" t="s">
        <v>689</v>
      </c>
      <c r="J307" s="61" t="s">
        <v>411</v>
      </c>
      <c r="K307" s="61" t="s">
        <v>412</v>
      </c>
      <c r="L307" s="61" t="s">
        <v>368</v>
      </c>
      <c r="M307" s="61" t="s">
        <v>369</v>
      </c>
      <c r="N307" s="61" t="s">
        <v>227</v>
      </c>
      <c r="O307" s="61" t="s">
        <v>228</v>
      </c>
      <c r="P307" s="61">
        <v>5</v>
      </c>
      <c r="Q307" s="61" t="s">
        <v>229</v>
      </c>
      <c r="R307" s="61">
        <v>29</v>
      </c>
      <c r="S307" s="61" t="s">
        <v>415</v>
      </c>
      <c r="T307" s="61" t="s">
        <v>413</v>
      </c>
      <c r="U307" s="61" t="s">
        <v>414</v>
      </c>
      <c r="V307" s="61">
        <v>3000</v>
      </c>
      <c r="W307" s="61" t="s">
        <v>662</v>
      </c>
      <c r="X307" s="61" t="s">
        <v>38</v>
      </c>
      <c r="AB307" s="61">
        <v>3821</v>
      </c>
      <c r="AC307" s="61" t="s">
        <v>233</v>
      </c>
      <c r="AD307" s="61">
        <v>16</v>
      </c>
      <c r="AE307" s="61" t="s">
        <v>416</v>
      </c>
      <c r="AF307" s="63">
        <v>1500000</v>
      </c>
      <c r="AG307" s="63">
        <v>1500000</v>
      </c>
      <c r="AH307" s="63">
        <v>1500000</v>
      </c>
      <c r="AI307" s="63">
        <v>1500000</v>
      </c>
      <c r="AJ307" s="63">
        <v>1996400</v>
      </c>
      <c r="AK307" s="63">
        <v>1996400</v>
      </c>
      <c r="AL307" s="63">
        <v>1996400</v>
      </c>
      <c r="AM307" s="63">
        <v>1996400</v>
      </c>
      <c r="AN307" s="63">
        <v>1496400</v>
      </c>
      <c r="AO307" s="63">
        <v>1496400</v>
      </c>
      <c r="AP307" s="63">
        <v>1496400</v>
      </c>
      <c r="AQ307" s="63">
        <v>1496400</v>
      </c>
      <c r="AR307" s="63">
        <v>1496400</v>
      </c>
      <c r="AS307" s="63">
        <v>1496400</v>
      </c>
      <c r="AT307" s="63">
        <v>1496400</v>
      </c>
      <c r="AU307" s="63">
        <v>1496400</v>
      </c>
      <c r="AV307" s="63">
        <v>1496400</v>
      </c>
      <c r="AW307" s="63">
        <f t="shared" si="78"/>
        <v>-496400</v>
      </c>
      <c r="AX307" s="63">
        <v>1500000</v>
      </c>
      <c r="AY307" s="63">
        <f t="shared" si="79"/>
        <v>0</v>
      </c>
      <c r="AZ307" s="63">
        <f t="shared" si="80"/>
        <v>0</v>
      </c>
      <c r="BA307" s="63">
        <v>1500000</v>
      </c>
      <c r="BB307" s="63" t="s">
        <v>507</v>
      </c>
      <c r="BC307" s="63">
        <v>0</v>
      </c>
      <c r="BD307" s="63">
        <v>0</v>
      </c>
      <c r="BE307" s="63">
        <v>0</v>
      </c>
      <c r="BF307" s="63">
        <v>0</v>
      </c>
      <c r="BG307" s="63">
        <v>0</v>
      </c>
      <c r="BH307" s="63"/>
      <c r="BI307" s="63">
        <f>-AW307</f>
        <v>496400</v>
      </c>
      <c r="BJ307" s="63">
        <f t="shared" si="71"/>
        <v>1996400</v>
      </c>
      <c r="BK307" s="63">
        <f t="shared" si="72"/>
        <v>0</v>
      </c>
    </row>
    <row r="308" spans="1:63" s="61" customFormat="1" hidden="1" x14ac:dyDescent="0.25">
      <c r="A308" s="61" t="str">
        <f>VLOOKUP(B308,'Cubo 14-08-2023'!$A$1:$A$444,1,0)</f>
        <v>1.1-00-2306_23526016_2338210</v>
      </c>
      <c r="B308" s="61" t="str">
        <f t="shared" si="70"/>
        <v>1.1-00-2306_23526016_2338210</v>
      </c>
      <c r="C308" s="61" t="s">
        <v>137</v>
      </c>
      <c r="D308" s="61" t="s">
        <v>138</v>
      </c>
      <c r="E308" s="61" t="s">
        <v>682</v>
      </c>
      <c r="F308" s="61">
        <v>2</v>
      </c>
      <c r="G308" s="61" t="s">
        <v>672</v>
      </c>
      <c r="H308" s="61">
        <v>2.7</v>
      </c>
      <c r="I308" s="61" t="s">
        <v>226</v>
      </c>
      <c r="J308" s="61" t="s">
        <v>225</v>
      </c>
      <c r="K308" s="61" t="s">
        <v>226</v>
      </c>
      <c r="L308" s="61" t="s">
        <v>149</v>
      </c>
      <c r="M308" s="61" t="s">
        <v>150</v>
      </c>
      <c r="N308" s="61" t="s">
        <v>227</v>
      </c>
      <c r="O308" s="61" t="s">
        <v>228</v>
      </c>
      <c r="P308" s="61">
        <v>5</v>
      </c>
      <c r="Q308" s="61" t="s">
        <v>229</v>
      </c>
      <c r="R308" s="61">
        <v>26</v>
      </c>
      <c r="S308" s="61" t="s">
        <v>232</v>
      </c>
      <c r="T308" s="61" t="s">
        <v>230</v>
      </c>
      <c r="U308" s="61" t="s">
        <v>231</v>
      </c>
      <c r="V308" s="61">
        <v>3000</v>
      </c>
      <c r="W308" s="61" t="s">
        <v>662</v>
      </c>
      <c r="X308" s="61" t="s">
        <v>38</v>
      </c>
      <c r="AB308" s="61">
        <v>3821</v>
      </c>
      <c r="AC308" s="61" t="s">
        <v>233</v>
      </c>
      <c r="AD308" s="61">
        <v>0</v>
      </c>
      <c r="AE308" s="61" t="s">
        <v>40</v>
      </c>
      <c r="AF308" s="63">
        <v>4000000</v>
      </c>
      <c r="AG308" s="63">
        <v>4000000</v>
      </c>
      <c r="AH308" s="63">
        <v>4000000</v>
      </c>
      <c r="AI308" s="63">
        <v>4000000</v>
      </c>
      <c r="AJ308" s="63">
        <v>0</v>
      </c>
      <c r="AK308" s="63">
        <v>0</v>
      </c>
      <c r="AL308" s="63">
        <v>0</v>
      </c>
      <c r="AM308" s="63">
        <v>0</v>
      </c>
      <c r="AN308" s="63">
        <v>0</v>
      </c>
      <c r="AO308" s="63">
        <v>0</v>
      </c>
      <c r="AP308" s="63">
        <v>0</v>
      </c>
      <c r="AQ308" s="63">
        <v>0</v>
      </c>
      <c r="AR308" s="63">
        <v>0</v>
      </c>
      <c r="AS308" s="63">
        <v>0</v>
      </c>
      <c r="AT308" s="63">
        <v>0</v>
      </c>
      <c r="AU308" s="63">
        <v>0</v>
      </c>
      <c r="AV308" s="63">
        <v>0</v>
      </c>
      <c r="AW308" s="63">
        <f t="shared" si="78"/>
        <v>4000000</v>
      </c>
      <c r="AX308" s="63">
        <v>4000000</v>
      </c>
      <c r="AY308" s="63">
        <f t="shared" si="79"/>
        <v>0</v>
      </c>
      <c r="AZ308" s="63">
        <f t="shared" si="80"/>
        <v>0</v>
      </c>
      <c r="BA308" s="63">
        <v>4000000</v>
      </c>
      <c r="BB308" s="63" t="s">
        <v>493</v>
      </c>
      <c r="BC308" s="63">
        <v>0</v>
      </c>
      <c r="BD308" s="63">
        <v>0</v>
      </c>
      <c r="BE308" s="63">
        <v>0</v>
      </c>
      <c r="BF308" s="63">
        <v>0</v>
      </c>
      <c r="BG308" s="63">
        <v>0</v>
      </c>
      <c r="BH308" s="63"/>
      <c r="BI308" s="63">
        <f>BA308-AG308</f>
        <v>0</v>
      </c>
      <c r="BJ308" s="63">
        <f t="shared" si="71"/>
        <v>4000000</v>
      </c>
      <c r="BK308" s="63">
        <f t="shared" si="72"/>
        <v>4000000</v>
      </c>
    </row>
    <row r="309" spans="1:63" s="61" customFormat="1" hidden="1" x14ac:dyDescent="0.25">
      <c r="A309" s="61" t="str">
        <f>VLOOKUP(B309,'Cubo 14-08-2023'!$A$1:$A$444,1,0)</f>
        <v>1.1-00-2310_23448030_2338210</v>
      </c>
      <c r="B309" s="61" t="str">
        <f t="shared" si="70"/>
        <v>1.1-00-2310_23448030_2338210</v>
      </c>
      <c r="C309" s="61" t="s">
        <v>137</v>
      </c>
      <c r="D309" s="61" t="s">
        <v>138</v>
      </c>
      <c r="E309" s="61" t="s">
        <v>682</v>
      </c>
      <c r="F309" s="61">
        <v>2</v>
      </c>
      <c r="G309" s="61" t="s">
        <v>672</v>
      </c>
      <c r="H309" s="61">
        <v>2.7</v>
      </c>
      <c r="I309" s="61" t="s">
        <v>226</v>
      </c>
      <c r="J309" s="61" t="s">
        <v>225</v>
      </c>
      <c r="K309" s="61" t="s">
        <v>226</v>
      </c>
      <c r="L309" s="61" t="s">
        <v>43</v>
      </c>
      <c r="M309" s="61" t="s">
        <v>44</v>
      </c>
      <c r="N309" s="61" t="s">
        <v>250</v>
      </c>
      <c r="O309" s="61" t="s">
        <v>251</v>
      </c>
      <c r="P309" s="61">
        <v>4</v>
      </c>
      <c r="Q309" s="61" t="s">
        <v>190</v>
      </c>
      <c r="R309" s="61">
        <v>48</v>
      </c>
      <c r="S309" s="61" t="s">
        <v>254</v>
      </c>
      <c r="T309" s="61" t="s">
        <v>252</v>
      </c>
      <c r="U309" s="61" t="s">
        <v>253</v>
      </c>
      <c r="V309" s="61">
        <v>3000</v>
      </c>
      <c r="W309" s="61" t="s">
        <v>662</v>
      </c>
      <c r="X309" s="61" t="s">
        <v>38</v>
      </c>
      <c r="AB309" s="61">
        <v>3821</v>
      </c>
      <c r="AC309" s="61" t="s">
        <v>233</v>
      </c>
      <c r="AD309" s="61">
        <v>0</v>
      </c>
      <c r="AE309" s="61" t="s">
        <v>40</v>
      </c>
      <c r="AF309" s="63">
        <v>600000</v>
      </c>
      <c r="AG309" s="63">
        <v>600000</v>
      </c>
      <c r="AH309" s="63">
        <v>600000</v>
      </c>
      <c r="AI309" s="63">
        <v>500000</v>
      </c>
      <c r="AJ309" s="63">
        <v>599981</v>
      </c>
      <c r="AK309" s="63">
        <v>599981</v>
      </c>
      <c r="AL309" s="63">
        <v>599981</v>
      </c>
      <c r="AM309" s="63">
        <v>599981</v>
      </c>
      <c r="AN309" s="63">
        <v>599981</v>
      </c>
      <c r="AO309" s="63">
        <v>599981</v>
      </c>
      <c r="AP309" s="63">
        <v>599981</v>
      </c>
      <c r="AQ309" s="63">
        <v>599981</v>
      </c>
      <c r="AR309" s="63">
        <v>599981</v>
      </c>
      <c r="AS309" s="63">
        <v>599981</v>
      </c>
      <c r="AT309" s="63">
        <v>599981</v>
      </c>
      <c r="AU309" s="63">
        <v>599981</v>
      </c>
      <c r="AV309" s="63">
        <v>599981</v>
      </c>
      <c r="AW309" s="63">
        <f t="shared" si="78"/>
        <v>19</v>
      </c>
      <c r="AX309" s="63">
        <v>500000</v>
      </c>
      <c r="AY309" s="63">
        <f t="shared" si="79"/>
        <v>0</v>
      </c>
      <c r="AZ309" s="63">
        <f t="shared" si="80"/>
        <v>-100000</v>
      </c>
      <c r="BA309" s="63">
        <v>500000</v>
      </c>
      <c r="BB309" s="63" t="s">
        <v>574</v>
      </c>
      <c r="BC309" s="63">
        <v>0</v>
      </c>
      <c r="BD309" s="63">
        <v>100000</v>
      </c>
      <c r="BE309" s="63">
        <v>0</v>
      </c>
      <c r="BF309" s="63">
        <v>0</v>
      </c>
      <c r="BG309" s="63">
        <v>100000</v>
      </c>
      <c r="BH309" s="63">
        <f>BI309+AG309</f>
        <v>619981</v>
      </c>
      <c r="BI309" s="63">
        <v>19981</v>
      </c>
      <c r="BJ309" s="63">
        <f t="shared" si="71"/>
        <v>619981</v>
      </c>
      <c r="BK309" s="63">
        <f t="shared" si="72"/>
        <v>20000</v>
      </c>
    </row>
    <row r="310" spans="1:63" s="61" customFormat="1" hidden="1" x14ac:dyDescent="0.25">
      <c r="A310" s="61" t="str">
        <f>VLOOKUP(B310,'Cubo 14-08-2023'!$A$1:$A$444,1,0)</f>
        <v>1.1-00-2304_23618012_2338210</v>
      </c>
      <c r="B310" s="61" t="str">
        <f t="shared" si="70"/>
        <v>1.1-00-2304_23618012_2338210</v>
      </c>
      <c r="C310" s="61" t="s">
        <v>137</v>
      </c>
      <c r="D310" s="61" t="s">
        <v>138</v>
      </c>
      <c r="E310" s="61" t="s">
        <v>682</v>
      </c>
      <c r="F310" s="61">
        <v>1</v>
      </c>
      <c r="G310" s="61" t="s">
        <v>669</v>
      </c>
      <c r="H310" s="61">
        <v>1.3</v>
      </c>
      <c r="I310" s="61" t="s">
        <v>670</v>
      </c>
      <c r="J310" s="61" t="s">
        <v>28</v>
      </c>
      <c r="K310" s="61" t="s">
        <v>29</v>
      </c>
      <c r="L310" s="61" t="s">
        <v>30</v>
      </c>
      <c r="M310" s="61" t="s">
        <v>31</v>
      </c>
      <c r="N310" s="61" t="s">
        <v>32</v>
      </c>
      <c r="O310" s="61" t="s">
        <v>33</v>
      </c>
      <c r="P310" s="61">
        <v>6</v>
      </c>
      <c r="Q310" s="61" t="s">
        <v>34</v>
      </c>
      <c r="R310" s="61">
        <v>18</v>
      </c>
      <c r="S310" s="61" t="s">
        <v>275</v>
      </c>
      <c r="T310" s="61" t="s">
        <v>273</v>
      </c>
      <c r="U310" s="61" t="s">
        <v>274</v>
      </c>
      <c r="V310" s="61">
        <v>3000</v>
      </c>
      <c r="W310" s="61" t="s">
        <v>662</v>
      </c>
      <c r="X310" s="61" t="s">
        <v>38</v>
      </c>
      <c r="AB310" s="61">
        <v>3821</v>
      </c>
      <c r="AC310" s="61" t="s">
        <v>233</v>
      </c>
      <c r="AD310" s="61">
        <v>0</v>
      </c>
      <c r="AE310" s="61" t="s">
        <v>40</v>
      </c>
      <c r="AF310" s="63">
        <v>1000000</v>
      </c>
      <c r="AG310" s="63">
        <v>1000000</v>
      </c>
      <c r="AH310" s="63">
        <v>1000000</v>
      </c>
      <c r="AI310" s="63">
        <v>1000000</v>
      </c>
      <c r="AJ310" s="63">
        <v>0</v>
      </c>
      <c r="AK310" s="63">
        <v>0</v>
      </c>
      <c r="AL310" s="63">
        <v>0</v>
      </c>
      <c r="AM310" s="63">
        <v>0</v>
      </c>
      <c r="AN310" s="63">
        <v>0</v>
      </c>
      <c r="AO310" s="63">
        <v>0</v>
      </c>
      <c r="AP310" s="63">
        <v>0</v>
      </c>
      <c r="AQ310" s="63">
        <v>0</v>
      </c>
      <c r="AR310" s="63">
        <v>0</v>
      </c>
      <c r="AS310" s="63">
        <v>0</v>
      </c>
      <c r="AT310" s="63">
        <v>0</v>
      </c>
      <c r="AU310" s="63">
        <v>0</v>
      </c>
      <c r="AV310" s="63">
        <v>0</v>
      </c>
      <c r="AW310" s="63">
        <f t="shared" si="78"/>
        <v>1000000</v>
      </c>
      <c r="AX310" s="63">
        <v>1000000</v>
      </c>
      <c r="AY310" s="63">
        <f t="shared" si="79"/>
        <v>0</v>
      </c>
      <c r="AZ310" s="63">
        <f t="shared" si="80"/>
        <v>0</v>
      </c>
      <c r="BA310" s="63">
        <v>1000000</v>
      </c>
      <c r="BB310" s="63" t="s">
        <v>473</v>
      </c>
      <c r="BC310" s="63">
        <v>0</v>
      </c>
      <c r="BD310" s="63">
        <v>0</v>
      </c>
      <c r="BE310" s="63">
        <v>0</v>
      </c>
      <c r="BF310" s="63">
        <v>0</v>
      </c>
      <c r="BG310" s="63">
        <v>0</v>
      </c>
      <c r="BH310" s="63"/>
      <c r="BI310" s="63">
        <f>BA310-AG310</f>
        <v>0</v>
      </c>
      <c r="BJ310" s="63">
        <f t="shared" si="71"/>
        <v>1000000</v>
      </c>
      <c r="BK310" s="63">
        <f t="shared" si="72"/>
        <v>1000000</v>
      </c>
    </row>
    <row r="311" spans="1:63" s="61" customFormat="1" hidden="1" x14ac:dyDescent="0.25">
      <c r="A311" s="61" t="str">
        <f>VLOOKUP(B311,'Cubo 14-08-2023'!$A$1:$A$444,1,0)</f>
        <v>1.1-00-2302_23114010_2338210</v>
      </c>
      <c r="B311" s="61" t="str">
        <f t="shared" si="70"/>
        <v>1.1-00-2302_23114010_2338210</v>
      </c>
      <c r="C311" s="61" t="s">
        <v>137</v>
      </c>
      <c r="D311" s="61" t="s">
        <v>138</v>
      </c>
      <c r="E311" s="61" t="s">
        <v>682</v>
      </c>
      <c r="F311" s="61">
        <v>1</v>
      </c>
      <c r="G311" s="61" t="s">
        <v>669</v>
      </c>
      <c r="H311" s="61">
        <v>1.3</v>
      </c>
      <c r="I311" s="61" t="s">
        <v>670</v>
      </c>
      <c r="J311" s="61" t="s">
        <v>28</v>
      </c>
      <c r="K311" s="61" t="s">
        <v>29</v>
      </c>
      <c r="L311" s="61" t="s">
        <v>149</v>
      </c>
      <c r="M311" s="61" t="s">
        <v>150</v>
      </c>
      <c r="N311" s="61" t="s">
        <v>97</v>
      </c>
      <c r="O311" s="61" t="s">
        <v>98</v>
      </c>
      <c r="P311" s="61">
        <v>1</v>
      </c>
      <c r="Q311" s="61" t="s">
        <v>127</v>
      </c>
      <c r="R311" s="61">
        <v>14</v>
      </c>
      <c r="S311" s="61" t="s">
        <v>295</v>
      </c>
      <c r="T311" s="61" t="s">
        <v>158</v>
      </c>
      <c r="U311" s="61" t="s">
        <v>159</v>
      </c>
      <c r="V311" s="61">
        <v>3000</v>
      </c>
      <c r="W311" s="61" t="s">
        <v>662</v>
      </c>
      <c r="X311" s="61" t="s">
        <v>38</v>
      </c>
      <c r="AB311" s="61">
        <v>3821</v>
      </c>
      <c r="AC311" s="61" t="s">
        <v>233</v>
      </c>
      <c r="AD311" s="61">
        <v>0</v>
      </c>
      <c r="AE311" s="61" t="s">
        <v>40</v>
      </c>
      <c r="AF311" s="63">
        <v>2823470</v>
      </c>
      <c r="AG311" s="63">
        <v>2823470</v>
      </c>
      <c r="AH311" s="63">
        <v>2823470</v>
      </c>
      <c r="AI311" s="63">
        <v>2823470</v>
      </c>
      <c r="AJ311" s="63">
        <v>0</v>
      </c>
      <c r="AK311" s="63">
        <v>0</v>
      </c>
      <c r="AL311" s="63">
        <v>0</v>
      </c>
      <c r="AM311" s="63">
        <v>0</v>
      </c>
      <c r="AN311" s="63">
        <v>0</v>
      </c>
      <c r="AO311" s="63">
        <v>0</v>
      </c>
      <c r="AP311" s="63">
        <v>0</v>
      </c>
      <c r="AQ311" s="63">
        <v>0</v>
      </c>
      <c r="AR311" s="63">
        <v>0</v>
      </c>
      <c r="AS311" s="63">
        <v>0</v>
      </c>
      <c r="AT311" s="63">
        <v>0</v>
      </c>
      <c r="AU311" s="63">
        <v>0</v>
      </c>
      <c r="AV311" s="63">
        <v>0</v>
      </c>
      <c r="AW311" s="63">
        <f t="shared" si="78"/>
        <v>2823470</v>
      </c>
      <c r="AX311" s="63">
        <v>2823470</v>
      </c>
      <c r="AY311" s="63">
        <f t="shared" si="79"/>
        <v>0</v>
      </c>
      <c r="AZ311" s="63">
        <f t="shared" si="80"/>
        <v>0</v>
      </c>
      <c r="BA311" s="63">
        <v>2823470</v>
      </c>
      <c r="BB311" s="63" t="s">
        <v>473</v>
      </c>
      <c r="BC311" s="63">
        <v>0</v>
      </c>
      <c r="BD311" s="63">
        <v>0</v>
      </c>
      <c r="BE311" s="63">
        <v>0</v>
      </c>
      <c r="BF311" s="63">
        <v>0</v>
      </c>
      <c r="BG311" s="63">
        <v>0</v>
      </c>
      <c r="BH311" s="63"/>
      <c r="BI311" s="63">
        <f>BA311-AG311</f>
        <v>0</v>
      </c>
      <c r="BJ311" s="63">
        <f t="shared" si="71"/>
        <v>2823470</v>
      </c>
      <c r="BK311" s="63">
        <f t="shared" si="72"/>
        <v>2823470</v>
      </c>
    </row>
    <row r="312" spans="1:63" s="61" customFormat="1" hidden="1" x14ac:dyDescent="0.25">
      <c r="A312" s="61" t="str">
        <f>VLOOKUP(B312,'Cubo 14-08-2023'!$A$1:$A$444,1,0)</f>
        <v>1.1-00-2301_2355005_2338210</v>
      </c>
      <c r="B312" s="61" t="str">
        <f t="shared" si="70"/>
        <v>1.1-00-2301_2355005_2338210</v>
      </c>
      <c r="C312" s="61" t="s">
        <v>137</v>
      </c>
      <c r="D312" s="61" t="s">
        <v>138</v>
      </c>
      <c r="E312" s="61" t="s">
        <v>682</v>
      </c>
      <c r="F312" s="61">
        <v>1</v>
      </c>
      <c r="G312" s="61" t="s">
        <v>669</v>
      </c>
      <c r="H312" s="61">
        <v>1.3</v>
      </c>
      <c r="I312" s="61" t="s">
        <v>670</v>
      </c>
      <c r="J312" s="61" t="s">
        <v>28</v>
      </c>
      <c r="K312" s="61" t="s">
        <v>29</v>
      </c>
      <c r="L312" s="61" t="s">
        <v>43</v>
      </c>
      <c r="M312" s="61" t="s">
        <v>44</v>
      </c>
      <c r="N312" s="61" t="s">
        <v>306</v>
      </c>
      <c r="O312" s="61" t="s">
        <v>307</v>
      </c>
      <c r="P312" s="61">
        <v>5</v>
      </c>
      <c r="Q312" s="61" t="s">
        <v>229</v>
      </c>
      <c r="R312" s="61">
        <v>5</v>
      </c>
      <c r="S312" s="61" t="s">
        <v>322</v>
      </c>
      <c r="T312" s="61" t="s">
        <v>320</v>
      </c>
      <c r="U312" s="61" t="s">
        <v>321</v>
      </c>
      <c r="V312" s="61">
        <v>3000</v>
      </c>
      <c r="W312" s="61" t="s">
        <v>662</v>
      </c>
      <c r="X312" s="61" t="s">
        <v>38</v>
      </c>
      <c r="AB312" s="61">
        <v>3821</v>
      </c>
      <c r="AC312" s="61" t="s">
        <v>233</v>
      </c>
      <c r="AD312" s="61">
        <v>0</v>
      </c>
      <c r="AE312" s="61" t="s">
        <v>40</v>
      </c>
      <c r="AF312" s="63">
        <v>500000</v>
      </c>
      <c r="AG312" s="63">
        <v>500000</v>
      </c>
      <c r="AH312" s="63">
        <v>500000</v>
      </c>
      <c r="AI312" s="63">
        <v>500000</v>
      </c>
      <c r="AJ312" s="63">
        <v>0</v>
      </c>
      <c r="AK312" s="63">
        <v>0</v>
      </c>
      <c r="AL312" s="63">
        <v>0</v>
      </c>
      <c r="AM312" s="63">
        <v>0</v>
      </c>
      <c r="AN312" s="63">
        <v>0</v>
      </c>
      <c r="AO312" s="63">
        <v>0</v>
      </c>
      <c r="AP312" s="63">
        <v>0</v>
      </c>
      <c r="AQ312" s="63">
        <v>0</v>
      </c>
      <c r="AR312" s="63">
        <v>0</v>
      </c>
      <c r="AS312" s="63">
        <v>0</v>
      </c>
      <c r="AT312" s="63">
        <v>0</v>
      </c>
      <c r="AU312" s="63">
        <v>0</v>
      </c>
      <c r="AV312" s="63">
        <v>0</v>
      </c>
      <c r="AW312" s="63">
        <f t="shared" si="78"/>
        <v>500000</v>
      </c>
      <c r="AX312" s="63">
        <v>500000</v>
      </c>
      <c r="AY312" s="63">
        <f t="shared" si="79"/>
        <v>0</v>
      </c>
      <c r="AZ312" s="63">
        <f t="shared" si="80"/>
        <v>0</v>
      </c>
      <c r="BA312" s="63">
        <v>500000</v>
      </c>
      <c r="BB312" s="63" t="s">
        <v>578</v>
      </c>
      <c r="BC312" s="63">
        <v>0</v>
      </c>
      <c r="BD312" s="63">
        <v>0</v>
      </c>
      <c r="BE312" s="63">
        <v>0</v>
      </c>
      <c r="BF312" s="63">
        <v>0</v>
      </c>
      <c r="BG312" s="63">
        <v>0</v>
      </c>
      <c r="BH312" s="63"/>
      <c r="BI312" s="63">
        <f>BA312-AG312</f>
        <v>0</v>
      </c>
      <c r="BJ312" s="63">
        <f t="shared" si="71"/>
        <v>500000</v>
      </c>
      <c r="BK312" s="63">
        <f t="shared" si="72"/>
        <v>500000</v>
      </c>
    </row>
    <row r="313" spans="1:63" s="61" customFormat="1" hidden="1" x14ac:dyDescent="0.25">
      <c r="A313" s="61" t="str">
        <f>VLOOKUP(B313,'Cubo 14-08-2023'!$A$1:$A$444,1,0)</f>
        <v>1.1-00-2302_23115010_2338210</v>
      </c>
      <c r="B313" s="61" t="str">
        <f t="shared" si="70"/>
        <v>1.1-00-2302_23115010_2338210</v>
      </c>
      <c r="C313" s="61" t="s">
        <v>137</v>
      </c>
      <c r="D313" s="61" t="s">
        <v>138</v>
      </c>
      <c r="E313" s="61" t="s">
        <v>682</v>
      </c>
      <c r="F313" s="61">
        <v>1</v>
      </c>
      <c r="G313" s="61" t="s">
        <v>669</v>
      </c>
      <c r="H313" s="61">
        <v>1.3</v>
      </c>
      <c r="I313" s="61" t="s">
        <v>670</v>
      </c>
      <c r="J313" s="61" t="s">
        <v>28</v>
      </c>
      <c r="K313" s="61" t="s">
        <v>29</v>
      </c>
      <c r="L313" s="61" t="s">
        <v>368</v>
      </c>
      <c r="M313" s="61" t="s">
        <v>369</v>
      </c>
      <c r="N313" s="61" t="s">
        <v>97</v>
      </c>
      <c r="O313" s="61" t="s">
        <v>98</v>
      </c>
      <c r="P313" s="61">
        <v>1</v>
      </c>
      <c r="Q313" s="61" t="s">
        <v>127</v>
      </c>
      <c r="R313" s="61">
        <v>15</v>
      </c>
      <c r="S313" s="61" t="s">
        <v>370</v>
      </c>
      <c r="T313" s="61" t="s">
        <v>158</v>
      </c>
      <c r="U313" s="61" t="s">
        <v>159</v>
      </c>
      <c r="V313" s="61">
        <v>3000</v>
      </c>
      <c r="W313" s="61" t="s">
        <v>662</v>
      </c>
      <c r="X313" s="61" t="s">
        <v>38</v>
      </c>
      <c r="AB313" s="61">
        <v>3821</v>
      </c>
      <c r="AC313" s="61" t="s">
        <v>233</v>
      </c>
      <c r="AD313" s="61">
        <v>0</v>
      </c>
      <c r="AE313" s="61" t="s">
        <v>40</v>
      </c>
      <c r="AF313" s="63">
        <v>1480607.42</v>
      </c>
      <c r="AG313" s="63">
        <v>2480607.42</v>
      </c>
      <c r="AH313" s="63">
        <v>2480607.42</v>
      </c>
      <c r="AI313" s="63">
        <v>1500000</v>
      </c>
      <c r="AJ313" s="63">
        <v>874216</v>
      </c>
      <c r="AK313" s="63">
        <v>874216</v>
      </c>
      <c r="AL313" s="63">
        <v>874216</v>
      </c>
      <c r="AM313" s="63">
        <v>3255127</v>
      </c>
      <c r="AN313" s="63">
        <v>699296</v>
      </c>
      <c r="AO313" s="63">
        <v>829216</v>
      </c>
      <c r="AP313" s="63">
        <v>829216</v>
      </c>
      <c r="AQ313" s="63">
        <v>359648</v>
      </c>
      <c r="AR313" s="63">
        <v>699296</v>
      </c>
      <c r="AS313" s="63">
        <v>699296</v>
      </c>
      <c r="AT313" s="63">
        <v>359648</v>
      </c>
      <c r="AU313" s="63">
        <v>699296</v>
      </c>
      <c r="AV313" s="63">
        <v>699296</v>
      </c>
      <c r="AW313" s="63">
        <f t="shared" si="78"/>
        <v>1606391.42</v>
      </c>
      <c r="AX313" s="63">
        <v>200000</v>
      </c>
      <c r="AY313" s="63">
        <f t="shared" si="79"/>
        <v>-1300000</v>
      </c>
      <c r="AZ313" s="63">
        <f t="shared" si="80"/>
        <v>-2280607.42</v>
      </c>
      <c r="BA313" s="63">
        <v>200000</v>
      </c>
      <c r="BB313" s="63" t="s">
        <v>473</v>
      </c>
      <c r="BC313" s="63">
        <v>0</v>
      </c>
      <c r="BD313" s="63">
        <v>1000000</v>
      </c>
      <c r="BE313" s="63">
        <v>0</v>
      </c>
      <c r="BF313" s="63">
        <v>19392.580000000002</v>
      </c>
      <c r="BG313" s="63">
        <v>980607.42</v>
      </c>
      <c r="BH313" s="63">
        <f>BI313+AG313</f>
        <v>3480607.42</v>
      </c>
      <c r="BI313" s="63">
        <v>1000000</v>
      </c>
      <c r="BJ313" s="63">
        <f t="shared" si="71"/>
        <v>3480607.42</v>
      </c>
      <c r="BK313" s="63">
        <f t="shared" si="72"/>
        <v>225480.41999999993</v>
      </c>
    </row>
    <row r="314" spans="1:63" s="61" customFormat="1" hidden="1" x14ac:dyDescent="0.25">
      <c r="A314" s="61" t="str">
        <f>VLOOKUP(B314,'Cubo 14-08-2023'!$A$1:$A$444,1,0)</f>
        <v>1.1-00-2309_23842026_2338210</v>
      </c>
      <c r="B314" s="61" t="str">
        <f t="shared" si="70"/>
        <v>1.1-00-2309_23842026_2338210</v>
      </c>
      <c r="C314" s="61" t="s">
        <v>137</v>
      </c>
      <c r="D314" s="61" t="s">
        <v>138</v>
      </c>
      <c r="E314" s="61" t="s">
        <v>682</v>
      </c>
      <c r="F314" s="61">
        <v>3</v>
      </c>
      <c r="G314" s="61" t="s">
        <v>685</v>
      </c>
      <c r="H314" s="61">
        <v>3.1</v>
      </c>
      <c r="I314" s="61" t="s">
        <v>686</v>
      </c>
      <c r="J314" s="61" t="s">
        <v>382</v>
      </c>
      <c r="K314" s="61" t="s">
        <v>383</v>
      </c>
      <c r="L314" s="61" t="s">
        <v>43</v>
      </c>
      <c r="M314" s="61" t="s">
        <v>44</v>
      </c>
      <c r="N314" s="61" t="s">
        <v>363</v>
      </c>
      <c r="O314" s="61" t="s">
        <v>364</v>
      </c>
      <c r="P314" s="61">
        <v>8</v>
      </c>
      <c r="Q314" s="61" t="s">
        <v>384</v>
      </c>
      <c r="R314" s="61">
        <v>42</v>
      </c>
      <c r="S314" s="61" t="s">
        <v>391</v>
      </c>
      <c r="T314" s="61" t="s">
        <v>389</v>
      </c>
      <c r="U314" s="61" t="s">
        <v>390</v>
      </c>
      <c r="V314" s="61">
        <v>3000</v>
      </c>
      <c r="W314" s="61" t="s">
        <v>662</v>
      </c>
      <c r="X314" s="61" t="s">
        <v>38</v>
      </c>
      <c r="AB314" s="61">
        <v>3821</v>
      </c>
      <c r="AC314" s="61" t="s">
        <v>233</v>
      </c>
      <c r="AD314" s="61">
        <v>0</v>
      </c>
      <c r="AE314" s="61" t="s">
        <v>40</v>
      </c>
      <c r="AF314" s="63">
        <v>200000</v>
      </c>
      <c r="AG314" s="63">
        <v>608000</v>
      </c>
      <c r="AH314" s="63">
        <v>815620</v>
      </c>
      <c r="AI314" s="63">
        <v>100006.84</v>
      </c>
      <c r="AJ314" s="63">
        <v>417600</v>
      </c>
      <c r="AK314" s="63">
        <v>116000</v>
      </c>
      <c r="AL314" s="63">
        <v>116000</v>
      </c>
      <c r="AM314" s="63">
        <v>412960</v>
      </c>
      <c r="AN314" s="63">
        <v>63800</v>
      </c>
      <c r="AO314" s="63">
        <v>63800</v>
      </c>
      <c r="AP314" s="63">
        <v>200680</v>
      </c>
      <c r="AQ314" s="63">
        <v>63800</v>
      </c>
      <c r="AR314" s="63">
        <v>63800</v>
      </c>
      <c r="AS314" s="63">
        <v>63800</v>
      </c>
      <c r="AT314" s="63">
        <v>63800</v>
      </c>
      <c r="AU314" s="63">
        <v>63800</v>
      </c>
      <c r="AV314" s="63">
        <v>63800</v>
      </c>
      <c r="AW314" s="63">
        <f t="shared" si="78"/>
        <v>190400</v>
      </c>
      <c r="AX314" s="63">
        <v>100000</v>
      </c>
      <c r="AY314" s="63">
        <f t="shared" si="79"/>
        <v>-6.8399999999965075</v>
      </c>
      <c r="AZ314" s="63">
        <f t="shared" si="80"/>
        <v>-508000</v>
      </c>
      <c r="BA314" s="63">
        <v>100000</v>
      </c>
      <c r="BB314" s="63" t="s">
        <v>473</v>
      </c>
      <c r="BC314" s="63">
        <v>0</v>
      </c>
      <c r="BD314" s="63">
        <v>550000</v>
      </c>
      <c r="BE314" s="63">
        <v>0</v>
      </c>
      <c r="BF314" s="63">
        <v>42006.84</v>
      </c>
      <c r="BG314" s="63">
        <v>507993.16</v>
      </c>
      <c r="BH314" s="63">
        <f>BI314+AG314</f>
        <v>608000</v>
      </c>
      <c r="BI314" s="63">
        <v>0</v>
      </c>
      <c r="BJ314" s="63">
        <f t="shared" si="71"/>
        <v>608000</v>
      </c>
      <c r="BK314" s="63">
        <f t="shared" si="72"/>
        <v>195040</v>
      </c>
    </row>
    <row r="315" spans="1:63" s="61" customFormat="1" hidden="1" x14ac:dyDescent="0.25">
      <c r="A315" s="61" t="str">
        <f>VLOOKUP(B315,'Cubo 14-08-2023'!$A$1:$A$444,1,0)</f>
        <v>1.1-00-2309_23842026_23382119</v>
      </c>
      <c r="B315" s="61" t="str">
        <f t="shared" si="70"/>
        <v>1.1-00-2309_23842026_23382119</v>
      </c>
      <c r="C315" s="61" t="s">
        <v>137</v>
      </c>
      <c r="D315" s="61" t="s">
        <v>138</v>
      </c>
      <c r="E315" s="61" t="s">
        <v>682</v>
      </c>
      <c r="F315" s="61">
        <v>3</v>
      </c>
      <c r="G315" s="61" t="s">
        <v>685</v>
      </c>
      <c r="H315" s="61">
        <v>3.1</v>
      </c>
      <c r="I315" s="61" t="s">
        <v>686</v>
      </c>
      <c r="J315" s="61" t="s">
        <v>382</v>
      </c>
      <c r="K315" s="61" t="s">
        <v>383</v>
      </c>
      <c r="L315" s="61" t="s">
        <v>43</v>
      </c>
      <c r="M315" s="61" t="s">
        <v>44</v>
      </c>
      <c r="N315" s="61" t="s">
        <v>363</v>
      </c>
      <c r="O315" s="61" t="s">
        <v>364</v>
      </c>
      <c r="P315" s="61">
        <v>8</v>
      </c>
      <c r="Q315" s="61" t="s">
        <v>384</v>
      </c>
      <c r="R315" s="61">
        <v>42</v>
      </c>
      <c r="S315" s="61" t="s">
        <v>391</v>
      </c>
      <c r="T315" s="61" t="s">
        <v>389</v>
      </c>
      <c r="U315" s="61" t="s">
        <v>390</v>
      </c>
      <c r="V315" s="61">
        <v>3000</v>
      </c>
      <c r="W315" s="61" t="s">
        <v>662</v>
      </c>
      <c r="X315" s="61" t="s">
        <v>38</v>
      </c>
      <c r="AB315" s="61">
        <v>3821</v>
      </c>
      <c r="AC315" s="61" t="s">
        <v>233</v>
      </c>
      <c r="AD315" s="61">
        <v>19</v>
      </c>
      <c r="AE315" s="61" t="s">
        <v>397</v>
      </c>
      <c r="AF315" s="63">
        <v>450000</v>
      </c>
      <c r="AG315" s="63">
        <v>450000</v>
      </c>
      <c r="AH315" s="63">
        <v>445000</v>
      </c>
      <c r="AI315" s="63">
        <v>400006.84</v>
      </c>
      <c r="AJ315" s="63">
        <v>445000</v>
      </c>
      <c r="AK315" s="63">
        <v>445000</v>
      </c>
      <c r="AL315" s="63">
        <v>445000</v>
      </c>
      <c r="AM315" s="63">
        <v>445000</v>
      </c>
      <c r="AN315" s="63">
        <v>445000</v>
      </c>
      <c r="AO315" s="63">
        <v>445000</v>
      </c>
      <c r="AP315" s="63">
        <v>445000</v>
      </c>
      <c r="AQ315" s="63">
        <v>445000</v>
      </c>
      <c r="AR315" s="63">
        <v>445000</v>
      </c>
      <c r="AS315" s="63">
        <v>445000</v>
      </c>
      <c r="AT315" s="63">
        <v>445000</v>
      </c>
      <c r="AU315" s="63">
        <v>445000</v>
      </c>
      <c r="AV315" s="63">
        <v>445000</v>
      </c>
      <c r="AW315" s="63">
        <f t="shared" si="78"/>
        <v>5000</v>
      </c>
      <c r="AX315" s="63">
        <v>450000</v>
      </c>
      <c r="AY315" s="63">
        <f t="shared" si="79"/>
        <v>49993.159999999974</v>
      </c>
      <c r="AZ315" s="63">
        <f t="shared" si="80"/>
        <v>0</v>
      </c>
      <c r="BA315" s="63">
        <v>450000</v>
      </c>
      <c r="BB315" s="63" t="s">
        <v>473</v>
      </c>
      <c r="BC315" s="63">
        <v>0</v>
      </c>
      <c r="BD315" s="63">
        <v>50000</v>
      </c>
      <c r="BE315" s="63">
        <v>0</v>
      </c>
      <c r="BF315" s="63">
        <v>6.84</v>
      </c>
      <c r="BG315" s="63">
        <v>49993.16</v>
      </c>
      <c r="BH315" s="63"/>
      <c r="BI315" s="63">
        <f t="shared" ref="BI315:BI323" si="81">BA315-AG315</f>
        <v>0</v>
      </c>
      <c r="BJ315" s="63">
        <f t="shared" si="71"/>
        <v>450000</v>
      </c>
      <c r="BK315" s="63">
        <f t="shared" si="72"/>
        <v>5000</v>
      </c>
    </row>
    <row r="316" spans="1:63" s="61" customFormat="1" hidden="1" x14ac:dyDescent="0.25">
      <c r="A316" s="61" t="str">
        <f>VLOOKUP(B316,'Cubo 14-08-2023'!$A$1:$A$444,1,0)</f>
        <v>1.1-00-2309_23842026_23382120</v>
      </c>
      <c r="B316" s="61" t="str">
        <f t="shared" si="70"/>
        <v>1.1-00-2309_23842026_23382120</v>
      </c>
      <c r="C316" s="61" t="s">
        <v>137</v>
      </c>
      <c r="D316" s="61" t="s">
        <v>138</v>
      </c>
      <c r="E316" s="61" t="s">
        <v>682</v>
      </c>
      <c r="F316" s="61">
        <v>3</v>
      </c>
      <c r="G316" s="61" t="s">
        <v>685</v>
      </c>
      <c r="H316" s="61">
        <v>3.1</v>
      </c>
      <c r="I316" s="61" t="s">
        <v>686</v>
      </c>
      <c r="J316" s="61" t="s">
        <v>382</v>
      </c>
      <c r="K316" s="61" t="s">
        <v>383</v>
      </c>
      <c r="L316" s="61" t="s">
        <v>43</v>
      </c>
      <c r="M316" s="61" t="s">
        <v>44</v>
      </c>
      <c r="N316" s="61" t="s">
        <v>363</v>
      </c>
      <c r="O316" s="61" t="s">
        <v>364</v>
      </c>
      <c r="P316" s="61">
        <v>8</v>
      </c>
      <c r="Q316" s="61" t="s">
        <v>384</v>
      </c>
      <c r="R316" s="61">
        <v>42</v>
      </c>
      <c r="S316" s="61" t="s">
        <v>391</v>
      </c>
      <c r="T316" s="61" t="s">
        <v>389</v>
      </c>
      <c r="U316" s="61" t="s">
        <v>390</v>
      </c>
      <c r="V316" s="61">
        <v>3000</v>
      </c>
      <c r="W316" s="61" t="s">
        <v>662</v>
      </c>
      <c r="X316" s="61" t="s">
        <v>38</v>
      </c>
      <c r="AB316" s="61">
        <v>3821</v>
      </c>
      <c r="AC316" s="61" t="s">
        <v>233</v>
      </c>
      <c r="AD316" s="61">
        <v>20</v>
      </c>
      <c r="AE316" s="61" t="s">
        <v>398</v>
      </c>
      <c r="AF316" s="63">
        <v>450000</v>
      </c>
      <c r="AG316" s="63">
        <v>450000</v>
      </c>
      <c r="AH316" s="63">
        <v>448000</v>
      </c>
      <c r="AI316" s="63">
        <v>400006.84</v>
      </c>
      <c r="AJ316" s="63">
        <v>448000</v>
      </c>
      <c r="AK316" s="63">
        <v>448000</v>
      </c>
      <c r="AL316" s="63">
        <v>448000</v>
      </c>
      <c r="AM316" s="63">
        <v>448000</v>
      </c>
      <c r="AN316" s="63">
        <v>448000</v>
      </c>
      <c r="AO316" s="63">
        <v>448000</v>
      </c>
      <c r="AP316" s="63">
        <v>448000</v>
      </c>
      <c r="AQ316" s="63">
        <v>448000</v>
      </c>
      <c r="AR316" s="63">
        <v>448000</v>
      </c>
      <c r="AS316" s="63">
        <v>448000</v>
      </c>
      <c r="AT316" s="63">
        <v>448000</v>
      </c>
      <c r="AU316" s="63">
        <v>448000</v>
      </c>
      <c r="AV316" s="63">
        <v>448000</v>
      </c>
      <c r="AW316" s="63">
        <f t="shared" si="78"/>
        <v>2000</v>
      </c>
      <c r="AX316" s="63">
        <v>450000</v>
      </c>
      <c r="AY316" s="63">
        <f t="shared" si="79"/>
        <v>49993.159999999974</v>
      </c>
      <c r="AZ316" s="63">
        <f t="shared" si="80"/>
        <v>0</v>
      </c>
      <c r="BA316" s="63">
        <v>450000</v>
      </c>
      <c r="BB316" s="63" t="s">
        <v>473</v>
      </c>
      <c r="BC316" s="63">
        <v>0</v>
      </c>
      <c r="BD316" s="63">
        <v>50000</v>
      </c>
      <c r="BE316" s="63">
        <v>0</v>
      </c>
      <c r="BF316" s="63">
        <v>6.84</v>
      </c>
      <c r="BG316" s="63">
        <v>49993.16</v>
      </c>
      <c r="BH316" s="63"/>
      <c r="BI316" s="63">
        <f t="shared" si="81"/>
        <v>0</v>
      </c>
      <c r="BJ316" s="63">
        <f t="shared" si="71"/>
        <v>450000</v>
      </c>
      <c r="BK316" s="63">
        <f t="shared" si="72"/>
        <v>2000</v>
      </c>
    </row>
    <row r="317" spans="1:63" s="61" customFormat="1" hidden="1" x14ac:dyDescent="0.25">
      <c r="A317" s="61" t="str">
        <f>VLOOKUP(B317,'Cubo 14-08-2023'!$A$1:$A$444,1,0)</f>
        <v>1.1-00-2309_23842026_23382121</v>
      </c>
      <c r="B317" s="61" t="str">
        <f t="shared" si="70"/>
        <v>1.1-00-2309_23842026_23382121</v>
      </c>
      <c r="C317" s="61" t="s">
        <v>137</v>
      </c>
      <c r="D317" s="61" t="s">
        <v>138</v>
      </c>
      <c r="E317" s="61" t="s">
        <v>682</v>
      </c>
      <c r="F317" s="61">
        <v>3</v>
      </c>
      <c r="G317" s="61" t="s">
        <v>685</v>
      </c>
      <c r="H317" s="61">
        <v>3.1</v>
      </c>
      <c r="I317" s="61" t="s">
        <v>686</v>
      </c>
      <c r="J317" s="61" t="s">
        <v>382</v>
      </c>
      <c r="K317" s="61" t="s">
        <v>383</v>
      </c>
      <c r="L317" s="61" t="s">
        <v>43</v>
      </c>
      <c r="M317" s="61" t="s">
        <v>44</v>
      </c>
      <c r="N317" s="61" t="s">
        <v>363</v>
      </c>
      <c r="O317" s="61" t="s">
        <v>364</v>
      </c>
      <c r="P317" s="61">
        <v>8</v>
      </c>
      <c r="Q317" s="61" t="s">
        <v>384</v>
      </c>
      <c r="R317" s="61">
        <v>42</v>
      </c>
      <c r="S317" s="61" t="s">
        <v>391</v>
      </c>
      <c r="T317" s="61" t="s">
        <v>389</v>
      </c>
      <c r="U317" s="61" t="s">
        <v>390</v>
      </c>
      <c r="V317" s="61">
        <v>3000</v>
      </c>
      <c r="W317" s="61" t="s">
        <v>662</v>
      </c>
      <c r="X317" s="61" t="s">
        <v>38</v>
      </c>
      <c r="AB317" s="61">
        <v>3821</v>
      </c>
      <c r="AC317" s="61" t="s">
        <v>233</v>
      </c>
      <c r="AD317" s="61">
        <v>21</v>
      </c>
      <c r="AE317" s="61" t="s">
        <v>399</v>
      </c>
      <c r="AF317" s="63">
        <v>500000</v>
      </c>
      <c r="AG317" s="63">
        <v>500000</v>
      </c>
      <c r="AH317" s="63">
        <v>499380</v>
      </c>
      <c r="AI317" s="63">
        <v>499993.16</v>
      </c>
      <c r="AJ317" s="63">
        <v>498800</v>
      </c>
      <c r="AK317" s="63">
        <v>0</v>
      </c>
      <c r="AL317" s="63">
        <v>0</v>
      </c>
      <c r="AM317" s="63">
        <v>497495</v>
      </c>
      <c r="AN317" s="63">
        <v>0</v>
      </c>
      <c r="AO317" s="63">
        <v>0</v>
      </c>
      <c r="AP317" s="63">
        <v>0</v>
      </c>
      <c r="AQ317" s="63">
        <v>0</v>
      </c>
      <c r="AR317" s="63">
        <v>0</v>
      </c>
      <c r="AS317" s="63">
        <v>0</v>
      </c>
      <c r="AT317" s="63">
        <v>0</v>
      </c>
      <c r="AU317" s="63">
        <v>0</v>
      </c>
      <c r="AV317" s="63">
        <v>0</v>
      </c>
      <c r="AW317" s="63">
        <f t="shared" si="78"/>
        <v>1200</v>
      </c>
      <c r="AX317" s="63">
        <v>500000</v>
      </c>
      <c r="AY317" s="63">
        <f t="shared" si="79"/>
        <v>6.8400000000256114</v>
      </c>
      <c r="AZ317" s="63">
        <f t="shared" si="80"/>
        <v>0</v>
      </c>
      <c r="BA317" s="63">
        <v>500000</v>
      </c>
      <c r="BB317" s="63" t="s">
        <v>473</v>
      </c>
      <c r="BC317" s="63">
        <v>0</v>
      </c>
      <c r="BD317" s="63">
        <v>6.84</v>
      </c>
      <c r="BE317" s="63">
        <v>0</v>
      </c>
      <c r="BF317" s="63">
        <v>0</v>
      </c>
      <c r="BG317" s="63">
        <v>6.84</v>
      </c>
      <c r="BH317" s="63"/>
      <c r="BI317" s="63">
        <f t="shared" si="81"/>
        <v>0</v>
      </c>
      <c r="BJ317" s="63">
        <f t="shared" si="71"/>
        <v>500000</v>
      </c>
      <c r="BK317" s="63">
        <f t="shared" si="72"/>
        <v>2505</v>
      </c>
    </row>
    <row r="318" spans="1:63" s="61" customFormat="1" hidden="1" x14ac:dyDescent="0.25">
      <c r="A318" s="61" t="str">
        <f>VLOOKUP(B318,'Cubo 14-08-2023'!$A$1:$A$444,1,0)</f>
        <v>1.1-00-2309_23842026_23382122</v>
      </c>
      <c r="B318" s="61" t="str">
        <f t="shared" si="70"/>
        <v>1.1-00-2309_23842026_23382122</v>
      </c>
      <c r="C318" s="61" t="s">
        <v>137</v>
      </c>
      <c r="D318" s="61" t="s">
        <v>138</v>
      </c>
      <c r="E318" s="61" t="s">
        <v>682</v>
      </c>
      <c r="F318" s="61">
        <v>3</v>
      </c>
      <c r="G318" s="61" t="s">
        <v>685</v>
      </c>
      <c r="H318" s="61">
        <v>3.1</v>
      </c>
      <c r="I318" s="61" t="s">
        <v>686</v>
      </c>
      <c r="J318" s="61" t="s">
        <v>382</v>
      </c>
      <c r="K318" s="61" t="s">
        <v>383</v>
      </c>
      <c r="L318" s="61" t="s">
        <v>43</v>
      </c>
      <c r="M318" s="61" t="s">
        <v>44</v>
      </c>
      <c r="N318" s="61" t="s">
        <v>363</v>
      </c>
      <c r="O318" s="61" t="s">
        <v>364</v>
      </c>
      <c r="P318" s="61">
        <v>8</v>
      </c>
      <c r="Q318" s="61" t="s">
        <v>384</v>
      </c>
      <c r="R318" s="61">
        <v>42</v>
      </c>
      <c r="S318" s="61" t="s">
        <v>391</v>
      </c>
      <c r="T318" s="61" t="s">
        <v>389</v>
      </c>
      <c r="U318" s="61" t="s">
        <v>390</v>
      </c>
      <c r="V318" s="61">
        <v>3000</v>
      </c>
      <c r="W318" s="61" t="s">
        <v>662</v>
      </c>
      <c r="X318" s="61" t="s">
        <v>38</v>
      </c>
      <c r="AB318" s="61">
        <v>3821</v>
      </c>
      <c r="AC318" s="61" t="s">
        <v>233</v>
      </c>
      <c r="AD318" s="61">
        <v>22</v>
      </c>
      <c r="AE318" s="61" t="s">
        <v>400</v>
      </c>
      <c r="AF318" s="63">
        <v>500000</v>
      </c>
      <c r="AG318" s="63">
        <v>500000</v>
      </c>
      <c r="AH318" s="63">
        <v>500000</v>
      </c>
      <c r="AI318" s="63">
        <v>499993.16</v>
      </c>
      <c r="AJ318" s="63">
        <v>0</v>
      </c>
      <c r="AK318" s="63">
        <v>0</v>
      </c>
      <c r="AL318" s="63">
        <v>0</v>
      </c>
      <c r="AM318" s="63">
        <v>0</v>
      </c>
      <c r="AN318" s="63">
        <v>0</v>
      </c>
      <c r="AO318" s="63">
        <v>0</v>
      </c>
      <c r="AP318" s="63">
        <v>0</v>
      </c>
      <c r="AQ318" s="63">
        <v>0</v>
      </c>
      <c r="AR318" s="63">
        <v>0</v>
      </c>
      <c r="AS318" s="63">
        <v>0</v>
      </c>
      <c r="AT318" s="63">
        <v>0</v>
      </c>
      <c r="AU318" s="63">
        <v>0</v>
      </c>
      <c r="AV318" s="63">
        <v>0</v>
      </c>
      <c r="AW318" s="63">
        <f t="shared" si="78"/>
        <v>500000</v>
      </c>
      <c r="AX318" s="63">
        <v>500000</v>
      </c>
      <c r="AY318" s="63">
        <f t="shared" si="79"/>
        <v>6.8400000000256114</v>
      </c>
      <c r="AZ318" s="63">
        <f t="shared" si="80"/>
        <v>0</v>
      </c>
      <c r="BA318" s="63">
        <v>500000</v>
      </c>
      <c r="BB318" s="63" t="s">
        <v>473</v>
      </c>
      <c r="BC318" s="63">
        <v>0</v>
      </c>
      <c r="BD318" s="63">
        <v>6.84</v>
      </c>
      <c r="BE318" s="63">
        <v>0</v>
      </c>
      <c r="BF318" s="63">
        <v>0</v>
      </c>
      <c r="BG318" s="63">
        <v>6.84</v>
      </c>
      <c r="BH318" s="63"/>
      <c r="BI318" s="63">
        <f t="shared" si="81"/>
        <v>0</v>
      </c>
      <c r="BJ318" s="63">
        <f t="shared" si="71"/>
        <v>500000</v>
      </c>
      <c r="BK318" s="63">
        <f t="shared" si="72"/>
        <v>500000</v>
      </c>
    </row>
    <row r="319" spans="1:63" s="61" customFormat="1" hidden="1" x14ac:dyDescent="0.25">
      <c r="A319" s="61" t="str">
        <f>VLOOKUP(B319,'Cubo 14-08-2023'!$A$1:$A$444,1,0)</f>
        <v>1.1-00-2309_23842026_23382123</v>
      </c>
      <c r="B319" s="61" t="str">
        <f t="shared" si="70"/>
        <v>1.1-00-2309_23842026_23382123</v>
      </c>
      <c r="C319" s="61" t="s">
        <v>137</v>
      </c>
      <c r="D319" s="61" t="s">
        <v>138</v>
      </c>
      <c r="E319" s="61" t="s">
        <v>682</v>
      </c>
      <c r="F319" s="61">
        <v>3</v>
      </c>
      <c r="G319" s="61" t="s">
        <v>685</v>
      </c>
      <c r="H319" s="61">
        <v>3.1</v>
      </c>
      <c r="I319" s="61" t="s">
        <v>686</v>
      </c>
      <c r="J319" s="61" t="s">
        <v>382</v>
      </c>
      <c r="K319" s="61" t="s">
        <v>383</v>
      </c>
      <c r="L319" s="61" t="s">
        <v>43</v>
      </c>
      <c r="M319" s="61" t="s">
        <v>44</v>
      </c>
      <c r="N319" s="61" t="s">
        <v>363</v>
      </c>
      <c r="O319" s="61" t="s">
        <v>364</v>
      </c>
      <c r="P319" s="61">
        <v>8</v>
      </c>
      <c r="Q319" s="61" t="s">
        <v>384</v>
      </c>
      <c r="R319" s="61">
        <v>42</v>
      </c>
      <c r="S319" s="61" t="s">
        <v>391</v>
      </c>
      <c r="T319" s="61" t="s">
        <v>389</v>
      </c>
      <c r="U319" s="61" t="s">
        <v>390</v>
      </c>
      <c r="V319" s="61">
        <v>3000</v>
      </c>
      <c r="W319" s="61" t="s">
        <v>662</v>
      </c>
      <c r="X319" s="61" t="s">
        <v>38</v>
      </c>
      <c r="AB319" s="61">
        <v>3821</v>
      </c>
      <c r="AC319" s="61" t="s">
        <v>233</v>
      </c>
      <c r="AD319" s="61">
        <v>23</v>
      </c>
      <c r="AE319" s="61" t="s">
        <v>401</v>
      </c>
      <c r="AF319" s="63">
        <v>350000</v>
      </c>
      <c r="AG319" s="63">
        <v>350000</v>
      </c>
      <c r="AH319" s="63">
        <v>350000</v>
      </c>
      <c r="AI319" s="63">
        <v>349993.16</v>
      </c>
      <c r="AJ319" s="63">
        <v>0</v>
      </c>
      <c r="AK319" s="63">
        <v>0</v>
      </c>
      <c r="AL319" s="63">
        <v>0</v>
      </c>
      <c r="AM319" s="63">
        <v>0</v>
      </c>
      <c r="AN319" s="63">
        <v>0</v>
      </c>
      <c r="AO319" s="63">
        <v>0</v>
      </c>
      <c r="AP319" s="63">
        <v>0</v>
      </c>
      <c r="AQ319" s="63">
        <v>0</v>
      </c>
      <c r="AR319" s="63">
        <v>0</v>
      </c>
      <c r="AS319" s="63">
        <v>0</v>
      </c>
      <c r="AT319" s="63">
        <v>0</v>
      </c>
      <c r="AU319" s="63">
        <v>0</v>
      </c>
      <c r="AV319" s="63">
        <v>0</v>
      </c>
      <c r="AW319" s="63">
        <f t="shared" si="78"/>
        <v>350000</v>
      </c>
      <c r="AX319" s="63">
        <v>350000</v>
      </c>
      <c r="AY319" s="63">
        <f t="shared" si="79"/>
        <v>6.8400000000256114</v>
      </c>
      <c r="AZ319" s="63">
        <f t="shared" si="80"/>
        <v>0</v>
      </c>
      <c r="BA319" s="63">
        <v>350000</v>
      </c>
      <c r="BB319" s="63" t="s">
        <v>473</v>
      </c>
      <c r="BC319" s="63">
        <v>0</v>
      </c>
      <c r="BD319" s="63">
        <v>6.84</v>
      </c>
      <c r="BE319" s="63">
        <v>0</v>
      </c>
      <c r="BF319" s="63">
        <v>0</v>
      </c>
      <c r="BG319" s="63">
        <v>6.84</v>
      </c>
      <c r="BH319" s="63"/>
      <c r="BI319" s="63">
        <f t="shared" si="81"/>
        <v>0</v>
      </c>
      <c r="BJ319" s="63">
        <f t="shared" si="71"/>
        <v>350000</v>
      </c>
      <c r="BK319" s="63">
        <f t="shared" si="72"/>
        <v>350000</v>
      </c>
    </row>
    <row r="320" spans="1:63" s="61" customFormat="1" hidden="1" x14ac:dyDescent="0.25">
      <c r="A320" s="61" t="str">
        <f>VLOOKUP(B320,'Cubo 14-08-2023'!$A$1:$A$444,1,0)</f>
        <v>1.1-00-2309_23842026_23382124</v>
      </c>
      <c r="B320" s="61" t="str">
        <f t="shared" si="70"/>
        <v>1.1-00-2309_23842026_23382124</v>
      </c>
      <c r="C320" s="61" t="s">
        <v>137</v>
      </c>
      <c r="D320" s="61" t="s">
        <v>138</v>
      </c>
      <c r="E320" s="61" t="s">
        <v>682</v>
      </c>
      <c r="F320" s="61">
        <v>3</v>
      </c>
      <c r="G320" s="61" t="s">
        <v>685</v>
      </c>
      <c r="H320" s="61">
        <v>3.1</v>
      </c>
      <c r="I320" s="61" t="s">
        <v>686</v>
      </c>
      <c r="J320" s="61" t="s">
        <v>382</v>
      </c>
      <c r="K320" s="61" t="s">
        <v>383</v>
      </c>
      <c r="L320" s="61" t="s">
        <v>43</v>
      </c>
      <c r="M320" s="61" t="s">
        <v>44</v>
      </c>
      <c r="N320" s="61" t="s">
        <v>363</v>
      </c>
      <c r="O320" s="61" t="s">
        <v>364</v>
      </c>
      <c r="P320" s="61">
        <v>8</v>
      </c>
      <c r="Q320" s="61" t="s">
        <v>384</v>
      </c>
      <c r="R320" s="61">
        <v>42</v>
      </c>
      <c r="S320" s="61" t="s">
        <v>391</v>
      </c>
      <c r="T320" s="61" t="s">
        <v>389</v>
      </c>
      <c r="U320" s="61" t="s">
        <v>390</v>
      </c>
      <c r="V320" s="61">
        <v>3000</v>
      </c>
      <c r="W320" s="61" t="s">
        <v>662</v>
      </c>
      <c r="X320" s="61" t="s">
        <v>38</v>
      </c>
      <c r="AB320" s="61">
        <v>3821</v>
      </c>
      <c r="AC320" s="61" t="s">
        <v>233</v>
      </c>
      <c r="AD320" s="61">
        <v>24</v>
      </c>
      <c r="AE320" s="61" t="s">
        <v>402</v>
      </c>
      <c r="AF320" s="63">
        <v>0</v>
      </c>
      <c r="AG320" s="63">
        <v>0</v>
      </c>
      <c r="AH320" s="63">
        <v>0</v>
      </c>
      <c r="AI320" s="63">
        <v>100006.84</v>
      </c>
      <c r="AJ320" s="63">
        <v>0</v>
      </c>
      <c r="AK320" s="63">
        <v>0</v>
      </c>
      <c r="AL320" s="63">
        <v>0</v>
      </c>
      <c r="AM320" s="63">
        <v>0</v>
      </c>
      <c r="AN320" s="63">
        <v>0</v>
      </c>
      <c r="AO320" s="63">
        <v>0</v>
      </c>
      <c r="AP320" s="63">
        <v>0</v>
      </c>
      <c r="AQ320" s="63">
        <v>0</v>
      </c>
      <c r="AR320" s="63">
        <v>0</v>
      </c>
      <c r="AS320" s="63">
        <v>0</v>
      </c>
      <c r="AT320" s="63">
        <v>0</v>
      </c>
      <c r="AU320" s="63">
        <v>0</v>
      </c>
      <c r="AV320" s="63">
        <v>0</v>
      </c>
      <c r="AW320" s="63">
        <f t="shared" si="78"/>
        <v>0</v>
      </c>
      <c r="AX320" s="63">
        <v>0</v>
      </c>
      <c r="AY320" s="63">
        <f t="shared" si="79"/>
        <v>-100006.84</v>
      </c>
      <c r="AZ320" s="63">
        <f t="shared" si="80"/>
        <v>0</v>
      </c>
      <c r="BA320" s="63">
        <v>0</v>
      </c>
      <c r="BB320" s="63" t="s">
        <v>473</v>
      </c>
      <c r="BC320" s="63">
        <v>0</v>
      </c>
      <c r="BD320" s="63">
        <v>0</v>
      </c>
      <c r="BE320" s="63">
        <v>0</v>
      </c>
      <c r="BF320" s="63">
        <v>100006.84</v>
      </c>
      <c r="BG320" s="63">
        <v>-100006.84</v>
      </c>
      <c r="BH320" s="63"/>
      <c r="BI320" s="63">
        <f t="shared" si="81"/>
        <v>0</v>
      </c>
      <c r="BJ320" s="63">
        <f t="shared" si="71"/>
        <v>0</v>
      </c>
      <c r="BK320" s="63">
        <f t="shared" si="72"/>
        <v>0</v>
      </c>
    </row>
    <row r="321" spans="1:63" s="61" customFormat="1" hidden="1" x14ac:dyDescent="0.25">
      <c r="A321" s="61" t="str">
        <f>VLOOKUP(B321,'Cubo 14-08-2023'!$A$1:$A$444,1,0)</f>
        <v>1.1-00-2309_23842026_23382125</v>
      </c>
      <c r="B321" s="61" t="str">
        <f t="shared" si="70"/>
        <v>1.1-00-2309_23842026_23382125</v>
      </c>
      <c r="C321" s="61" t="s">
        <v>137</v>
      </c>
      <c r="D321" s="61" t="s">
        <v>138</v>
      </c>
      <c r="E321" s="61" t="s">
        <v>682</v>
      </c>
      <c r="F321" s="61">
        <v>3</v>
      </c>
      <c r="G321" s="61" t="s">
        <v>685</v>
      </c>
      <c r="H321" s="61">
        <v>3.1</v>
      </c>
      <c r="I321" s="61" t="s">
        <v>686</v>
      </c>
      <c r="J321" s="61" t="s">
        <v>382</v>
      </c>
      <c r="K321" s="61" t="s">
        <v>383</v>
      </c>
      <c r="L321" s="61" t="s">
        <v>43</v>
      </c>
      <c r="M321" s="61" t="s">
        <v>44</v>
      </c>
      <c r="N321" s="61" t="s">
        <v>363</v>
      </c>
      <c r="O321" s="61" t="s">
        <v>364</v>
      </c>
      <c r="P321" s="61">
        <v>8</v>
      </c>
      <c r="Q321" s="61" t="s">
        <v>384</v>
      </c>
      <c r="R321" s="61">
        <v>42</v>
      </c>
      <c r="S321" s="61" t="s">
        <v>391</v>
      </c>
      <c r="T321" s="61" t="s">
        <v>389</v>
      </c>
      <c r="U321" s="61" t="s">
        <v>390</v>
      </c>
      <c r="V321" s="61">
        <v>3000</v>
      </c>
      <c r="W321" s="61" t="s">
        <v>662</v>
      </c>
      <c r="X321" s="61" t="s">
        <v>38</v>
      </c>
      <c r="AB321" s="61">
        <v>3821</v>
      </c>
      <c r="AC321" s="61" t="s">
        <v>233</v>
      </c>
      <c r="AD321" s="61">
        <v>25</v>
      </c>
      <c r="AE321" s="61" t="s">
        <v>403</v>
      </c>
      <c r="AF321" s="63">
        <v>200000</v>
      </c>
      <c r="AG321" s="63">
        <v>200000</v>
      </c>
      <c r="AH321" s="63">
        <v>0</v>
      </c>
      <c r="AI321" s="63">
        <v>199993.16</v>
      </c>
      <c r="AJ321" s="63">
        <v>0</v>
      </c>
      <c r="AK321" s="63">
        <v>0</v>
      </c>
      <c r="AL321" s="63">
        <v>0</v>
      </c>
      <c r="AM321" s="63">
        <v>0</v>
      </c>
      <c r="AN321" s="63">
        <v>0</v>
      </c>
      <c r="AO321" s="63">
        <v>0</v>
      </c>
      <c r="AP321" s="63">
        <v>0</v>
      </c>
      <c r="AQ321" s="63">
        <v>0</v>
      </c>
      <c r="AR321" s="63">
        <v>0</v>
      </c>
      <c r="AS321" s="63">
        <v>0</v>
      </c>
      <c r="AT321" s="63">
        <v>0</v>
      </c>
      <c r="AU321" s="63">
        <v>0</v>
      </c>
      <c r="AV321" s="63">
        <v>0</v>
      </c>
      <c r="AW321" s="63">
        <f t="shared" si="78"/>
        <v>200000</v>
      </c>
      <c r="AX321" s="63">
        <v>200000</v>
      </c>
      <c r="AY321" s="63">
        <f t="shared" si="79"/>
        <v>6.8399999999965075</v>
      </c>
      <c r="AZ321" s="63">
        <f t="shared" si="80"/>
        <v>0</v>
      </c>
      <c r="BA321" s="63">
        <v>200000</v>
      </c>
      <c r="BB321" s="63" t="s">
        <v>473</v>
      </c>
      <c r="BC321" s="63">
        <v>0</v>
      </c>
      <c r="BD321" s="63">
        <v>6.84</v>
      </c>
      <c r="BE321" s="63">
        <v>0</v>
      </c>
      <c r="BF321" s="63">
        <v>0</v>
      </c>
      <c r="BG321" s="63">
        <v>6.84</v>
      </c>
      <c r="BH321" s="63"/>
      <c r="BI321" s="63">
        <f t="shared" si="81"/>
        <v>0</v>
      </c>
      <c r="BJ321" s="63">
        <f t="shared" si="71"/>
        <v>200000</v>
      </c>
      <c r="BK321" s="63">
        <f t="shared" si="72"/>
        <v>200000</v>
      </c>
    </row>
    <row r="322" spans="1:63" s="61" customFormat="1" hidden="1" x14ac:dyDescent="0.25">
      <c r="A322" s="61" t="str">
        <f>VLOOKUP(B322,'Cubo 14-08-2023'!$A$1:$A$444,1,0)</f>
        <v>1.1-00-2309_23847029_23382126</v>
      </c>
      <c r="B322" s="61" t="str">
        <f t="shared" ref="B322:B385" si="82">CONCATENATE(C322,N322,P322,R322,T322,AB322,AD322)</f>
        <v>1.1-00-2309_23847029_23382126</v>
      </c>
      <c r="C322" s="61" t="s">
        <v>137</v>
      </c>
      <c r="D322" s="61" t="s">
        <v>138</v>
      </c>
      <c r="E322" s="61" t="s">
        <v>682</v>
      </c>
      <c r="F322" s="61">
        <v>3</v>
      </c>
      <c r="G322" s="61" t="s">
        <v>685</v>
      </c>
      <c r="H322" s="61">
        <v>3.7</v>
      </c>
      <c r="I322" s="61" t="s">
        <v>420</v>
      </c>
      <c r="J322" s="61" t="s">
        <v>419</v>
      </c>
      <c r="K322" s="61" t="s">
        <v>420</v>
      </c>
      <c r="L322" s="61" t="s">
        <v>43</v>
      </c>
      <c r="M322" s="61" t="s">
        <v>44</v>
      </c>
      <c r="N322" s="61" t="s">
        <v>363</v>
      </c>
      <c r="O322" s="61" t="s">
        <v>364</v>
      </c>
      <c r="P322" s="61">
        <v>8</v>
      </c>
      <c r="Q322" s="61" t="s">
        <v>384</v>
      </c>
      <c r="R322" s="61">
        <v>47</v>
      </c>
      <c r="S322" s="61" t="s">
        <v>423</v>
      </c>
      <c r="T322" s="61" t="s">
        <v>421</v>
      </c>
      <c r="U322" s="61" t="s">
        <v>422</v>
      </c>
      <c r="V322" s="61">
        <v>3000</v>
      </c>
      <c r="W322" s="61" t="s">
        <v>662</v>
      </c>
      <c r="X322" s="61" t="s">
        <v>38</v>
      </c>
      <c r="AB322" s="61">
        <v>3821</v>
      </c>
      <c r="AC322" s="61" t="s">
        <v>233</v>
      </c>
      <c r="AD322" s="61">
        <v>26</v>
      </c>
      <c r="AE322" s="61" t="s">
        <v>424</v>
      </c>
      <c r="AF322" s="63">
        <v>600000</v>
      </c>
      <c r="AG322" s="63">
        <v>600000</v>
      </c>
      <c r="AH322" s="63">
        <v>600000</v>
      </c>
      <c r="AI322" s="63">
        <v>700000</v>
      </c>
      <c r="AJ322" s="63">
        <v>591600</v>
      </c>
      <c r="AK322" s="63">
        <v>591600</v>
      </c>
      <c r="AL322" s="63">
        <v>591600</v>
      </c>
      <c r="AM322" s="63">
        <v>591600</v>
      </c>
      <c r="AN322" s="63">
        <v>240000</v>
      </c>
      <c r="AO322" s="63">
        <v>591600</v>
      </c>
      <c r="AP322" s="63">
        <v>591600</v>
      </c>
      <c r="AQ322" s="63">
        <v>0</v>
      </c>
      <c r="AR322" s="63">
        <v>0</v>
      </c>
      <c r="AS322" s="63">
        <v>591600</v>
      </c>
      <c r="AT322" s="63">
        <v>0</v>
      </c>
      <c r="AU322" s="63">
        <v>0</v>
      </c>
      <c r="AV322" s="63">
        <v>591600</v>
      </c>
      <c r="AW322" s="63">
        <f t="shared" si="78"/>
        <v>8400</v>
      </c>
      <c r="AX322" s="63">
        <v>700000</v>
      </c>
      <c r="AY322" s="63">
        <f t="shared" si="79"/>
        <v>0</v>
      </c>
      <c r="AZ322" s="63">
        <f t="shared" si="80"/>
        <v>100000</v>
      </c>
      <c r="BA322" s="63">
        <v>700000</v>
      </c>
      <c r="BB322" s="63" t="s">
        <v>563</v>
      </c>
      <c r="BC322" s="63">
        <v>0</v>
      </c>
      <c r="BD322" s="63">
        <v>0</v>
      </c>
      <c r="BE322" s="63">
        <v>0</v>
      </c>
      <c r="BF322" s="63">
        <v>100000</v>
      </c>
      <c r="BG322" s="63">
        <v>-100000</v>
      </c>
      <c r="BH322" s="63"/>
      <c r="BI322" s="63">
        <f t="shared" si="81"/>
        <v>100000</v>
      </c>
      <c r="BJ322" s="63">
        <f t="shared" ref="BJ322:BJ351" si="83">AG322+BI322</f>
        <v>700000</v>
      </c>
      <c r="BK322" s="63">
        <f t="shared" ref="BK322:BK351" si="84">BJ322-AM322</f>
        <v>108400</v>
      </c>
    </row>
    <row r="323" spans="1:63" s="61" customFormat="1" hidden="1" x14ac:dyDescent="0.25">
      <c r="A323" s="61" t="str">
        <f>VLOOKUP(B323,'Cubo 14-08-2023'!$A$1:$A$444,1,0)</f>
        <v>1.1-00-2309_23842026_23382129</v>
      </c>
      <c r="B323" s="61" t="str">
        <f t="shared" si="82"/>
        <v>1.1-00-2309_23842026_23382129</v>
      </c>
      <c r="C323" s="61" t="s">
        <v>137</v>
      </c>
      <c r="D323" s="61" t="s">
        <v>138</v>
      </c>
      <c r="E323" s="61" t="s">
        <v>682</v>
      </c>
      <c r="F323" s="61">
        <v>3</v>
      </c>
      <c r="G323" s="61" t="s">
        <v>685</v>
      </c>
      <c r="H323" s="61">
        <v>3.1</v>
      </c>
      <c r="I323" s="61" t="s">
        <v>686</v>
      </c>
      <c r="J323" s="61" t="s">
        <v>382</v>
      </c>
      <c r="K323" s="61" t="s">
        <v>383</v>
      </c>
      <c r="L323" s="61" t="s">
        <v>43</v>
      </c>
      <c r="M323" s="61" t="s">
        <v>44</v>
      </c>
      <c r="N323" s="61" t="s">
        <v>363</v>
      </c>
      <c r="O323" s="61" t="s">
        <v>364</v>
      </c>
      <c r="P323" s="61">
        <v>8</v>
      </c>
      <c r="Q323" s="61" t="s">
        <v>384</v>
      </c>
      <c r="R323" s="61">
        <v>42</v>
      </c>
      <c r="S323" s="61" t="s">
        <v>391</v>
      </c>
      <c r="T323" s="61" t="s">
        <v>389</v>
      </c>
      <c r="U323" s="61" t="s">
        <v>390</v>
      </c>
      <c r="V323" s="61">
        <v>3000</v>
      </c>
      <c r="W323" s="61" t="s">
        <v>662</v>
      </c>
      <c r="X323" s="61" t="s">
        <v>38</v>
      </c>
      <c r="AB323" s="61">
        <v>3821</v>
      </c>
      <c r="AC323" s="61" t="s">
        <v>233</v>
      </c>
      <c r="AD323" s="61">
        <v>29</v>
      </c>
      <c r="AE323" s="61" t="s">
        <v>404</v>
      </c>
      <c r="AF323" s="63">
        <v>200000</v>
      </c>
      <c r="AG323" s="63">
        <v>200000</v>
      </c>
      <c r="AH323" s="63">
        <v>200000</v>
      </c>
      <c r="AI323" s="63">
        <v>200000</v>
      </c>
      <c r="AJ323" s="63">
        <v>200000</v>
      </c>
      <c r="AK323" s="63">
        <v>200000</v>
      </c>
      <c r="AL323" s="63">
        <v>200000</v>
      </c>
      <c r="AM323" s="63">
        <v>200000</v>
      </c>
      <c r="AN323" s="63">
        <v>200000</v>
      </c>
      <c r="AO323" s="63">
        <v>200000</v>
      </c>
      <c r="AP323" s="63">
        <v>200000</v>
      </c>
      <c r="AQ323" s="63">
        <v>200000</v>
      </c>
      <c r="AR323" s="63">
        <v>200000</v>
      </c>
      <c r="AS323" s="63">
        <v>200000</v>
      </c>
      <c r="AT323" s="63">
        <v>200000</v>
      </c>
      <c r="AU323" s="63">
        <v>200000</v>
      </c>
      <c r="AV323" s="63">
        <v>200000</v>
      </c>
      <c r="AW323" s="63">
        <f t="shared" si="78"/>
        <v>0</v>
      </c>
      <c r="AX323" s="63">
        <v>200000</v>
      </c>
      <c r="AY323" s="63">
        <f t="shared" si="79"/>
        <v>0</v>
      </c>
      <c r="AZ323" s="63">
        <f t="shared" si="80"/>
        <v>0</v>
      </c>
      <c r="BA323" s="63">
        <v>200000</v>
      </c>
      <c r="BB323" s="63" t="s">
        <v>473</v>
      </c>
      <c r="BC323" s="63">
        <v>0</v>
      </c>
      <c r="BD323" s="63">
        <v>0</v>
      </c>
      <c r="BE323" s="63">
        <v>0</v>
      </c>
      <c r="BF323" s="63">
        <v>0</v>
      </c>
      <c r="BG323" s="63">
        <v>0</v>
      </c>
      <c r="BH323" s="63"/>
      <c r="BI323" s="63">
        <f t="shared" si="81"/>
        <v>0</v>
      </c>
      <c r="BJ323" s="63">
        <f t="shared" si="83"/>
        <v>200000</v>
      </c>
      <c r="BK323" s="63">
        <f t="shared" si="84"/>
        <v>0</v>
      </c>
    </row>
    <row r="324" spans="1:63" s="61" customFormat="1" hidden="1" x14ac:dyDescent="0.25">
      <c r="A324" s="61" t="str">
        <f>VLOOKUP(B324,'Cubo 14-08-2023'!$A$1:$A$444,1,0)</f>
        <v>1.1-00-2306_23529017_23382130</v>
      </c>
      <c r="B324" s="61" t="str">
        <f t="shared" si="82"/>
        <v>1.1-00-2306_23529017_23382130</v>
      </c>
      <c r="C324" s="61" t="s">
        <v>137</v>
      </c>
      <c r="D324" s="61" t="s">
        <v>138</v>
      </c>
      <c r="E324" s="61" t="s">
        <v>682</v>
      </c>
      <c r="F324" s="61">
        <v>2</v>
      </c>
      <c r="G324" s="61" t="s">
        <v>672</v>
      </c>
      <c r="H324" s="61">
        <v>2.4</v>
      </c>
      <c r="I324" s="61" t="s">
        <v>689</v>
      </c>
      <c r="J324" s="61" t="s">
        <v>411</v>
      </c>
      <c r="K324" s="61" t="s">
        <v>412</v>
      </c>
      <c r="L324" s="61" t="s">
        <v>368</v>
      </c>
      <c r="M324" s="61" t="s">
        <v>369</v>
      </c>
      <c r="N324" s="61" t="s">
        <v>227</v>
      </c>
      <c r="O324" s="61" t="s">
        <v>228</v>
      </c>
      <c r="P324" s="61">
        <v>5</v>
      </c>
      <c r="Q324" s="61" t="s">
        <v>229</v>
      </c>
      <c r="R324" s="61">
        <v>29</v>
      </c>
      <c r="S324" s="61" t="s">
        <v>415</v>
      </c>
      <c r="T324" s="61" t="s">
        <v>413</v>
      </c>
      <c r="U324" s="61" t="s">
        <v>414</v>
      </c>
      <c r="V324" s="61">
        <v>3000</v>
      </c>
      <c r="W324" s="61" t="s">
        <v>662</v>
      </c>
      <c r="X324" s="61" t="s">
        <v>38</v>
      </c>
      <c r="AB324" s="61">
        <v>3821</v>
      </c>
      <c r="AC324" s="61" t="s">
        <v>233</v>
      </c>
      <c r="AD324" s="61">
        <v>30</v>
      </c>
      <c r="AE324" s="61" t="s">
        <v>417</v>
      </c>
      <c r="AF324" s="63">
        <v>666440.16</v>
      </c>
      <c r="AG324" s="63">
        <v>666440.16</v>
      </c>
      <c r="AH324" s="63">
        <v>666440.16</v>
      </c>
      <c r="AI324" s="63">
        <v>600006.92000000004</v>
      </c>
      <c r="AJ324" s="63">
        <v>665928.16</v>
      </c>
      <c r="AK324" s="63">
        <v>665928.16</v>
      </c>
      <c r="AL324" s="63">
        <v>665928.16</v>
      </c>
      <c r="AM324" s="63">
        <v>665928.16</v>
      </c>
      <c r="AN324" s="63">
        <v>66440.160000000003</v>
      </c>
      <c r="AO324" s="63">
        <v>665928.16</v>
      </c>
      <c r="AP324" s="63">
        <v>665928.16</v>
      </c>
      <c r="AQ324" s="63">
        <v>0</v>
      </c>
      <c r="AR324" s="63">
        <v>665928.16</v>
      </c>
      <c r="AS324" s="63">
        <v>665928.16</v>
      </c>
      <c r="AT324" s="63">
        <v>0</v>
      </c>
      <c r="AU324" s="63">
        <v>665928.16</v>
      </c>
      <c r="AV324" s="63">
        <v>665928.16</v>
      </c>
      <c r="AW324" s="63">
        <f t="shared" si="78"/>
        <v>512</v>
      </c>
      <c r="AX324" s="63">
        <v>600000</v>
      </c>
      <c r="AY324" s="63">
        <f t="shared" si="79"/>
        <v>-6.9200000000419095</v>
      </c>
      <c r="AZ324" s="63">
        <f t="shared" si="80"/>
        <v>-66440.160000000033</v>
      </c>
      <c r="BA324" s="63">
        <v>600000</v>
      </c>
      <c r="BB324" s="63" t="s">
        <v>506</v>
      </c>
      <c r="BC324" s="63">
        <v>0</v>
      </c>
      <c r="BD324" s="63">
        <v>66440.160000000003</v>
      </c>
      <c r="BE324" s="63">
        <v>0</v>
      </c>
      <c r="BF324" s="63">
        <v>6.92</v>
      </c>
      <c r="BG324" s="63">
        <v>66433.240000000005</v>
      </c>
      <c r="BH324" s="63">
        <f>BI324+AG324</f>
        <v>666440.16</v>
      </c>
      <c r="BI324" s="63">
        <v>0</v>
      </c>
      <c r="BJ324" s="63">
        <f t="shared" si="83"/>
        <v>666440.16</v>
      </c>
      <c r="BK324" s="63">
        <f t="shared" si="84"/>
        <v>512</v>
      </c>
    </row>
    <row r="325" spans="1:63" s="61" customFormat="1" hidden="1" x14ac:dyDescent="0.25">
      <c r="A325" s="61" t="str">
        <f>VLOOKUP(B325,'Cubo 14-08-2023'!$A$1:$A$444,1,0)</f>
        <v>2.6-15-2306_23525016_2338210</v>
      </c>
      <c r="B325" s="61" t="str">
        <f t="shared" si="82"/>
        <v>2.6-15-2306_23525016_2338210</v>
      </c>
      <c r="C325" s="76" t="s">
        <v>631</v>
      </c>
      <c r="D325" s="61" t="s">
        <v>630</v>
      </c>
      <c r="E325" s="61" t="s">
        <v>679</v>
      </c>
      <c r="F325" s="61">
        <v>2</v>
      </c>
      <c r="G325" s="61" t="s">
        <v>672</v>
      </c>
      <c r="H325" s="61">
        <v>2.5</v>
      </c>
      <c r="I325" s="61" t="s">
        <v>690</v>
      </c>
      <c r="J325" s="61" t="s">
        <v>406</v>
      </c>
      <c r="K325" s="61" t="s">
        <v>226</v>
      </c>
      <c r="L325" s="61" t="s">
        <v>149</v>
      </c>
      <c r="M325" s="61" t="s">
        <v>150</v>
      </c>
      <c r="N325" s="61" t="s">
        <v>227</v>
      </c>
      <c r="O325" s="61" t="s">
        <v>228</v>
      </c>
      <c r="P325" s="61">
        <v>5</v>
      </c>
      <c r="Q325" s="61" t="s">
        <v>229</v>
      </c>
      <c r="R325" s="61">
        <v>25</v>
      </c>
      <c r="S325" s="61" t="s">
        <v>408</v>
      </c>
      <c r="T325" s="61" t="s">
        <v>230</v>
      </c>
      <c r="U325" s="61" t="s">
        <v>231</v>
      </c>
      <c r="V325" s="61">
        <v>3000</v>
      </c>
      <c r="W325" s="61" t="s">
        <v>662</v>
      </c>
      <c r="X325" s="61" t="s">
        <v>38</v>
      </c>
      <c r="AB325" s="74">
        <v>3821</v>
      </c>
      <c r="AC325" s="61" t="s">
        <v>233</v>
      </c>
      <c r="AD325" s="61">
        <v>0</v>
      </c>
      <c r="AE325" s="61" t="s">
        <v>40</v>
      </c>
      <c r="AF325" s="63">
        <v>0</v>
      </c>
      <c r="AG325" s="63">
        <v>0</v>
      </c>
      <c r="AH325" s="75">
        <v>0</v>
      </c>
      <c r="AI325" s="63">
        <v>0</v>
      </c>
      <c r="AJ325" s="63">
        <v>0</v>
      </c>
      <c r="AK325" s="63">
        <v>0</v>
      </c>
      <c r="AL325" s="63">
        <v>0</v>
      </c>
      <c r="AM325" s="63">
        <v>0</v>
      </c>
      <c r="AN325" s="63">
        <v>0</v>
      </c>
      <c r="AO325" s="63">
        <v>0</v>
      </c>
      <c r="AP325" s="63">
        <v>0</v>
      </c>
      <c r="AQ325" s="63">
        <v>0</v>
      </c>
      <c r="AR325" s="63">
        <v>0</v>
      </c>
      <c r="AS325" s="63">
        <v>0</v>
      </c>
      <c r="AT325" s="63">
        <v>0</v>
      </c>
      <c r="AU325" s="63">
        <v>0</v>
      </c>
      <c r="AV325" s="63">
        <v>0</v>
      </c>
      <c r="AW325" s="63">
        <v>0</v>
      </c>
      <c r="AX325" s="63">
        <v>0</v>
      </c>
      <c r="AY325" s="63">
        <v>0</v>
      </c>
      <c r="AZ325" s="63">
        <v>0</v>
      </c>
      <c r="BA325" s="63">
        <v>0</v>
      </c>
      <c r="BB325" s="63" t="s">
        <v>473</v>
      </c>
      <c r="BC325" s="63">
        <v>0</v>
      </c>
      <c r="BD325" s="63">
        <v>0</v>
      </c>
      <c r="BE325" s="63">
        <v>0</v>
      </c>
      <c r="BF325" s="63">
        <v>0</v>
      </c>
      <c r="BG325" s="63">
        <v>0</v>
      </c>
      <c r="BH325" s="63"/>
      <c r="BI325" s="75">
        <f>30000+168000+45000</f>
        <v>243000</v>
      </c>
      <c r="BJ325" s="75">
        <f t="shared" si="83"/>
        <v>243000</v>
      </c>
      <c r="BK325" s="63">
        <f t="shared" si="84"/>
        <v>243000</v>
      </c>
    </row>
    <row r="326" spans="1:63" s="61" customFormat="1" hidden="1" x14ac:dyDescent="0.25">
      <c r="A326" s="61" t="str">
        <f>VLOOKUP(B326,'Cubo 14-08-2023'!$A$1:$A$444,1,0)</f>
        <v>1.1-00-2306_23530018_2338210</v>
      </c>
      <c r="B326" s="61" t="str">
        <f t="shared" si="82"/>
        <v>1.1-00-2306_23530018_2338210</v>
      </c>
      <c r="C326" s="61" t="s">
        <v>137</v>
      </c>
      <c r="D326" s="61" t="s">
        <v>138</v>
      </c>
      <c r="E326" s="61" t="s">
        <v>682</v>
      </c>
      <c r="F326" s="61">
        <v>2</v>
      </c>
      <c r="G326" s="61" t="s">
        <v>672</v>
      </c>
      <c r="H326" s="61">
        <v>2.7</v>
      </c>
      <c r="I326" s="61" t="s">
        <v>226</v>
      </c>
      <c r="J326" s="61" t="s">
        <v>225</v>
      </c>
      <c r="K326" s="61" t="s">
        <v>226</v>
      </c>
      <c r="L326" s="61" t="s">
        <v>149</v>
      </c>
      <c r="M326" s="61" t="s">
        <v>150</v>
      </c>
      <c r="N326" s="61" t="s">
        <v>227</v>
      </c>
      <c r="O326" s="61" t="s">
        <v>228</v>
      </c>
      <c r="P326" s="61">
        <v>5</v>
      </c>
      <c r="Q326" s="61" t="s">
        <v>229</v>
      </c>
      <c r="R326" s="61">
        <v>30</v>
      </c>
      <c r="S326" s="61" t="s">
        <v>239</v>
      </c>
      <c r="T326" s="61" t="s">
        <v>237</v>
      </c>
      <c r="U326" s="61" t="s">
        <v>238</v>
      </c>
      <c r="V326" s="61">
        <v>3000</v>
      </c>
      <c r="W326" s="61" t="s">
        <v>662</v>
      </c>
      <c r="X326" s="61" t="s">
        <v>38</v>
      </c>
      <c r="AB326" s="61">
        <v>3821</v>
      </c>
      <c r="AC326" s="61" t="s">
        <v>233</v>
      </c>
      <c r="AD326" s="61">
        <v>0</v>
      </c>
      <c r="AE326" s="61" t="s">
        <v>40</v>
      </c>
      <c r="AF326" s="63">
        <v>0</v>
      </c>
      <c r="AG326" s="63">
        <v>0</v>
      </c>
      <c r="AH326" s="63">
        <v>0</v>
      </c>
      <c r="AI326" s="63">
        <v>0</v>
      </c>
      <c r="AJ326" s="63">
        <v>0</v>
      </c>
      <c r="AK326" s="63">
        <v>0</v>
      </c>
      <c r="AL326" s="63">
        <v>0</v>
      </c>
      <c r="AM326" s="63">
        <v>0</v>
      </c>
      <c r="AN326" s="63">
        <v>0</v>
      </c>
      <c r="AO326" s="63">
        <v>0</v>
      </c>
      <c r="AP326" s="63">
        <v>0</v>
      </c>
      <c r="AQ326" s="63">
        <v>0</v>
      </c>
      <c r="AR326" s="63">
        <v>0</v>
      </c>
      <c r="AS326" s="63">
        <v>0</v>
      </c>
      <c r="AT326" s="63">
        <v>0</v>
      </c>
      <c r="AU326" s="63">
        <v>0</v>
      </c>
      <c r="AV326" s="63">
        <v>0</v>
      </c>
      <c r="AW326" s="63">
        <v>0</v>
      </c>
      <c r="AX326" s="63">
        <v>0</v>
      </c>
      <c r="AY326" s="63">
        <v>0</v>
      </c>
      <c r="AZ326" s="63">
        <v>0</v>
      </c>
      <c r="BA326" s="63">
        <v>0</v>
      </c>
      <c r="BB326" s="63" t="s">
        <v>473</v>
      </c>
      <c r="BC326" s="63">
        <v>0</v>
      </c>
      <c r="BD326" s="63">
        <v>0</v>
      </c>
      <c r="BE326" s="63">
        <v>0</v>
      </c>
      <c r="BF326" s="63">
        <v>0</v>
      </c>
      <c r="BG326" s="63">
        <v>0</v>
      </c>
      <c r="BH326" s="63"/>
      <c r="BI326" s="63">
        <v>75000</v>
      </c>
      <c r="BJ326" s="63">
        <f t="shared" si="83"/>
        <v>75000</v>
      </c>
      <c r="BK326" s="63">
        <f t="shared" si="84"/>
        <v>75000</v>
      </c>
    </row>
    <row r="327" spans="1:63" s="61" customFormat="1" hidden="1" x14ac:dyDescent="0.25">
      <c r="A327" s="61" t="str">
        <f>VLOOKUP(B327,'Cubo 14-08-2023'!$A$1:$A$444,1,0)</f>
        <v>1.1-00-2306_23529017_2338410</v>
      </c>
      <c r="B327" s="61" t="str">
        <f t="shared" si="82"/>
        <v>1.1-00-2306_23529017_2338410</v>
      </c>
      <c r="C327" s="61" t="s">
        <v>137</v>
      </c>
      <c r="D327" s="61" t="s">
        <v>138</v>
      </c>
      <c r="E327" s="61" t="s">
        <v>682</v>
      </c>
      <c r="F327" s="61">
        <v>2</v>
      </c>
      <c r="G327" s="61" t="s">
        <v>672</v>
      </c>
      <c r="H327" s="61">
        <v>2.4</v>
      </c>
      <c r="I327" s="61" t="s">
        <v>689</v>
      </c>
      <c r="J327" s="61" t="s">
        <v>411</v>
      </c>
      <c r="K327" s="61" t="s">
        <v>412</v>
      </c>
      <c r="L327" s="61" t="s">
        <v>368</v>
      </c>
      <c r="M327" s="61" t="s">
        <v>369</v>
      </c>
      <c r="N327" s="61" t="s">
        <v>227</v>
      </c>
      <c r="O327" s="61" t="s">
        <v>228</v>
      </c>
      <c r="P327" s="61">
        <v>5</v>
      </c>
      <c r="Q327" s="61" t="s">
        <v>229</v>
      </c>
      <c r="R327" s="61">
        <v>29</v>
      </c>
      <c r="S327" s="61" t="s">
        <v>415</v>
      </c>
      <c r="T327" s="61" t="s">
        <v>413</v>
      </c>
      <c r="U327" s="61" t="s">
        <v>414</v>
      </c>
      <c r="V327" s="61">
        <v>3000</v>
      </c>
      <c r="W327" s="61" t="s">
        <v>662</v>
      </c>
      <c r="X327" s="61" t="s">
        <v>38</v>
      </c>
      <c r="AB327" s="61">
        <v>3841</v>
      </c>
      <c r="AC327" s="61" t="s">
        <v>418</v>
      </c>
      <c r="AD327" s="61">
        <v>0</v>
      </c>
      <c r="AE327" s="61" t="s">
        <v>40</v>
      </c>
      <c r="AF327" s="63">
        <v>0</v>
      </c>
      <c r="AG327" s="63">
        <v>0</v>
      </c>
      <c r="AH327" s="63">
        <v>0</v>
      </c>
      <c r="AI327" s="63">
        <v>0</v>
      </c>
      <c r="AJ327" s="63">
        <v>570000</v>
      </c>
      <c r="AK327" s="63">
        <v>570000</v>
      </c>
      <c r="AL327" s="63">
        <v>570000</v>
      </c>
      <c r="AM327" s="63">
        <v>570000</v>
      </c>
      <c r="AN327" s="63">
        <v>0</v>
      </c>
      <c r="AO327" s="63">
        <v>0</v>
      </c>
      <c r="AP327" s="63">
        <v>570000</v>
      </c>
      <c r="AQ327" s="63">
        <v>0</v>
      </c>
      <c r="AR327" s="63">
        <v>0</v>
      </c>
      <c r="AS327" s="63">
        <v>0</v>
      </c>
      <c r="AT327" s="63">
        <v>0</v>
      </c>
      <c r="AU327" s="63">
        <v>0</v>
      </c>
      <c r="AV327" s="63">
        <v>0</v>
      </c>
      <c r="AW327" s="63">
        <f t="shared" ref="AW327:AW346" si="85">AG327-AJ327</f>
        <v>-570000</v>
      </c>
      <c r="AX327" s="63">
        <v>0</v>
      </c>
      <c r="AY327" s="63">
        <f t="shared" ref="AY327:AY351" si="86">AX327-AI327</f>
        <v>0</v>
      </c>
      <c r="AZ327" s="63">
        <f t="shared" ref="AZ327:AZ351" si="87">AX327-AG327</f>
        <v>0</v>
      </c>
      <c r="BA327" s="63">
        <v>0</v>
      </c>
      <c r="BB327" s="63" t="s">
        <v>473</v>
      </c>
      <c r="BC327" s="63">
        <v>0</v>
      </c>
      <c r="BD327" s="63">
        <v>0</v>
      </c>
      <c r="BE327" s="63">
        <v>0</v>
      </c>
      <c r="BF327" s="63">
        <v>0</v>
      </c>
      <c r="BG327" s="63">
        <v>0</v>
      </c>
      <c r="BH327" s="63"/>
      <c r="BI327" s="63">
        <f>-AW327</f>
        <v>570000</v>
      </c>
      <c r="BJ327" s="63">
        <f t="shared" si="83"/>
        <v>570000</v>
      </c>
      <c r="BK327" s="63">
        <f t="shared" si="84"/>
        <v>0</v>
      </c>
    </row>
    <row r="328" spans="1:63" s="61" customFormat="1" hidden="1" x14ac:dyDescent="0.25">
      <c r="A328" s="61" t="str">
        <f>VLOOKUP(B328,'Cubo 14-08-2023'!$A$1:$A$444,1,0)</f>
        <v>1.1-00-2305_23621015_2339110</v>
      </c>
      <c r="B328" s="61" t="str">
        <f t="shared" si="82"/>
        <v>1.1-00-2305_23621015_2339110</v>
      </c>
      <c r="C328" s="61" t="s">
        <v>137</v>
      </c>
      <c r="D328" s="61" t="s">
        <v>138</v>
      </c>
      <c r="E328" s="61" t="s">
        <v>682</v>
      </c>
      <c r="F328" s="61">
        <v>1</v>
      </c>
      <c r="G328" s="61" t="s">
        <v>669</v>
      </c>
      <c r="H328" s="61">
        <v>1.3</v>
      </c>
      <c r="I328" s="61" t="s">
        <v>670</v>
      </c>
      <c r="J328" s="61" t="s">
        <v>28</v>
      </c>
      <c r="K328" s="61" t="s">
        <v>29</v>
      </c>
      <c r="L328" s="61" t="s">
        <v>43</v>
      </c>
      <c r="M328" s="61" t="s">
        <v>44</v>
      </c>
      <c r="N328" s="61" t="s">
        <v>45</v>
      </c>
      <c r="O328" s="61" t="s">
        <v>46</v>
      </c>
      <c r="P328" s="61">
        <v>6</v>
      </c>
      <c r="Q328" s="61" t="s">
        <v>34</v>
      </c>
      <c r="R328" s="61">
        <v>21</v>
      </c>
      <c r="S328" s="61" t="s">
        <v>107</v>
      </c>
      <c r="T328" s="61" t="s">
        <v>47</v>
      </c>
      <c r="U328" s="61" t="s">
        <v>48</v>
      </c>
      <c r="V328" s="61">
        <v>3000</v>
      </c>
      <c r="W328" s="61" t="s">
        <v>662</v>
      </c>
      <c r="X328" s="61" t="s">
        <v>38</v>
      </c>
      <c r="AB328" s="61">
        <v>3911</v>
      </c>
      <c r="AC328" s="61" t="s">
        <v>344</v>
      </c>
      <c r="AD328" s="61">
        <v>0</v>
      </c>
      <c r="AE328" s="61" t="s">
        <v>40</v>
      </c>
      <c r="AF328" s="63">
        <v>100000</v>
      </c>
      <c r="AG328" s="63">
        <v>300000</v>
      </c>
      <c r="AH328" s="63">
        <v>300000</v>
      </c>
      <c r="AI328" s="63">
        <v>0</v>
      </c>
      <c r="AJ328" s="63">
        <v>237037.66</v>
      </c>
      <c r="AK328" s="63">
        <v>111194.32</v>
      </c>
      <c r="AL328" s="63">
        <v>237037.66</v>
      </c>
      <c r="AM328" s="63">
        <v>311109.38</v>
      </c>
      <c r="AN328" s="63">
        <v>111194.32</v>
      </c>
      <c r="AO328" s="63">
        <v>237037.66</v>
      </c>
      <c r="AP328" s="63">
        <v>311109.38</v>
      </c>
      <c r="AQ328" s="63">
        <v>111194.32</v>
      </c>
      <c r="AR328" s="63">
        <v>237037.66</v>
      </c>
      <c r="AS328" s="63">
        <v>311109.38</v>
      </c>
      <c r="AT328" s="63">
        <v>111194.32</v>
      </c>
      <c r="AU328" s="63">
        <v>199277.66</v>
      </c>
      <c r="AV328" s="63">
        <v>311109.38</v>
      </c>
      <c r="AW328" s="63">
        <f t="shared" si="85"/>
        <v>62962.34</v>
      </c>
      <c r="AX328" s="63">
        <v>0</v>
      </c>
      <c r="AY328" s="63">
        <f t="shared" si="86"/>
        <v>0</v>
      </c>
      <c r="AZ328" s="63">
        <f t="shared" si="87"/>
        <v>-300000</v>
      </c>
      <c r="BA328" s="63">
        <v>0</v>
      </c>
      <c r="BB328" s="63" t="s">
        <v>473</v>
      </c>
      <c r="BC328" s="63">
        <v>0</v>
      </c>
      <c r="BD328" s="63">
        <v>300000</v>
      </c>
      <c r="BE328" s="63">
        <v>0</v>
      </c>
      <c r="BF328" s="63">
        <v>0</v>
      </c>
      <c r="BG328" s="63">
        <v>300000</v>
      </c>
      <c r="BH328" s="63"/>
      <c r="BI328" s="63">
        <v>400000</v>
      </c>
      <c r="BJ328" s="63">
        <f t="shared" si="83"/>
        <v>700000</v>
      </c>
      <c r="BK328" s="63">
        <f t="shared" si="84"/>
        <v>388890.62</v>
      </c>
    </row>
    <row r="329" spans="1:63" s="61" customFormat="1" hidden="1" x14ac:dyDescent="0.25">
      <c r="A329" s="61" t="str">
        <f>VLOOKUP(B329,'Cubo 14-08-2023'!$A$1:$A$444,1,0)</f>
        <v>2.5-02-2204_23619013_2339210</v>
      </c>
      <c r="B329" s="61" t="str">
        <f t="shared" si="82"/>
        <v>2.5-02-2204_23619013_2339210</v>
      </c>
      <c r="C329" s="76" t="s">
        <v>454</v>
      </c>
      <c r="D329" s="61" t="s">
        <v>455</v>
      </c>
      <c r="E329" s="61" t="s">
        <v>681</v>
      </c>
      <c r="F329" s="61">
        <v>1</v>
      </c>
      <c r="G329" s="61" t="s">
        <v>669</v>
      </c>
      <c r="H329" s="61">
        <v>1.3</v>
      </c>
      <c r="I329" s="61" t="s">
        <v>670</v>
      </c>
      <c r="J329" s="61" t="s">
        <v>28</v>
      </c>
      <c r="K329" s="61" t="s">
        <v>29</v>
      </c>
      <c r="L329" s="61" t="s">
        <v>30</v>
      </c>
      <c r="M329" s="61" t="s">
        <v>31</v>
      </c>
      <c r="N329" s="61" t="s">
        <v>32</v>
      </c>
      <c r="O329" s="61" t="s">
        <v>33</v>
      </c>
      <c r="P329" s="61">
        <v>6</v>
      </c>
      <c r="Q329" s="61" t="s">
        <v>34</v>
      </c>
      <c r="R329" s="61">
        <v>19</v>
      </c>
      <c r="S329" s="61" t="s">
        <v>37</v>
      </c>
      <c r="T329" s="61" t="s">
        <v>35</v>
      </c>
      <c r="U329" s="61" t="s">
        <v>36</v>
      </c>
      <c r="V329" s="61">
        <v>3000</v>
      </c>
      <c r="W329" s="61" t="s">
        <v>662</v>
      </c>
      <c r="X329" s="61" t="s">
        <v>38</v>
      </c>
      <c r="AB329" s="61">
        <v>3921</v>
      </c>
      <c r="AC329" s="61" t="s">
        <v>39</v>
      </c>
      <c r="AD329" s="61">
        <v>0</v>
      </c>
      <c r="AE329" s="61" t="s">
        <v>40</v>
      </c>
      <c r="AF329" s="63">
        <v>408441.63</v>
      </c>
      <c r="AG329" s="63">
        <v>408441.63</v>
      </c>
      <c r="AH329" s="63">
        <v>408441.63</v>
      </c>
      <c r="AI329" s="63">
        <v>0</v>
      </c>
      <c r="AJ329" s="63">
        <v>1487966.99</v>
      </c>
      <c r="AK329" s="63">
        <v>1487966.99</v>
      </c>
      <c r="AL329" s="63">
        <v>1487966.99</v>
      </c>
      <c r="AM329" s="63">
        <v>1487966.99</v>
      </c>
      <c r="AN329" s="63">
        <v>1487966.99</v>
      </c>
      <c r="AO329" s="63">
        <v>1487966.99</v>
      </c>
      <c r="AP329" s="63">
        <v>1487966.99</v>
      </c>
      <c r="AQ329" s="63">
        <v>1487966.99</v>
      </c>
      <c r="AR329" s="63">
        <v>1487966.99</v>
      </c>
      <c r="AS329" s="63">
        <v>1487966.99</v>
      </c>
      <c r="AT329" s="63">
        <v>1487966.99</v>
      </c>
      <c r="AU329" s="63">
        <v>1487966.99</v>
      </c>
      <c r="AV329" s="63">
        <v>1487966.99</v>
      </c>
      <c r="AW329" s="63">
        <f t="shared" si="85"/>
        <v>-1079525.3599999999</v>
      </c>
      <c r="AX329" s="63">
        <v>0</v>
      </c>
      <c r="AY329" s="63">
        <f t="shared" si="86"/>
        <v>0</v>
      </c>
      <c r="AZ329" s="63">
        <f t="shared" si="87"/>
        <v>-408441.63</v>
      </c>
      <c r="BA329" s="63">
        <v>0</v>
      </c>
      <c r="BB329" s="63" t="s">
        <v>473</v>
      </c>
      <c r="BC329" s="63">
        <v>408441.63</v>
      </c>
      <c r="BD329" s="63">
        <v>0</v>
      </c>
      <c r="BE329" s="63">
        <v>0</v>
      </c>
      <c r="BF329" s="63">
        <v>0</v>
      </c>
      <c r="BG329" s="63">
        <v>408441.63</v>
      </c>
      <c r="BH329" s="63"/>
      <c r="BI329" s="63">
        <f>-AW329</f>
        <v>1079525.3599999999</v>
      </c>
      <c r="BJ329" s="63">
        <f t="shared" si="83"/>
        <v>1487966.9899999998</v>
      </c>
      <c r="BK329" s="63">
        <f t="shared" si="84"/>
        <v>0</v>
      </c>
    </row>
    <row r="330" spans="1:63" s="61" customFormat="1" hidden="1" x14ac:dyDescent="0.25">
      <c r="A330" s="61" t="str">
        <f>VLOOKUP(B330,'Cubo 14-08-2023'!$A$1:$A$444,1,0)</f>
        <v>2.5-01-2204_23619013_2339210</v>
      </c>
      <c r="B330" s="61" t="str">
        <f t="shared" si="82"/>
        <v>2.5-01-2204_23619013_2339210</v>
      </c>
      <c r="C330" s="76" t="s">
        <v>446</v>
      </c>
      <c r="D330" s="61" t="s">
        <v>447</v>
      </c>
      <c r="E330" s="61" t="s">
        <v>681</v>
      </c>
      <c r="F330" s="61">
        <v>1</v>
      </c>
      <c r="G330" s="61" t="s">
        <v>669</v>
      </c>
      <c r="H330" s="61">
        <v>1.3</v>
      </c>
      <c r="I330" s="61" t="s">
        <v>670</v>
      </c>
      <c r="J330" s="61" t="s">
        <v>28</v>
      </c>
      <c r="K330" s="61" t="s">
        <v>29</v>
      </c>
      <c r="L330" s="61" t="s">
        <v>30</v>
      </c>
      <c r="M330" s="61" t="s">
        <v>31</v>
      </c>
      <c r="N330" s="61" t="s">
        <v>32</v>
      </c>
      <c r="O330" s="61" t="s">
        <v>33</v>
      </c>
      <c r="P330" s="61">
        <v>6</v>
      </c>
      <c r="Q330" s="61" t="s">
        <v>34</v>
      </c>
      <c r="R330" s="61">
        <v>19</v>
      </c>
      <c r="S330" s="61" t="s">
        <v>37</v>
      </c>
      <c r="T330" s="61" t="s">
        <v>35</v>
      </c>
      <c r="U330" s="61" t="s">
        <v>36</v>
      </c>
      <c r="V330" s="61">
        <v>3000</v>
      </c>
      <c r="W330" s="61" t="s">
        <v>662</v>
      </c>
      <c r="X330" s="61" t="s">
        <v>38</v>
      </c>
      <c r="AB330" s="61">
        <v>3921</v>
      </c>
      <c r="AC330" s="61" t="s">
        <v>39</v>
      </c>
      <c r="AD330" s="61">
        <v>0</v>
      </c>
      <c r="AE330" s="61" t="s">
        <v>40</v>
      </c>
      <c r="AF330" s="63">
        <v>373697.39</v>
      </c>
      <c r="AG330" s="63">
        <v>373697.39</v>
      </c>
      <c r="AH330" s="63">
        <v>373697.39</v>
      </c>
      <c r="AI330" s="63">
        <v>0</v>
      </c>
      <c r="AJ330" s="63">
        <v>1144594.82</v>
      </c>
      <c r="AK330" s="63">
        <v>1144594.82</v>
      </c>
      <c r="AL330" s="63">
        <v>1144594.82</v>
      </c>
      <c r="AM330" s="63">
        <v>1144594.82</v>
      </c>
      <c r="AN330" s="63">
        <v>1144594.82</v>
      </c>
      <c r="AO330" s="63">
        <v>1144594.82</v>
      </c>
      <c r="AP330" s="63">
        <v>1144594.82</v>
      </c>
      <c r="AQ330" s="63">
        <v>1144594.82</v>
      </c>
      <c r="AR330" s="63">
        <v>1144594.82</v>
      </c>
      <c r="AS330" s="63">
        <v>1144594.82</v>
      </c>
      <c r="AT330" s="63">
        <v>1144594.82</v>
      </c>
      <c r="AU330" s="63">
        <v>1144594.82</v>
      </c>
      <c r="AV330" s="63">
        <v>1144594.82</v>
      </c>
      <c r="AW330" s="63">
        <f t="shared" si="85"/>
        <v>-770897.43</v>
      </c>
      <c r="AX330" s="63">
        <v>0</v>
      </c>
      <c r="AY330" s="63">
        <f t="shared" si="86"/>
        <v>0</v>
      </c>
      <c r="AZ330" s="63">
        <f t="shared" si="87"/>
        <v>-373697.39</v>
      </c>
      <c r="BA330" s="63">
        <v>0</v>
      </c>
      <c r="BB330" s="63" t="s">
        <v>473</v>
      </c>
      <c r="BC330" s="63">
        <v>373697.39</v>
      </c>
      <c r="BD330" s="63">
        <v>0</v>
      </c>
      <c r="BE330" s="63">
        <v>0</v>
      </c>
      <c r="BF330" s="63">
        <v>0</v>
      </c>
      <c r="BG330" s="63">
        <v>373697.39</v>
      </c>
      <c r="BH330" s="63"/>
      <c r="BI330" s="63">
        <f>-AW330</f>
        <v>770897.43</v>
      </c>
      <c r="BJ330" s="63">
        <f t="shared" si="83"/>
        <v>1144594.82</v>
      </c>
      <c r="BK330" s="63">
        <f t="shared" si="84"/>
        <v>0</v>
      </c>
    </row>
    <row r="331" spans="1:63" s="61" customFormat="1" hidden="1" x14ac:dyDescent="0.25">
      <c r="A331" s="61" t="str">
        <f>VLOOKUP(B331,'Cubo 14-08-2023'!$A$1:$A$444,1,0)</f>
        <v>2.6-10-2204_23619013_2339210</v>
      </c>
      <c r="B331" s="61" t="str">
        <f t="shared" si="82"/>
        <v>2.6-10-2204_23619013_2339210</v>
      </c>
      <c r="C331" s="76" t="s">
        <v>452</v>
      </c>
      <c r="D331" s="61" t="s">
        <v>453</v>
      </c>
      <c r="E331" s="61" t="s">
        <v>681</v>
      </c>
      <c r="F331" s="61">
        <v>1</v>
      </c>
      <c r="G331" s="61" t="s">
        <v>669</v>
      </c>
      <c r="H331" s="61">
        <v>1.3</v>
      </c>
      <c r="I331" s="61" t="s">
        <v>670</v>
      </c>
      <c r="J331" s="61" t="s">
        <v>28</v>
      </c>
      <c r="K331" s="61" t="s">
        <v>29</v>
      </c>
      <c r="L331" s="61" t="s">
        <v>30</v>
      </c>
      <c r="M331" s="61" t="s">
        <v>31</v>
      </c>
      <c r="N331" s="61" t="s">
        <v>32</v>
      </c>
      <c r="O331" s="61" t="s">
        <v>33</v>
      </c>
      <c r="P331" s="61">
        <v>6</v>
      </c>
      <c r="Q331" s="61" t="s">
        <v>34</v>
      </c>
      <c r="R331" s="61">
        <v>19</v>
      </c>
      <c r="S331" s="61" t="s">
        <v>37</v>
      </c>
      <c r="T331" s="61" t="s">
        <v>35</v>
      </c>
      <c r="U331" s="61" t="s">
        <v>36</v>
      </c>
      <c r="V331" s="61">
        <v>3000</v>
      </c>
      <c r="W331" s="61" t="s">
        <v>662</v>
      </c>
      <c r="X331" s="61" t="s">
        <v>38</v>
      </c>
      <c r="AB331" s="61">
        <v>3921</v>
      </c>
      <c r="AC331" s="61" t="s">
        <v>39</v>
      </c>
      <c r="AD331" s="61">
        <v>0</v>
      </c>
      <c r="AE331" s="61" t="s">
        <v>40</v>
      </c>
      <c r="AF331" s="63">
        <v>0</v>
      </c>
      <c r="AG331" s="63">
        <v>0</v>
      </c>
      <c r="AH331" s="63">
        <v>0</v>
      </c>
      <c r="AI331" s="63">
        <v>0</v>
      </c>
      <c r="AJ331" s="63">
        <v>88245.29</v>
      </c>
      <c r="AK331" s="63">
        <v>88245.29</v>
      </c>
      <c r="AL331" s="63">
        <v>88245.29</v>
      </c>
      <c r="AM331" s="63">
        <v>88245.29</v>
      </c>
      <c r="AN331" s="63">
        <v>88245.29</v>
      </c>
      <c r="AO331" s="63">
        <v>88245.29</v>
      </c>
      <c r="AP331" s="63">
        <v>88245.29</v>
      </c>
      <c r="AQ331" s="63">
        <v>88245.29</v>
      </c>
      <c r="AR331" s="63">
        <v>88245.29</v>
      </c>
      <c r="AS331" s="63">
        <v>88245.29</v>
      </c>
      <c r="AT331" s="63">
        <v>88245.29</v>
      </c>
      <c r="AU331" s="63">
        <v>88245.29</v>
      </c>
      <c r="AV331" s="63">
        <v>88245.29</v>
      </c>
      <c r="AW331" s="63">
        <f t="shared" si="85"/>
        <v>-88245.29</v>
      </c>
      <c r="AX331" s="63">
        <v>0</v>
      </c>
      <c r="AY331" s="63">
        <f t="shared" si="86"/>
        <v>0</v>
      </c>
      <c r="AZ331" s="63">
        <f t="shared" si="87"/>
        <v>0</v>
      </c>
      <c r="BA331" s="63">
        <v>0</v>
      </c>
      <c r="BB331" s="63" t="s">
        <v>473</v>
      </c>
      <c r="BC331" s="63">
        <v>0</v>
      </c>
      <c r="BD331" s="63">
        <v>0</v>
      </c>
      <c r="BE331" s="63">
        <v>0</v>
      </c>
      <c r="BF331" s="63">
        <v>0</v>
      </c>
      <c r="BG331" s="63">
        <v>0</v>
      </c>
      <c r="BH331" s="63"/>
      <c r="BI331" s="63">
        <f>-AW331</f>
        <v>88245.29</v>
      </c>
      <c r="BJ331" s="63">
        <f t="shared" si="83"/>
        <v>88245.29</v>
      </c>
      <c r="BK331" s="63">
        <f t="shared" si="84"/>
        <v>0</v>
      </c>
    </row>
    <row r="332" spans="1:63" s="61" customFormat="1" hidden="1" x14ac:dyDescent="0.25">
      <c r="A332" s="61" t="str">
        <f>VLOOKUP(B332,'Cubo 14-08-2023'!$A$1:$A$444,1,0)</f>
        <v>2.6-11-2204_23619013_2339210</v>
      </c>
      <c r="B332" s="61" t="str">
        <f t="shared" si="82"/>
        <v>2.6-11-2204_23619013_2339210</v>
      </c>
      <c r="C332" s="76" t="s">
        <v>26</v>
      </c>
      <c r="D332" s="61" t="s">
        <v>27</v>
      </c>
      <c r="E332" s="61" t="s">
        <v>681</v>
      </c>
      <c r="F332" s="61">
        <v>1</v>
      </c>
      <c r="G332" s="61" t="s">
        <v>669</v>
      </c>
      <c r="H332" s="61">
        <v>1.3</v>
      </c>
      <c r="I332" s="61" t="s">
        <v>670</v>
      </c>
      <c r="J332" s="61" t="s">
        <v>28</v>
      </c>
      <c r="K332" s="61" t="s">
        <v>29</v>
      </c>
      <c r="L332" s="61" t="s">
        <v>30</v>
      </c>
      <c r="M332" s="61" t="s">
        <v>31</v>
      </c>
      <c r="N332" s="61" t="s">
        <v>32</v>
      </c>
      <c r="O332" s="61" t="s">
        <v>33</v>
      </c>
      <c r="P332" s="61">
        <v>6</v>
      </c>
      <c r="Q332" s="61" t="s">
        <v>34</v>
      </c>
      <c r="R332" s="61">
        <v>19</v>
      </c>
      <c r="S332" s="61" t="s">
        <v>37</v>
      </c>
      <c r="T332" s="61" t="s">
        <v>35</v>
      </c>
      <c r="U332" s="61" t="s">
        <v>36</v>
      </c>
      <c r="V332" s="61">
        <v>3000</v>
      </c>
      <c r="W332" s="61" t="s">
        <v>662</v>
      </c>
      <c r="X332" s="61" t="s">
        <v>38</v>
      </c>
      <c r="AB332" s="61">
        <v>3921</v>
      </c>
      <c r="AC332" s="61" t="s">
        <v>39</v>
      </c>
      <c r="AD332" s="61">
        <v>0</v>
      </c>
      <c r="AE332" s="61" t="s">
        <v>40</v>
      </c>
      <c r="AF332" s="63">
        <v>31567.41</v>
      </c>
      <c r="AG332" s="63">
        <v>31567.41</v>
      </c>
      <c r="AH332" s="63">
        <v>31567.41</v>
      </c>
      <c r="AI332" s="63">
        <v>0</v>
      </c>
      <c r="AJ332" s="63">
        <v>35741.68</v>
      </c>
      <c r="AK332" s="63">
        <v>35741.68</v>
      </c>
      <c r="AL332" s="63">
        <v>35741.68</v>
      </c>
      <c r="AM332" s="63">
        <v>35741.68</v>
      </c>
      <c r="AN332" s="63">
        <v>35741.68</v>
      </c>
      <c r="AO332" s="63">
        <v>35741.68</v>
      </c>
      <c r="AP332" s="63">
        <v>35741.68</v>
      </c>
      <c r="AQ332" s="63">
        <v>35741.68</v>
      </c>
      <c r="AR332" s="63">
        <v>35741.68</v>
      </c>
      <c r="AS332" s="63">
        <v>35741.68</v>
      </c>
      <c r="AT332" s="63">
        <v>35741.68</v>
      </c>
      <c r="AU332" s="63">
        <v>35741.68</v>
      </c>
      <c r="AV332" s="63">
        <v>35741.68</v>
      </c>
      <c r="AW332" s="63">
        <f t="shared" si="85"/>
        <v>-4174.2700000000004</v>
      </c>
      <c r="AX332" s="63">
        <v>0</v>
      </c>
      <c r="AY332" s="63">
        <f t="shared" si="86"/>
        <v>0</v>
      </c>
      <c r="AZ332" s="63">
        <f t="shared" si="87"/>
        <v>-31567.41</v>
      </c>
      <c r="BA332" s="63">
        <v>0</v>
      </c>
      <c r="BB332" s="63" t="s">
        <v>473</v>
      </c>
      <c r="BC332" s="63">
        <v>31567.41</v>
      </c>
      <c r="BD332" s="63">
        <v>0</v>
      </c>
      <c r="BE332" s="63">
        <v>0</v>
      </c>
      <c r="BF332" s="63">
        <v>0</v>
      </c>
      <c r="BG332" s="63">
        <v>31567.41</v>
      </c>
      <c r="BH332" s="63"/>
      <c r="BI332" s="63">
        <f>-AW332</f>
        <v>4174.2700000000004</v>
      </c>
      <c r="BJ332" s="63">
        <f t="shared" si="83"/>
        <v>35741.68</v>
      </c>
      <c r="BK332" s="63">
        <f t="shared" si="84"/>
        <v>0</v>
      </c>
    </row>
    <row r="333" spans="1:63" s="61" customFormat="1" hidden="1" x14ac:dyDescent="0.25">
      <c r="A333" s="61" t="str">
        <f>VLOOKUP(B333,'Cubo 14-08-2023'!$A$1:$A$444,1,0)</f>
        <v>2.5-03-2204_23619013_2339210</v>
      </c>
      <c r="B333" s="61" t="str">
        <f t="shared" si="82"/>
        <v>2.5-03-2204_23619013_2339210</v>
      </c>
      <c r="C333" s="76" t="s">
        <v>448</v>
      </c>
      <c r="D333" s="61" t="s">
        <v>449</v>
      </c>
      <c r="E333" s="61" t="s">
        <v>681</v>
      </c>
      <c r="F333" s="61">
        <v>1</v>
      </c>
      <c r="G333" s="61" t="s">
        <v>669</v>
      </c>
      <c r="H333" s="61">
        <v>1.3</v>
      </c>
      <c r="I333" s="61" t="s">
        <v>670</v>
      </c>
      <c r="J333" s="61" t="s">
        <v>28</v>
      </c>
      <c r="K333" s="61" t="s">
        <v>29</v>
      </c>
      <c r="L333" s="61" t="s">
        <v>30</v>
      </c>
      <c r="M333" s="61" t="s">
        <v>31</v>
      </c>
      <c r="N333" s="61" t="s">
        <v>32</v>
      </c>
      <c r="O333" s="61" t="s">
        <v>33</v>
      </c>
      <c r="P333" s="61">
        <v>6</v>
      </c>
      <c r="Q333" s="61" t="s">
        <v>34</v>
      </c>
      <c r="R333" s="61">
        <v>19</v>
      </c>
      <c r="S333" s="61" t="s">
        <v>37</v>
      </c>
      <c r="T333" s="61" t="s">
        <v>35</v>
      </c>
      <c r="U333" s="61" t="s">
        <v>36</v>
      </c>
      <c r="V333" s="61">
        <v>3000</v>
      </c>
      <c r="W333" s="61" t="s">
        <v>662</v>
      </c>
      <c r="X333" s="61" t="s">
        <v>38</v>
      </c>
      <c r="AB333" s="61">
        <v>3921</v>
      </c>
      <c r="AC333" s="61" t="s">
        <v>39</v>
      </c>
      <c r="AD333" s="61">
        <v>0</v>
      </c>
      <c r="AE333" s="61" t="s">
        <v>40</v>
      </c>
      <c r="AF333" s="63">
        <v>55862.45</v>
      </c>
      <c r="AG333" s="63">
        <v>55862.45</v>
      </c>
      <c r="AH333" s="63">
        <v>55862.45</v>
      </c>
      <c r="AI333" s="63">
        <v>0</v>
      </c>
      <c r="AJ333" s="63">
        <v>56476.45</v>
      </c>
      <c r="AK333" s="63">
        <v>56476.45</v>
      </c>
      <c r="AL333" s="63">
        <v>56476.45</v>
      </c>
      <c r="AM333" s="63">
        <v>56476.45</v>
      </c>
      <c r="AN333" s="63">
        <v>56476.45</v>
      </c>
      <c r="AO333" s="63">
        <v>56476.45</v>
      </c>
      <c r="AP333" s="63">
        <v>56476.45</v>
      </c>
      <c r="AQ333" s="63">
        <v>56476.45</v>
      </c>
      <c r="AR333" s="63">
        <v>56476.45</v>
      </c>
      <c r="AS333" s="63">
        <v>56476.45</v>
      </c>
      <c r="AT333" s="63">
        <v>56476.45</v>
      </c>
      <c r="AU333" s="63">
        <v>56476.45</v>
      </c>
      <c r="AV333" s="63">
        <v>56476.45</v>
      </c>
      <c r="AW333" s="63">
        <f t="shared" si="85"/>
        <v>-614</v>
      </c>
      <c r="AX333" s="63">
        <v>0</v>
      </c>
      <c r="AY333" s="63">
        <f t="shared" si="86"/>
        <v>0</v>
      </c>
      <c r="AZ333" s="63">
        <f t="shared" si="87"/>
        <v>-55862.45</v>
      </c>
      <c r="BA333" s="63">
        <v>0</v>
      </c>
      <c r="BB333" s="63" t="s">
        <v>473</v>
      </c>
      <c r="BC333" s="63">
        <v>55862.45</v>
      </c>
      <c r="BD333" s="63">
        <v>0</v>
      </c>
      <c r="BE333" s="63">
        <v>0</v>
      </c>
      <c r="BF333" s="63">
        <v>0</v>
      </c>
      <c r="BG333" s="63">
        <v>55862.45</v>
      </c>
      <c r="BH333" s="63"/>
      <c r="BI333" s="63">
        <f>-AW333</f>
        <v>614</v>
      </c>
      <c r="BJ333" s="63">
        <f t="shared" si="83"/>
        <v>56476.45</v>
      </c>
      <c r="BK333" s="63">
        <f t="shared" si="84"/>
        <v>0</v>
      </c>
    </row>
    <row r="334" spans="1:63" s="61" customFormat="1" hidden="1" x14ac:dyDescent="0.25">
      <c r="A334" s="61" t="str">
        <f>VLOOKUP(B334,'Cubo 14-08-2023'!$A$1:$A$444,1,0)</f>
        <v>2.6-02-2204_23619013_2339210</v>
      </c>
      <c r="B334" s="61" t="str">
        <f t="shared" si="82"/>
        <v>2.6-02-2204_23619013_2339210</v>
      </c>
      <c r="C334" s="61" t="s">
        <v>133</v>
      </c>
      <c r="D334" s="61" t="s">
        <v>134</v>
      </c>
      <c r="E334" s="61" t="s">
        <v>681</v>
      </c>
      <c r="F334" s="61">
        <v>1</v>
      </c>
      <c r="G334" s="61" t="s">
        <v>669</v>
      </c>
      <c r="H334" s="61">
        <v>1.3</v>
      </c>
      <c r="I334" s="61" t="s">
        <v>670</v>
      </c>
      <c r="J334" s="61" t="s">
        <v>28</v>
      </c>
      <c r="K334" s="61" t="s">
        <v>29</v>
      </c>
      <c r="L334" s="61" t="s">
        <v>30</v>
      </c>
      <c r="M334" s="61" t="s">
        <v>31</v>
      </c>
      <c r="N334" s="61" t="s">
        <v>32</v>
      </c>
      <c r="O334" s="61" t="s">
        <v>33</v>
      </c>
      <c r="P334" s="61">
        <v>6</v>
      </c>
      <c r="Q334" s="61" t="s">
        <v>34</v>
      </c>
      <c r="R334" s="61">
        <v>19</v>
      </c>
      <c r="S334" s="61" t="s">
        <v>37</v>
      </c>
      <c r="T334" s="61" t="s">
        <v>35</v>
      </c>
      <c r="U334" s="61" t="s">
        <v>36</v>
      </c>
      <c r="V334" s="61">
        <v>3000</v>
      </c>
      <c r="W334" s="61" t="s">
        <v>662</v>
      </c>
      <c r="X334" s="61" t="s">
        <v>38</v>
      </c>
      <c r="AB334" s="61">
        <v>3921</v>
      </c>
      <c r="AC334" s="61" t="s">
        <v>39</v>
      </c>
      <c r="AD334" s="61">
        <v>0</v>
      </c>
      <c r="AE334" s="61" t="s">
        <v>40</v>
      </c>
      <c r="AF334" s="63">
        <v>1307.25</v>
      </c>
      <c r="AG334" s="63">
        <v>1307.25</v>
      </c>
      <c r="AH334" s="63">
        <v>1307.25</v>
      </c>
      <c r="AI334" s="63">
        <v>0</v>
      </c>
      <c r="AJ334" s="63">
        <v>1307.25</v>
      </c>
      <c r="AK334" s="63">
        <v>1307.25</v>
      </c>
      <c r="AL334" s="63">
        <v>1307.25</v>
      </c>
      <c r="AM334" s="63">
        <v>1307.25</v>
      </c>
      <c r="AN334" s="63">
        <v>1307.25</v>
      </c>
      <c r="AO334" s="63">
        <v>1307.25</v>
      </c>
      <c r="AP334" s="63">
        <v>1307.25</v>
      </c>
      <c r="AQ334" s="63">
        <v>1307.25</v>
      </c>
      <c r="AR334" s="63">
        <v>1307.25</v>
      </c>
      <c r="AS334" s="63">
        <v>1307.25</v>
      </c>
      <c r="AT334" s="63">
        <v>1307.25</v>
      </c>
      <c r="AU334" s="63">
        <v>1307.25</v>
      </c>
      <c r="AV334" s="63">
        <v>1307.25</v>
      </c>
      <c r="AW334" s="63">
        <f t="shared" si="85"/>
        <v>0</v>
      </c>
      <c r="AX334" s="63">
        <v>0</v>
      </c>
      <c r="AY334" s="63">
        <f t="shared" si="86"/>
        <v>0</v>
      </c>
      <c r="AZ334" s="63">
        <f t="shared" si="87"/>
        <v>-1307.25</v>
      </c>
      <c r="BA334" s="63">
        <v>0</v>
      </c>
      <c r="BB334" s="63" t="s">
        <v>473</v>
      </c>
      <c r="BC334" s="63">
        <v>1307.25</v>
      </c>
      <c r="BD334" s="63">
        <v>0</v>
      </c>
      <c r="BE334" s="63">
        <v>0</v>
      </c>
      <c r="BF334" s="63">
        <v>0</v>
      </c>
      <c r="BG334" s="63">
        <v>1307.25</v>
      </c>
      <c r="BH334" s="63"/>
      <c r="BI334" s="63">
        <v>0</v>
      </c>
      <c r="BJ334" s="63">
        <f t="shared" si="83"/>
        <v>1307.25</v>
      </c>
      <c r="BK334" s="63">
        <f t="shared" si="84"/>
        <v>0</v>
      </c>
    </row>
    <row r="335" spans="1:63" s="61" customFormat="1" hidden="1" x14ac:dyDescent="0.25">
      <c r="A335" s="61" t="str">
        <f>VLOOKUP(B335,'Cubo 14-08-2023'!$A$1:$A$444,1,0)</f>
        <v>1.1-14-2302_2317007_2339210</v>
      </c>
      <c r="B335" s="61" t="str">
        <f t="shared" si="82"/>
        <v>1.1-14-2302_2317007_2339210</v>
      </c>
      <c r="C335" s="61" t="s">
        <v>123</v>
      </c>
      <c r="D335" s="61" t="s">
        <v>124</v>
      </c>
      <c r="E335" s="61" t="s">
        <v>683</v>
      </c>
      <c r="F335" s="61">
        <v>1</v>
      </c>
      <c r="G335" s="61" t="s">
        <v>669</v>
      </c>
      <c r="H335" s="61">
        <v>1.3</v>
      </c>
      <c r="I335" s="61" t="s">
        <v>670</v>
      </c>
      <c r="J335" s="61" t="s">
        <v>28</v>
      </c>
      <c r="K335" s="61" t="s">
        <v>29</v>
      </c>
      <c r="L335" s="61" t="s">
        <v>125</v>
      </c>
      <c r="M335" s="61" t="s">
        <v>126</v>
      </c>
      <c r="N335" s="61" t="s">
        <v>97</v>
      </c>
      <c r="O335" s="61" t="s">
        <v>98</v>
      </c>
      <c r="P335" s="61">
        <v>1</v>
      </c>
      <c r="Q335" s="61" t="s">
        <v>127</v>
      </c>
      <c r="R335" s="61">
        <v>7</v>
      </c>
      <c r="S335" s="61" t="s">
        <v>130</v>
      </c>
      <c r="T335" s="61" t="s">
        <v>128</v>
      </c>
      <c r="U335" s="61" t="s">
        <v>129</v>
      </c>
      <c r="V335" s="61">
        <v>3000</v>
      </c>
      <c r="W335" s="61" t="s">
        <v>662</v>
      </c>
      <c r="X335" s="61" t="s">
        <v>38</v>
      </c>
      <c r="AB335" s="61">
        <v>3921</v>
      </c>
      <c r="AC335" s="61" t="s">
        <v>39</v>
      </c>
      <c r="AD335" s="61">
        <v>0</v>
      </c>
      <c r="AE335" s="61" t="s">
        <v>40</v>
      </c>
      <c r="AF335" s="63">
        <v>0</v>
      </c>
      <c r="AG335" s="63">
        <v>0</v>
      </c>
      <c r="AH335" s="63">
        <v>0</v>
      </c>
      <c r="AI335" s="63">
        <v>0</v>
      </c>
      <c r="AJ335" s="63">
        <v>0</v>
      </c>
      <c r="AK335" s="63">
        <v>0</v>
      </c>
      <c r="AL335" s="63">
        <v>0</v>
      </c>
      <c r="AM335" s="63">
        <v>0</v>
      </c>
      <c r="AN335" s="63">
        <v>0</v>
      </c>
      <c r="AO335" s="63">
        <v>0</v>
      </c>
      <c r="AP335" s="63">
        <v>0</v>
      </c>
      <c r="AQ335" s="63">
        <v>0</v>
      </c>
      <c r="AR335" s="63">
        <v>0</v>
      </c>
      <c r="AS335" s="63">
        <v>0</v>
      </c>
      <c r="AT335" s="63">
        <v>0</v>
      </c>
      <c r="AU335" s="63">
        <v>0</v>
      </c>
      <c r="AV335" s="63">
        <v>0</v>
      </c>
      <c r="AW335" s="63">
        <f t="shared" si="85"/>
        <v>0</v>
      </c>
      <c r="AX335" s="63">
        <v>0</v>
      </c>
      <c r="AY335" s="63">
        <f t="shared" si="86"/>
        <v>0</v>
      </c>
      <c r="AZ335" s="63">
        <f t="shared" si="87"/>
        <v>0</v>
      </c>
      <c r="BA335" s="63">
        <v>0</v>
      </c>
      <c r="BB335" s="63" t="s">
        <v>473</v>
      </c>
      <c r="BC335" s="63">
        <v>0</v>
      </c>
      <c r="BD335" s="63">
        <v>0</v>
      </c>
      <c r="BE335" s="63">
        <v>0</v>
      </c>
      <c r="BF335" s="63">
        <v>0</v>
      </c>
      <c r="BG335" s="63">
        <v>0</v>
      </c>
      <c r="BH335" s="63"/>
      <c r="BI335" s="63">
        <f>BA335-AG335</f>
        <v>0</v>
      </c>
      <c r="BJ335" s="63">
        <f t="shared" si="83"/>
        <v>0</v>
      </c>
      <c r="BK335" s="63">
        <f t="shared" si="84"/>
        <v>0</v>
      </c>
    </row>
    <row r="336" spans="1:63" s="61" customFormat="1" hidden="1" x14ac:dyDescent="0.25">
      <c r="A336" s="61" t="str">
        <f>VLOOKUP(B336,'Cubo 14-08-2023'!$A$1:$A$444,1,0)</f>
        <v>2.6-05-2104_23619013_2339210</v>
      </c>
      <c r="B336" s="61" t="str">
        <f t="shared" si="82"/>
        <v>2.6-05-2104_23619013_2339210</v>
      </c>
      <c r="C336" s="61" t="s">
        <v>456</v>
      </c>
      <c r="D336" s="61" t="s">
        <v>457</v>
      </c>
      <c r="E336" s="61" t="s">
        <v>679</v>
      </c>
      <c r="F336" s="61">
        <v>1</v>
      </c>
      <c r="G336" s="61" t="s">
        <v>669</v>
      </c>
      <c r="H336" s="61">
        <v>1.3</v>
      </c>
      <c r="I336" s="61" t="s">
        <v>670</v>
      </c>
      <c r="J336" s="61" t="s">
        <v>28</v>
      </c>
      <c r="K336" s="61" t="s">
        <v>29</v>
      </c>
      <c r="L336" s="61" t="s">
        <v>30</v>
      </c>
      <c r="M336" s="61" t="s">
        <v>31</v>
      </c>
      <c r="N336" s="61" t="s">
        <v>32</v>
      </c>
      <c r="O336" s="61" t="s">
        <v>33</v>
      </c>
      <c r="P336" s="61">
        <v>6</v>
      </c>
      <c r="Q336" s="61" t="s">
        <v>34</v>
      </c>
      <c r="R336" s="61">
        <v>19</v>
      </c>
      <c r="S336" s="61" t="s">
        <v>37</v>
      </c>
      <c r="T336" s="61" t="s">
        <v>35</v>
      </c>
      <c r="U336" s="61" t="s">
        <v>36</v>
      </c>
      <c r="V336" s="61">
        <v>3000</v>
      </c>
      <c r="W336" s="61" t="s">
        <v>662</v>
      </c>
      <c r="X336" s="61" t="s">
        <v>38</v>
      </c>
      <c r="AB336" s="61">
        <v>3921</v>
      </c>
      <c r="AC336" s="61" t="s">
        <v>39</v>
      </c>
      <c r="AD336" s="61">
        <v>0</v>
      </c>
      <c r="AE336" s="61" t="s">
        <v>40</v>
      </c>
      <c r="AF336" s="63">
        <v>0</v>
      </c>
      <c r="AG336" s="63">
        <v>0</v>
      </c>
      <c r="AH336" s="63">
        <v>0</v>
      </c>
      <c r="AI336" s="63">
        <v>0</v>
      </c>
      <c r="AJ336" s="63">
        <v>0</v>
      </c>
      <c r="AK336" s="63">
        <v>0</v>
      </c>
      <c r="AL336" s="63">
        <v>0</v>
      </c>
      <c r="AM336" s="63">
        <v>0</v>
      </c>
      <c r="AN336" s="63">
        <v>0</v>
      </c>
      <c r="AO336" s="63">
        <v>0</v>
      </c>
      <c r="AP336" s="63">
        <v>0</v>
      </c>
      <c r="AQ336" s="63">
        <v>0</v>
      </c>
      <c r="AR336" s="63">
        <v>0</v>
      </c>
      <c r="AS336" s="63">
        <v>0</v>
      </c>
      <c r="AT336" s="63">
        <v>0</v>
      </c>
      <c r="AU336" s="63">
        <v>0</v>
      </c>
      <c r="AV336" s="63">
        <v>0</v>
      </c>
      <c r="AW336" s="63">
        <f t="shared" si="85"/>
        <v>0</v>
      </c>
      <c r="AX336" s="63">
        <v>0</v>
      </c>
      <c r="AY336" s="63">
        <f t="shared" si="86"/>
        <v>0</v>
      </c>
      <c r="AZ336" s="63">
        <f t="shared" si="87"/>
        <v>0</v>
      </c>
      <c r="BA336" s="63">
        <v>0</v>
      </c>
      <c r="BB336" s="63" t="s">
        <v>473</v>
      </c>
      <c r="BC336" s="63">
        <v>0</v>
      </c>
      <c r="BD336" s="63">
        <v>0</v>
      </c>
      <c r="BE336" s="63">
        <v>0</v>
      </c>
      <c r="BF336" s="63">
        <v>0</v>
      </c>
      <c r="BG336" s="63">
        <v>0</v>
      </c>
      <c r="BH336" s="63"/>
      <c r="BI336" s="63">
        <f>BA336-AG336</f>
        <v>0</v>
      </c>
      <c r="BJ336" s="63">
        <f t="shared" si="83"/>
        <v>0</v>
      </c>
      <c r="BK336" s="63">
        <f t="shared" si="84"/>
        <v>0</v>
      </c>
    </row>
    <row r="337" spans="1:63" s="61" customFormat="1" hidden="1" x14ac:dyDescent="0.25">
      <c r="A337" s="61" t="str">
        <f>VLOOKUP(B337,'Cubo 14-08-2023'!$A$1:$A$444,1,0)</f>
        <v>2.6-01-2204_23619013_2339210</v>
      </c>
      <c r="B337" s="61" t="str">
        <f t="shared" si="82"/>
        <v>2.6-01-2204_23619013_2339210</v>
      </c>
      <c r="C337" s="61" t="s">
        <v>135</v>
      </c>
      <c r="D337" s="61" t="s">
        <v>136</v>
      </c>
      <c r="E337" s="61" t="s">
        <v>681</v>
      </c>
      <c r="F337" s="61">
        <v>1</v>
      </c>
      <c r="G337" s="61" t="s">
        <v>669</v>
      </c>
      <c r="H337" s="61">
        <v>1.3</v>
      </c>
      <c r="I337" s="61" t="s">
        <v>670</v>
      </c>
      <c r="J337" s="61" t="s">
        <v>28</v>
      </c>
      <c r="K337" s="61" t="s">
        <v>29</v>
      </c>
      <c r="L337" s="61" t="s">
        <v>30</v>
      </c>
      <c r="M337" s="61" t="s">
        <v>31</v>
      </c>
      <c r="N337" s="61" t="s">
        <v>32</v>
      </c>
      <c r="O337" s="61" t="s">
        <v>33</v>
      </c>
      <c r="P337" s="61">
        <v>6</v>
      </c>
      <c r="Q337" s="61" t="s">
        <v>34</v>
      </c>
      <c r="R337" s="61">
        <v>19</v>
      </c>
      <c r="S337" s="61" t="s">
        <v>37</v>
      </c>
      <c r="T337" s="61" t="s">
        <v>35</v>
      </c>
      <c r="U337" s="61" t="s">
        <v>36</v>
      </c>
      <c r="V337" s="61">
        <v>3000</v>
      </c>
      <c r="W337" s="61" t="s">
        <v>662</v>
      </c>
      <c r="X337" s="61" t="s">
        <v>38</v>
      </c>
      <c r="AB337" s="61">
        <v>3921</v>
      </c>
      <c r="AC337" s="61" t="s">
        <v>39</v>
      </c>
      <c r="AD337" s="61">
        <v>0</v>
      </c>
      <c r="AE337" s="61" t="s">
        <v>40</v>
      </c>
      <c r="AF337" s="63">
        <v>688354.49</v>
      </c>
      <c r="AG337" s="63">
        <v>688354.49</v>
      </c>
      <c r="AH337" s="63">
        <v>688354.49</v>
      </c>
      <c r="AI337" s="63">
        <v>0</v>
      </c>
      <c r="AJ337" s="63">
        <v>688354.49</v>
      </c>
      <c r="AK337" s="63">
        <v>688354.49</v>
      </c>
      <c r="AL337" s="63">
        <v>688354.49</v>
      </c>
      <c r="AM337" s="63">
        <v>688354.49</v>
      </c>
      <c r="AN337" s="63">
        <v>688354.49</v>
      </c>
      <c r="AO337" s="63">
        <v>688354.49</v>
      </c>
      <c r="AP337" s="63">
        <v>688354.49</v>
      </c>
      <c r="AQ337" s="63">
        <v>688354.49</v>
      </c>
      <c r="AR337" s="63">
        <v>688354.49</v>
      </c>
      <c r="AS337" s="63">
        <v>688354.49</v>
      </c>
      <c r="AT337" s="63">
        <v>688354.49</v>
      </c>
      <c r="AU337" s="63">
        <v>688354.49</v>
      </c>
      <c r="AV337" s="63">
        <v>688354.49</v>
      </c>
      <c r="AW337" s="63">
        <f t="shared" si="85"/>
        <v>0</v>
      </c>
      <c r="AX337" s="63">
        <v>0</v>
      </c>
      <c r="AY337" s="63">
        <f t="shared" si="86"/>
        <v>0</v>
      </c>
      <c r="AZ337" s="63">
        <f t="shared" si="87"/>
        <v>-688354.49</v>
      </c>
      <c r="BA337" s="63">
        <v>0</v>
      </c>
      <c r="BB337" s="63" t="s">
        <v>473</v>
      </c>
      <c r="BC337" s="63">
        <v>688354.49</v>
      </c>
      <c r="BD337" s="63">
        <v>0</v>
      </c>
      <c r="BE337" s="63">
        <v>0</v>
      </c>
      <c r="BF337" s="63">
        <v>0</v>
      </c>
      <c r="BG337" s="63">
        <v>688354.49</v>
      </c>
      <c r="BH337" s="63"/>
      <c r="BI337" s="63">
        <v>0</v>
      </c>
      <c r="BJ337" s="63">
        <f t="shared" si="83"/>
        <v>688354.49</v>
      </c>
      <c r="BK337" s="63">
        <f t="shared" si="84"/>
        <v>0</v>
      </c>
    </row>
    <row r="338" spans="1:63" s="61" customFormat="1" hidden="1" x14ac:dyDescent="0.25">
      <c r="A338" s="61" t="str">
        <f>VLOOKUP(B338,'Cubo 14-08-2023'!$A$1:$A$444,1,0)</f>
        <v>2.6-05-2204_23619013_2339210</v>
      </c>
      <c r="B338" s="61" t="str">
        <f t="shared" si="82"/>
        <v>2.6-05-2204_23619013_2339210</v>
      </c>
      <c r="C338" s="61" t="s">
        <v>450</v>
      </c>
      <c r="D338" s="61" t="s">
        <v>451</v>
      </c>
      <c r="E338" s="61" t="s">
        <v>681</v>
      </c>
      <c r="F338" s="61">
        <v>1</v>
      </c>
      <c r="G338" s="61" t="s">
        <v>669</v>
      </c>
      <c r="H338" s="61">
        <v>1.3</v>
      </c>
      <c r="I338" s="61" t="s">
        <v>670</v>
      </c>
      <c r="J338" s="61" t="s">
        <v>28</v>
      </c>
      <c r="K338" s="61" t="s">
        <v>29</v>
      </c>
      <c r="L338" s="61" t="s">
        <v>30</v>
      </c>
      <c r="M338" s="61" t="s">
        <v>31</v>
      </c>
      <c r="N338" s="61" t="s">
        <v>32</v>
      </c>
      <c r="O338" s="61" t="s">
        <v>33</v>
      </c>
      <c r="P338" s="61">
        <v>6</v>
      </c>
      <c r="Q338" s="61" t="s">
        <v>34</v>
      </c>
      <c r="R338" s="61">
        <v>19</v>
      </c>
      <c r="S338" s="61" t="s">
        <v>37</v>
      </c>
      <c r="T338" s="61" t="s">
        <v>35</v>
      </c>
      <c r="U338" s="61" t="s">
        <v>36</v>
      </c>
      <c r="V338" s="61">
        <v>3000</v>
      </c>
      <c r="W338" s="61" t="s">
        <v>662</v>
      </c>
      <c r="X338" s="61" t="s">
        <v>38</v>
      </c>
      <c r="AB338" s="61">
        <v>3921</v>
      </c>
      <c r="AC338" s="61" t="s">
        <v>39</v>
      </c>
      <c r="AD338" s="61">
        <v>0</v>
      </c>
      <c r="AE338" s="61" t="s">
        <v>40</v>
      </c>
      <c r="AF338" s="63">
        <v>8782.65</v>
      </c>
      <c r="AG338" s="63">
        <v>8782.65</v>
      </c>
      <c r="AH338" s="63">
        <v>8782.65</v>
      </c>
      <c r="AI338" s="63">
        <v>0</v>
      </c>
      <c r="AJ338" s="63">
        <v>8782.65</v>
      </c>
      <c r="AK338" s="63">
        <v>8782.65</v>
      </c>
      <c r="AL338" s="63">
        <v>8782.65</v>
      </c>
      <c r="AM338" s="63">
        <v>8782.65</v>
      </c>
      <c r="AN338" s="63">
        <v>8782.65</v>
      </c>
      <c r="AO338" s="63">
        <v>8782.65</v>
      </c>
      <c r="AP338" s="63">
        <v>8782.65</v>
      </c>
      <c r="AQ338" s="63">
        <v>8782.65</v>
      </c>
      <c r="AR338" s="63">
        <v>8782.65</v>
      </c>
      <c r="AS338" s="63">
        <v>8782.65</v>
      </c>
      <c r="AT338" s="63">
        <v>8782.65</v>
      </c>
      <c r="AU338" s="63">
        <v>8782.65</v>
      </c>
      <c r="AV338" s="63">
        <v>8782.65</v>
      </c>
      <c r="AW338" s="63">
        <f t="shared" si="85"/>
        <v>0</v>
      </c>
      <c r="AX338" s="63">
        <v>0</v>
      </c>
      <c r="AY338" s="63">
        <f t="shared" si="86"/>
        <v>0</v>
      </c>
      <c r="AZ338" s="63">
        <f t="shared" si="87"/>
        <v>-8782.65</v>
      </c>
      <c r="BA338" s="63">
        <v>0</v>
      </c>
      <c r="BB338" s="63" t="s">
        <v>473</v>
      </c>
      <c r="BC338" s="63">
        <v>8782.65</v>
      </c>
      <c r="BD338" s="63">
        <v>0</v>
      </c>
      <c r="BE338" s="63">
        <v>0</v>
      </c>
      <c r="BF338" s="63">
        <v>0</v>
      </c>
      <c r="BG338" s="63">
        <v>8782.65</v>
      </c>
      <c r="BH338" s="63"/>
      <c r="BI338" s="63">
        <v>0</v>
      </c>
      <c r="BJ338" s="63">
        <f t="shared" si="83"/>
        <v>8782.65</v>
      </c>
      <c r="BK338" s="63">
        <f t="shared" si="84"/>
        <v>0</v>
      </c>
    </row>
    <row r="339" spans="1:63" s="61" customFormat="1" hidden="1" x14ac:dyDescent="0.25">
      <c r="A339" s="61" t="str">
        <f>VLOOKUP(B339,'Cubo 14-08-2023'!$A$1:$A$444,1,0)</f>
        <v>1.1-14-2302_2317007_2339220</v>
      </c>
      <c r="B339" s="61" t="str">
        <f t="shared" si="82"/>
        <v>1.1-14-2302_2317007_2339220</v>
      </c>
      <c r="C339" s="61" t="s">
        <v>123</v>
      </c>
      <c r="D339" s="61" t="s">
        <v>124</v>
      </c>
      <c r="E339" s="61" t="s">
        <v>683</v>
      </c>
      <c r="F339" s="61">
        <v>1</v>
      </c>
      <c r="G339" s="61" t="s">
        <v>669</v>
      </c>
      <c r="H339" s="61">
        <v>1.3</v>
      </c>
      <c r="I339" s="61" t="s">
        <v>670</v>
      </c>
      <c r="J339" s="61" t="s">
        <v>28</v>
      </c>
      <c r="K339" s="61" t="s">
        <v>29</v>
      </c>
      <c r="L339" s="61" t="s">
        <v>125</v>
      </c>
      <c r="M339" s="61" t="s">
        <v>126</v>
      </c>
      <c r="N339" s="61" t="s">
        <v>97</v>
      </c>
      <c r="O339" s="61" t="s">
        <v>98</v>
      </c>
      <c r="P339" s="61">
        <v>1</v>
      </c>
      <c r="Q339" s="61" t="s">
        <v>127</v>
      </c>
      <c r="R339" s="61">
        <v>7</v>
      </c>
      <c r="S339" s="61" t="s">
        <v>130</v>
      </c>
      <c r="T339" s="61" t="s">
        <v>128</v>
      </c>
      <c r="U339" s="61" t="s">
        <v>129</v>
      </c>
      <c r="V339" s="61">
        <v>3000</v>
      </c>
      <c r="W339" s="61" t="s">
        <v>662</v>
      </c>
      <c r="X339" s="61" t="s">
        <v>38</v>
      </c>
      <c r="AB339" s="61">
        <v>3922</v>
      </c>
      <c r="AC339" s="61" t="s">
        <v>131</v>
      </c>
      <c r="AD339" s="61">
        <v>0</v>
      </c>
      <c r="AE339" s="61" t="s">
        <v>40</v>
      </c>
      <c r="AF339" s="63">
        <v>812000</v>
      </c>
      <c r="AG339" s="63">
        <v>812000</v>
      </c>
      <c r="AH339" s="63">
        <v>812000</v>
      </c>
      <c r="AI339" s="63">
        <v>0</v>
      </c>
      <c r="AJ339" s="63">
        <v>493589.01</v>
      </c>
      <c r="AK339" s="63">
        <v>0</v>
      </c>
      <c r="AL339" s="63">
        <v>493589.01</v>
      </c>
      <c r="AM339" s="63">
        <v>493589.01</v>
      </c>
      <c r="AN339" s="63">
        <v>0</v>
      </c>
      <c r="AO339" s="63">
        <v>0</v>
      </c>
      <c r="AP339" s="63">
        <v>0</v>
      </c>
      <c r="AQ339" s="63">
        <v>0</v>
      </c>
      <c r="AR339" s="63">
        <v>0</v>
      </c>
      <c r="AS339" s="63">
        <v>0</v>
      </c>
      <c r="AT339" s="63">
        <v>0</v>
      </c>
      <c r="AU339" s="63">
        <v>0</v>
      </c>
      <c r="AV339" s="63">
        <v>0</v>
      </c>
      <c r="AW339" s="63">
        <f t="shared" si="85"/>
        <v>318410.99</v>
      </c>
      <c r="AX339" s="63">
        <v>0</v>
      </c>
      <c r="AY339" s="63">
        <f t="shared" si="86"/>
        <v>0</v>
      </c>
      <c r="AZ339" s="63">
        <f t="shared" si="87"/>
        <v>-812000</v>
      </c>
      <c r="BA339" s="63">
        <v>0</v>
      </c>
      <c r="BB339" s="63" t="s">
        <v>473</v>
      </c>
      <c r="BC339" s="63">
        <v>812000</v>
      </c>
      <c r="BD339" s="63">
        <v>0</v>
      </c>
      <c r="BE339" s="63">
        <v>0</v>
      </c>
      <c r="BF339" s="63">
        <v>0</v>
      </c>
      <c r="BG339" s="63">
        <v>812000</v>
      </c>
      <c r="BH339" s="63"/>
      <c r="BI339" s="63">
        <v>0</v>
      </c>
      <c r="BJ339" s="63">
        <f t="shared" si="83"/>
        <v>812000</v>
      </c>
      <c r="BK339" s="63">
        <f t="shared" si="84"/>
        <v>318410.99</v>
      </c>
    </row>
    <row r="340" spans="1:63" s="61" customFormat="1" hidden="1" x14ac:dyDescent="0.25">
      <c r="A340" s="61" t="str">
        <f>VLOOKUP(B340,'Cubo 14-08-2023'!$A$1:$A$444,1,0)</f>
        <v>1.1-00-2307_23236022_2339220</v>
      </c>
      <c r="B340" s="61" t="str">
        <f t="shared" si="82"/>
        <v>1.1-00-2307_23236022_2339220</v>
      </c>
      <c r="C340" s="61" t="s">
        <v>137</v>
      </c>
      <c r="D340" s="61" t="s">
        <v>138</v>
      </c>
      <c r="E340" s="61" t="s">
        <v>682</v>
      </c>
      <c r="F340" s="61">
        <v>2</v>
      </c>
      <c r="G340" s="61" t="s">
        <v>672</v>
      </c>
      <c r="H340" s="61">
        <v>2.2000000000000002</v>
      </c>
      <c r="I340" s="61" t="s">
        <v>674</v>
      </c>
      <c r="J340" s="61" t="s">
        <v>147</v>
      </c>
      <c r="K340" s="61" t="s">
        <v>148</v>
      </c>
      <c r="L340" s="61" t="s">
        <v>43</v>
      </c>
      <c r="M340" s="61" t="s">
        <v>44</v>
      </c>
      <c r="N340" s="61" t="s">
        <v>88</v>
      </c>
      <c r="O340" s="61" t="s">
        <v>89</v>
      </c>
      <c r="P340" s="61">
        <v>2</v>
      </c>
      <c r="Q340" s="61" t="s">
        <v>169</v>
      </c>
      <c r="R340" s="61">
        <v>36</v>
      </c>
      <c r="S340" s="61" t="s">
        <v>172</v>
      </c>
      <c r="T340" s="61" t="s">
        <v>170</v>
      </c>
      <c r="U340" s="61" t="s">
        <v>171</v>
      </c>
      <c r="V340" s="61">
        <v>3000</v>
      </c>
      <c r="W340" s="61" t="s">
        <v>662</v>
      </c>
      <c r="X340" s="61" t="s">
        <v>38</v>
      </c>
      <c r="AB340" s="61">
        <v>3922</v>
      </c>
      <c r="AC340" s="61" t="s">
        <v>131</v>
      </c>
      <c r="AD340" s="61">
        <v>0</v>
      </c>
      <c r="AE340" s="61" t="s">
        <v>40</v>
      </c>
      <c r="AF340" s="63">
        <v>9000000</v>
      </c>
      <c r="AG340" s="63">
        <v>9000000</v>
      </c>
      <c r="AH340" s="63">
        <v>9000000</v>
      </c>
      <c r="AI340" s="63">
        <v>9000000</v>
      </c>
      <c r="AJ340" s="63">
        <v>6830319</v>
      </c>
      <c r="AK340" s="63">
        <v>4422304</v>
      </c>
      <c r="AL340" s="63">
        <v>6830319</v>
      </c>
      <c r="AM340" s="63">
        <v>6879250</v>
      </c>
      <c r="AN340" s="63">
        <v>4422304</v>
      </c>
      <c r="AO340" s="63">
        <v>6830319</v>
      </c>
      <c r="AP340" s="63">
        <v>6879250</v>
      </c>
      <c r="AQ340" s="63">
        <v>4422304</v>
      </c>
      <c r="AR340" s="63">
        <v>4422304</v>
      </c>
      <c r="AS340" s="63">
        <v>6879250</v>
      </c>
      <c r="AT340" s="63">
        <v>4422304</v>
      </c>
      <c r="AU340" s="63">
        <v>4422304</v>
      </c>
      <c r="AV340" s="63">
        <v>6879250</v>
      </c>
      <c r="AW340" s="63">
        <f t="shared" si="85"/>
        <v>2169681</v>
      </c>
      <c r="AX340" s="63">
        <v>9000000</v>
      </c>
      <c r="AY340" s="63">
        <f t="shared" si="86"/>
        <v>0</v>
      </c>
      <c r="AZ340" s="63">
        <f t="shared" si="87"/>
        <v>0</v>
      </c>
      <c r="BA340" s="63">
        <v>9000000</v>
      </c>
      <c r="BB340" s="63" t="s">
        <v>473</v>
      </c>
      <c r="BC340" s="63">
        <v>0</v>
      </c>
      <c r="BD340" s="63">
        <v>0</v>
      </c>
      <c r="BE340" s="63">
        <v>0</v>
      </c>
      <c r="BF340" s="63">
        <v>0</v>
      </c>
      <c r="BG340" s="63">
        <v>0</v>
      </c>
      <c r="BH340" s="63"/>
      <c r="BI340" s="63">
        <f>BA340-AG340</f>
        <v>0</v>
      </c>
      <c r="BJ340" s="63">
        <f t="shared" si="83"/>
        <v>9000000</v>
      </c>
      <c r="BK340" s="63">
        <f t="shared" si="84"/>
        <v>2120750</v>
      </c>
    </row>
    <row r="341" spans="1:63" s="61" customFormat="1" hidden="1" x14ac:dyDescent="0.25">
      <c r="A341" s="61" t="str">
        <f>VLOOKUP(B341,'Cubo 14-08-2023'!$A$1:$A$444,1,0)</f>
        <v>1.1-00-2302_2317007_2339220</v>
      </c>
      <c r="B341" s="61" t="str">
        <f t="shared" si="82"/>
        <v>1.1-00-2302_2317007_2339220</v>
      </c>
      <c r="C341" s="61" t="s">
        <v>137</v>
      </c>
      <c r="D341" s="61" t="s">
        <v>138</v>
      </c>
      <c r="E341" s="61" t="s">
        <v>682</v>
      </c>
      <c r="F341" s="61">
        <v>1</v>
      </c>
      <c r="G341" s="61" t="s">
        <v>669</v>
      </c>
      <c r="H341" s="61">
        <v>1.3</v>
      </c>
      <c r="I341" s="61" t="s">
        <v>670</v>
      </c>
      <c r="J341" s="61" t="s">
        <v>28</v>
      </c>
      <c r="K341" s="61" t="s">
        <v>29</v>
      </c>
      <c r="L341" s="61" t="s">
        <v>125</v>
      </c>
      <c r="M341" s="61" t="s">
        <v>126</v>
      </c>
      <c r="N341" s="61" t="s">
        <v>97</v>
      </c>
      <c r="O341" s="61" t="s">
        <v>98</v>
      </c>
      <c r="P341" s="61">
        <v>1</v>
      </c>
      <c r="Q341" s="61" t="s">
        <v>127</v>
      </c>
      <c r="R341" s="61">
        <v>7</v>
      </c>
      <c r="S341" s="61" t="s">
        <v>130</v>
      </c>
      <c r="T341" s="61" t="s">
        <v>128</v>
      </c>
      <c r="U341" s="61" t="s">
        <v>129</v>
      </c>
      <c r="V341" s="61">
        <v>3000</v>
      </c>
      <c r="W341" s="61" t="s">
        <v>662</v>
      </c>
      <c r="X341" s="61" t="s">
        <v>38</v>
      </c>
      <c r="AB341" s="61">
        <v>3922</v>
      </c>
      <c r="AC341" s="61" t="s">
        <v>131</v>
      </c>
      <c r="AD341" s="61">
        <v>0</v>
      </c>
      <c r="AE341" s="61" t="s">
        <v>40</v>
      </c>
      <c r="AF341" s="63">
        <v>0</v>
      </c>
      <c r="AG341" s="63">
        <v>0</v>
      </c>
      <c r="AH341" s="63">
        <v>0</v>
      </c>
      <c r="AI341" s="63">
        <v>0</v>
      </c>
      <c r="AJ341" s="63">
        <v>0</v>
      </c>
      <c r="AK341" s="63">
        <v>0</v>
      </c>
      <c r="AL341" s="63">
        <v>0</v>
      </c>
      <c r="AM341" s="63">
        <v>0</v>
      </c>
      <c r="AN341" s="63">
        <v>0</v>
      </c>
      <c r="AO341" s="63">
        <v>0</v>
      </c>
      <c r="AP341" s="63">
        <v>0</v>
      </c>
      <c r="AQ341" s="63">
        <v>0</v>
      </c>
      <c r="AR341" s="63">
        <v>0</v>
      </c>
      <c r="AS341" s="63">
        <v>0</v>
      </c>
      <c r="AT341" s="63">
        <v>0</v>
      </c>
      <c r="AU341" s="63">
        <v>0</v>
      </c>
      <c r="AV341" s="63">
        <v>0</v>
      </c>
      <c r="AW341" s="63">
        <f t="shared" si="85"/>
        <v>0</v>
      </c>
      <c r="AX341" s="63">
        <v>0</v>
      </c>
      <c r="AY341" s="63">
        <f t="shared" si="86"/>
        <v>0</v>
      </c>
      <c r="AZ341" s="63">
        <f t="shared" si="87"/>
        <v>0</v>
      </c>
      <c r="BA341" s="63">
        <v>0</v>
      </c>
      <c r="BB341" s="63" t="s">
        <v>473</v>
      </c>
      <c r="BC341" s="63">
        <v>0</v>
      </c>
      <c r="BD341" s="63">
        <v>500000</v>
      </c>
      <c r="BE341" s="63">
        <v>0</v>
      </c>
      <c r="BF341" s="63">
        <v>500000</v>
      </c>
      <c r="BG341" s="63">
        <v>0</v>
      </c>
      <c r="BH341" s="63"/>
      <c r="BI341" s="63">
        <v>1500000</v>
      </c>
      <c r="BJ341" s="63">
        <f t="shared" si="83"/>
        <v>1500000</v>
      </c>
      <c r="BK341" s="63">
        <f t="shared" si="84"/>
        <v>1500000</v>
      </c>
    </row>
    <row r="342" spans="1:63" s="61" customFormat="1" hidden="1" x14ac:dyDescent="0.25">
      <c r="A342" s="61" t="str">
        <f>VLOOKUP(B342,'Cubo 14-08-2023'!$A$1:$A$444,1,0)</f>
        <v>1.1-00-2305_23621015_2339220</v>
      </c>
      <c r="B342" s="61" t="str">
        <f t="shared" si="82"/>
        <v>1.1-00-2305_23621015_2339220</v>
      </c>
      <c r="C342" s="61" t="s">
        <v>137</v>
      </c>
      <c r="D342" s="61" t="s">
        <v>138</v>
      </c>
      <c r="E342" s="61" t="s">
        <v>682</v>
      </c>
      <c r="F342" s="61">
        <v>1</v>
      </c>
      <c r="G342" s="61" t="s">
        <v>669</v>
      </c>
      <c r="H342" s="61">
        <v>1.3</v>
      </c>
      <c r="I342" s="61" t="s">
        <v>670</v>
      </c>
      <c r="J342" s="61" t="s">
        <v>28</v>
      </c>
      <c r="K342" s="61" t="s">
        <v>29</v>
      </c>
      <c r="L342" s="61" t="s">
        <v>43</v>
      </c>
      <c r="M342" s="61" t="s">
        <v>44</v>
      </c>
      <c r="N342" s="61" t="s">
        <v>45</v>
      </c>
      <c r="O342" s="61" t="s">
        <v>46</v>
      </c>
      <c r="P342" s="61">
        <v>6</v>
      </c>
      <c r="Q342" s="61" t="s">
        <v>34</v>
      </c>
      <c r="R342" s="61">
        <v>21</v>
      </c>
      <c r="S342" s="61" t="s">
        <v>107</v>
      </c>
      <c r="T342" s="61" t="s">
        <v>47</v>
      </c>
      <c r="U342" s="61" t="s">
        <v>48</v>
      </c>
      <c r="V342" s="61">
        <v>3000</v>
      </c>
      <c r="W342" s="61" t="s">
        <v>662</v>
      </c>
      <c r="X342" s="61" t="s">
        <v>38</v>
      </c>
      <c r="AB342" s="61">
        <v>3922</v>
      </c>
      <c r="AC342" s="61" t="s">
        <v>131</v>
      </c>
      <c r="AD342" s="61">
        <v>0</v>
      </c>
      <c r="AE342" s="61" t="s">
        <v>40</v>
      </c>
      <c r="AF342" s="63">
        <v>1000000</v>
      </c>
      <c r="AG342" s="63">
        <v>1000000</v>
      </c>
      <c r="AH342" s="63">
        <v>1000000</v>
      </c>
      <c r="AI342" s="63">
        <v>1000000</v>
      </c>
      <c r="AJ342" s="63">
        <v>751264</v>
      </c>
      <c r="AK342" s="63">
        <v>702377</v>
      </c>
      <c r="AL342" s="63">
        <v>751264</v>
      </c>
      <c r="AM342" s="63">
        <v>764694.38</v>
      </c>
      <c r="AN342" s="63">
        <v>88677</v>
      </c>
      <c r="AO342" s="63">
        <v>137564</v>
      </c>
      <c r="AP342" s="63">
        <v>150994.38</v>
      </c>
      <c r="AQ342" s="63">
        <v>88677</v>
      </c>
      <c r="AR342" s="63">
        <v>137564</v>
      </c>
      <c r="AS342" s="63">
        <v>150994.38</v>
      </c>
      <c r="AT342" s="63">
        <v>88677</v>
      </c>
      <c r="AU342" s="63">
        <v>137564</v>
      </c>
      <c r="AV342" s="63">
        <v>150994.38</v>
      </c>
      <c r="AW342" s="63">
        <f t="shared" si="85"/>
        <v>248736</v>
      </c>
      <c r="AX342" s="63">
        <v>1000000</v>
      </c>
      <c r="AY342" s="63">
        <f t="shared" si="86"/>
        <v>0</v>
      </c>
      <c r="AZ342" s="63">
        <f t="shared" si="87"/>
        <v>0</v>
      </c>
      <c r="BA342" s="63">
        <v>1000000</v>
      </c>
      <c r="BB342" s="63" t="s">
        <v>473</v>
      </c>
      <c r="BC342" s="63">
        <v>0</v>
      </c>
      <c r="BD342" s="63">
        <v>0</v>
      </c>
      <c r="BE342" s="63">
        <v>0</v>
      </c>
      <c r="BF342" s="63">
        <v>0</v>
      </c>
      <c r="BG342" s="63">
        <v>0</v>
      </c>
      <c r="BH342" s="63"/>
      <c r="BI342" s="63">
        <f>BA342-AG342</f>
        <v>0</v>
      </c>
      <c r="BJ342" s="63">
        <f t="shared" si="83"/>
        <v>1000000</v>
      </c>
      <c r="BK342" s="63">
        <f t="shared" si="84"/>
        <v>235305.62</v>
      </c>
    </row>
    <row r="343" spans="1:63" s="61" customFormat="1" hidden="1" x14ac:dyDescent="0.25">
      <c r="A343" s="61" t="str">
        <f>VLOOKUP(B343,'Cubo 14-08-2023'!$A$1:$A$444,1,0)</f>
        <v>1.1-00-2305_23621015_2339410</v>
      </c>
      <c r="B343" s="61" t="str">
        <f t="shared" si="82"/>
        <v>1.1-00-2305_23621015_2339410</v>
      </c>
      <c r="C343" s="61" t="s">
        <v>137</v>
      </c>
      <c r="D343" s="61" t="s">
        <v>138</v>
      </c>
      <c r="E343" s="61" t="s">
        <v>682</v>
      </c>
      <c r="F343" s="61">
        <v>1</v>
      </c>
      <c r="G343" s="61" t="s">
        <v>669</v>
      </c>
      <c r="H343" s="61">
        <v>1.3</v>
      </c>
      <c r="I343" s="61" t="s">
        <v>670</v>
      </c>
      <c r="J343" s="61" t="s">
        <v>28</v>
      </c>
      <c r="K343" s="61" t="s">
        <v>29</v>
      </c>
      <c r="L343" s="61" t="s">
        <v>43</v>
      </c>
      <c r="M343" s="61" t="s">
        <v>44</v>
      </c>
      <c r="N343" s="61" t="s">
        <v>45</v>
      </c>
      <c r="O343" s="61" t="s">
        <v>46</v>
      </c>
      <c r="P343" s="61">
        <v>6</v>
      </c>
      <c r="Q343" s="61" t="s">
        <v>34</v>
      </c>
      <c r="R343" s="61">
        <v>21</v>
      </c>
      <c r="S343" s="61" t="s">
        <v>107</v>
      </c>
      <c r="T343" s="61" t="s">
        <v>47</v>
      </c>
      <c r="U343" s="61" t="s">
        <v>48</v>
      </c>
      <c r="V343" s="61">
        <v>3000</v>
      </c>
      <c r="W343" s="61" t="s">
        <v>662</v>
      </c>
      <c r="X343" s="61" t="s">
        <v>38</v>
      </c>
      <c r="AB343" s="61">
        <v>3941</v>
      </c>
      <c r="AC343" s="61" t="s">
        <v>140</v>
      </c>
      <c r="AD343" s="61">
        <v>0</v>
      </c>
      <c r="AE343" s="61" t="s">
        <v>40</v>
      </c>
      <c r="AF343" s="63">
        <v>10000000</v>
      </c>
      <c r="AG343" s="63">
        <v>9800000</v>
      </c>
      <c r="AH343" s="63">
        <v>9800000</v>
      </c>
      <c r="AI343" s="63">
        <v>10000000</v>
      </c>
      <c r="AJ343" s="63">
        <v>2987521.28</v>
      </c>
      <c r="AK343" s="63">
        <v>2313968.2000000002</v>
      </c>
      <c r="AL343" s="63">
        <v>2987521.28</v>
      </c>
      <c r="AM343" s="63">
        <v>3125547.84</v>
      </c>
      <c r="AN343" s="63">
        <v>2313968.2000000002</v>
      </c>
      <c r="AO343" s="63">
        <v>2987521.28</v>
      </c>
      <c r="AP343" s="63">
        <v>3125547.84</v>
      </c>
      <c r="AQ343" s="63">
        <v>2313968.2000000002</v>
      </c>
      <c r="AR343" s="63">
        <v>2892203.47</v>
      </c>
      <c r="AS343" s="63">
        <v>3030230.03</v>
      </c>
      <c r="AT343" s="63">
        <v>2313968.2000000002</v>
      </c>
      <c r="AU343" s="63">
        <v>2892203.47</v>
      </c>
      <c r="AV343" s="63">
        <v>3030230.03</v>
      </c>
      <c r="AW343" s="63">
        <f t="shared" si="85"/>
        <v>6812478.7200000007</v>
      </c>
      <c r="AX343" s="63">
        <v>12000000</v>
      </c>
      <c r="AY343" s="63">
        <f t="shared" si="86"/>
        <v>2000000</v>
      </c>
      <c r="AZ343" s="63">
        <f t="shared" si="87"/>
        <v>2200000</v>
      </c>
      <c r="BA343" s="63">
        <v>12000000</v>
      </c>
      <c r="BB343" s="63" t="s">
        <v>473</v>
      </c>
      <c r="BC343" s="63">
        <v>0</v>
      </c>
      <c r="BD343" s="63">
        <v>0</v>
      </c>
      <c r="BE343" s="63">
        <v>0</v>
      </c>
      <c r="BF343" s="63">
        <v>200000</v>
      </c>
      <c r="BG343" s="63">
        <v>-200000</v>
      </c>
      <c r="BH343" s="63"/>
      <c r="BI343" s="63">
        <f>BA343-AG343</f>
        <v>2200000</v>
      </c>
      <c r="BJ343" s="63">
        <f t="shared" si="83"/>
        <v>12000000</v>
      </c>
      <c r="BK343" s="63">
        <f t="shared" si="84"/>
        <v>8874452.1600000001</v>
      </c>
    </row>
    <row r="344" spans="1:63" s="61" customFormat="1" hidden="1" x14ac:dyDescent="0.25">
      <c r="A344" s="61" t="str">
        <f>VLOOKUP(B344,'Cubo 14-08-2023'!$A$1:$A$444,1,0)</f>
        <v>1.1-00-2308_23740025_2339410</v>
      </c>
      <c r="B344" s="61" t="str">
        <f t="shared" si="82"/>
        <v>1.1-00-2308_23740025_2339410</v>
      </c>
      <c r="C344" s="61" t="s">
        <v>137</v>
      </c>
      <c r="D344" s="61" t="s">
        <v>138</v>
      </c>
      <c r="E344" s="61" t="s">
        <v>682</v>
      </c>
      <c r="F344" s="61">
        <v>1</v>
      </c>
      <c r="G344" s="61" t="s">
        <v>669</v>
      </c>
      <c r="H344" s="61">
        <v>1.7</v>
      </c>
      <c r="I344" s="61" t="s">
        <v>671</v>
      </c>
      <c r="J344" s="61" t="s">
        <v>61</v>
      </c>
      <c r="K344" s="61" t="s">
        <v>62</v>
      </c>
      <c r="L344" s="61" t="s">
        <v>63</v>
      </c>
      <c r="M344" s="61" t="s">
        <v>64</v>
      </c>
      <c r="N344" s="61" t="s">
        <v>65</v>
      </c>
      <c r="O344" s="61" t="s">
        <v>66</v>
      </c>
      <c r="P344" s="61">
        <v>7</v>
      </c>
      <c r="Q344" s="61" t="s">
        <v>67</v>
      </c>
      <c r="R344" s="61">
        <v>40</v>
      </c>
      <c r="S344" s="61" t="s">
        <v>70</v>
      </c>
      <c r="T344" s="61" t="s">
        <v>68</v>
      </c>
      <c r="U344" s="61" t="s">
        <v>69</v>
      </c>
      <c r="V344" s="61">
        <v>3000</v>
      </c>
      <c r="W344" s="61" t="s">
        <v>662</v>
      </c>
      <c r="X344" s="61" t="s">
        <v>38</v>
      </c>
      <c r="AB344" s="61">
        <v>3941</v>
      </c>
      <c r="AC344" s="61" t="s">
        <v>140</v>
      </c>
      <c r="AD344" s="61">
        <v>0</v>
      </c>
      <c r="AE344" s="61" t="s">
        <v>40</v>
      </c>
      <c r="AF344" s="63">
        <v>35000</v>
      </c>
      <c r="AG344" s="63">
        <v>35000</v>
      </c>
      <c r="AH344" s="63">
        <v>35000</v>
      </c>
      <c r="AI344" s="63">
        <v>35000</v>
      </c>
      <c r="AJ344" s="63">
        <v>22298</v>
      </c>
      <c r="AK344" s="63">
        <v>22298</v>
      </c>
      <c r="AL344" s="63">
        <v>22298</v>
      </c>
      <c r="AM344" s="63">
        <v>22298</v>
      </c>
      <c r="AN344" s="63">
        <v>0</v>
      </c>
      <c r="AO344" s="63">
        <v>0</v>
      </c>
      <c r="AP344" s="63">
        <v>0</v>
      </c>
      <c r="AQ344" s="63">
        <v>0</v>
      </c>
      <c r="AR344" s="63">
        <v>0</v>
      </c>
      <c r="AS344" s="63">
        <v>0</v>
      </c>
      <c r="AT344" s="63">
        <v>0</v>
      </c>
      <c r="AU344" s="63">
        <v>0</v>
      </c>
      <c r="AV344" s="63">
        <v>0</v>
      </c>
      <c r="AW344" s="63">
        <f t="shared" si="85"/>
        <v>12702</v>
      </c>
      <c r="AX344" s="63">
        <v>35000</v>
      </c>
      <c r="AY344" s="63">
        <f t="shared" si="86"/>
        <v>0</v>
      </c>
      <c r="AZ344" s="63">
        <f t="shared" si="87"/>
        <v>0</v>
      </c>
      <c r="BA344" s="63">
        <v>35000</v>
      </c>
      <c r="BB344" s="63" t="s">
        <v>473</v>
      </c>
      <c r="BC344" s="63">
        <v>0</v>
      </c>
      <c r="BD344" s="63">
        <v>0</v>
      </c>
      <c r="BE344" s="63">
        <v>0</v>
      </c>
      <c r="BF344" s="63">
        <v>0</v>
      </c>
      <c r="BG344" s="63">
        <v>0</v>
      </c>
      <c r="BH344" s="63"/>
      <c r="BI344" s="63">
        <f>BA344-AG344</f>
        <v>0</v>
      </c>
      <c r="BJ344" s="63">
        <f t="shared" si="83"/>
        <v>35000</v>
      </c>
      <c r="BK344" s="63">
        <f t="shared" si="84"/>
        <v>12702</v>
      </c>
    </row>
    <row r="345" spans="1:63" s="61" customFormat="1" hidden="1" x14ac:dyDescent="0.25">
      <c r="A345" s="61" t="str">
        <f>VLOOKUP(B345,'Cubo 14-08-2023'!$A$1:$A$444,1,0)</f>
        <v>1.1-00-2304_23619013_2339410</v>
      </c>
      <c r="B345" s="61" t="str">
        <f t="shared" si="82"/>
        <v>1.1-00-2304_23619013_2339410</v>
      </c>
      <c r="C345" s="61" t="s">
        <v>137</v>
      </c>
      <c r="D345" s="61" t="s">
        <v>138</v>
      </c>
      <c r="E345" s="61" t="s">
        <v>682</v>
      </c>
      <c r="F345" s="61">
        <v>1</v>
      </c>
      <c r="G345" s="61" t="s">
        <v>669</v>
      </c>
      <c r="H345" s="61">
        <v>1.3</v>
      </c>
      <c r="I345" s="61" t="s">
        <v>670</v>
      </c>
      <c r="J345" s="61" t="s">
        <v>28</v>
      </c>
      <c r="K345" s="61" t="s">
        <v>29</v>
      </c>
      <c r="L345" s="61" t="s">
        <v>30</v>
      </c>
      <c r="M345" s="61" t="s">
        <v>31</v>
      </c>
      <c r="N345" s="61" t="s">
        <v>32</v>
      </c>
      <c r="O345" s="61" t="s">
        <v>33</v>
      </c>
      <c r="P345" s="61">
        <v>6</v>
      </c>
      <c r="Q345" s="61" t="s">
        <v>34</v>
      </c>
      <c r="R345" s="61">
        <v>19</v>
      </c>
      <c r="S345" s="61" t="s">
        <v>37</v>
      </c>
      <c r="T345" s="61" t="s">
        <v>35</v>
      </c>
      <c r="U345" s="61" t="s">
        <v>36</v>
      </c>
      <c r="V345" s="61">
        <v>3000</v>
      </c>
      <c r="W345" s="61" t="s">
        <v>662</v>
      </c>
      <c r="X345" s="61" t="s">
        <v>38</v>
      </c>
      <c r="AB345" s="61">
        <v>3941</v>
      </c>
      <c r="AC345" s="61" t="s">
        <v>140</v>
      </c>
      <c r="AD345" s="61">
        <v>0</v>
      </c>
      <c r="AE345" s="61" t="s">
        <v>40</v>
      </c>
      <c r="AF345" s="63">
        <v>150000</v>
      </c>
      <c r="AG345" s="63">
        <v>150000</v>
      </c>
      <c r="AH345" s="63">
        <v>150000</v>
      </c>
      <c r="AI345" s="63">
        <v>150000</v>
      </c>
      <c r="AJ345" s="63">
        <v>134984.82</v>
      </c>
      <c r="AK345" s="63">
        <v>124099.82</v>
      </c>
      <c r="AL345" s="63">
        <v>134984.82</v>
      </c>
      <c r="AM345" s="63">
        <v>1661937.89</v>
      </c>
      <c r="AN345" s="63">
        <v>124099.82</v>
      </c>
      <c r="AO345" s="63">
        <v>134984.82</v>
      </c>
      <c r="AP345" s="63">
        <v>1661937.89</v>
      </c>
      <c r="AQ345" s="63">
        <v>124099.82</v>
      </c>
      <c r="AR345" s="63">
        <v>134984.82</v>
      </c>
      <c r="AS345" s="63">
        <v>1661937.89</v>
      </c>
      <c r="AT345" s="63">
        <v>124099.82</v>
      </c>
      <c r="AU345" s="63">
        <v>134984.82</v>
      </c>
      <c r="AV345" s="63">
        <v>1661937.89</v>
      </c>
      <c r="AW345" s="63">
        <f t="shared" si="85"/>
        <v>15015.179999999993</v>
      </c>
      <c r="AX345" s="63">
        <v>150000</v>
      </c>
      <c r="AY345" s="63">
        <f t="shared" si="86"/>
        <v>0</v>
      </c>
      <c r="AZ345" s="63">
        <f t="shared" si="87"/>
        <v>0</v>
      </c>
      <c r="BA345" s="63">
        <v>150000</v>
      </c>
      <c r="BB345" s="63" t="s">
        <v>473</v>
      </c>
      <c r="BC345" s="63">
        <v>0</v>
      </c>
      <c r="BD345" s="63">
        <v>0</v>
      </c>
      <c r="BE345" s="63">
        <v>0</v>
      </c>
      <c r="BF345" s="63">
        <v>0</v>
      </c>
      <c r="BG345" s="63">
        <v>0</v>
      </c>
      <c r="BH345" s="63"/>
      <c r="BI345" s="63">
        <v>1511937.89</v>
      </c>
      <c r="BJ345" s="63">
        <f t="shared" si="83"/>
        <v>1661937.89</v>
      </c>
      <c r="BK345" s="63">
        <f t="shared" si="84"/>
        <v>0</v>
      </c>
    </row>
    <row r="346" spans="1:63" s="61" customFormat="1" hidden="1" x14ac:dyDescent="0.25">
      <c r="A346" s="61" t="str">
        <f>VLOOKUP(B346,'Cubo 14-08-2023'!$A$1:$A$444,1,0)</f>
        <v>1.1-00-2304_23620014_2339420</v>
      </c>
      <c r="B346" s="61" t="str">
        <f t="shared" si="82"/>
        <v>1.1-00-2304_23620014_2339420</v>
      </c>
      <c r="C346" s="61" t="s">
        <v>137</v>
      </c>
      <c r="D346" s="61" t="s">
        <v>138</v>
      </c>
      <c r="E346" s="61" t="s">
        <v>682</v>
      </c>
      <c r="F346" s="61">
        <v>1</v>
      </c>
      <c r="G346" s="61" t="s">
        <v>669</v>
      </c>
      <c r="H346" s="61">
        <v>1.3</v>
      </c>
      <c r="I346" s="61" t="s">
        <v>670</v>
      </c>
      <c r="J346" s="61" t="s">
        <v>28</v>
      </c>
      <c r="K346" s="61" t="s">
        <v>29</v>
      </c>
      <c r="L346" s="61" t="s">
        <v>30</v>
      </c>
      <c r="M346" s="61" t="s">
        <v>31</v>
      </c>
      <c r="N346" s="61" t="s">
        <v>32</v>
      </c>
      <c r="O346" s="61" t="s">
        <v>33</v>
      </c>
      <c r="P346" s="61">
        <v>6</v>
      </c>
      <c r="Q346" s="61" t="s">
        <v>34</v>
      </c>
      <c r="R346" s="61">
        <v>20</v>
      </c>
      <c r="S346" s="61" t="s">
        <v>292</v>
      </c>
      <c r="T346" s="61" t="s">
        <v>290</v>
      </c>
      <c r="U346" s="61" t="s">
        <v>291</v>
      </c>
      <c r="V346" s="61">
        <v>3000</v>
      </c>
      <c r="W346" s="61" t="s">
        <v>662</v>
      </c>
      <c r="X346" s="61" t="s">
        <v>38</v>
      </c>
      <c r="AB346" s="61">
        <v>3942</v>
      </c>
      <c r="AC346" s="61" t="s">
        <v>294</v>
      </c>
      <c r="AD346" s="61">
        <v>0</v>
      </c>
      <c r="AE346" s="61" t="s">
        <v>40</v>
      </c>
      <c r="AF346" s="63">
        <v>450000</v>
      </c>
      <c r="AG346" s="63">
        <v>450000</v>
      </c>
      <c r="AH346" s="63">
        <v>450000</v>
      </c>
      <c r="AI346" s="63">
        <v>450000</v>
      </c>
      <c r="AJ346" s="63">
        <v>594687.49</v>
      </c>
      <c r="AK346" s="63">
        <v>579831.56000000006</v>
      </c>
      <c r="AL346" s="63">
        <v>594687.49</v>
      </c>
      <c r="AM346" s="63">
        <v>595440.34</v>
      </c>
      <c r="AN346" s="63">
        <v>579831.56000000006</v>
      </c>
      <c r="AO346" s="63">
        <v>594687.49</v>
      </c>
      <c r="AP346" s="63">
        <v>595440.34</v>
      </c>
      <c r="AQ346" s="63">
        <v>579831.56000000006</v>
      </c>
      <c r="AR346" s="63">
        <v>594678.65</v>
      </c>
      <c r="AS346" s="63">
        <v>595380.37</v>
      </c>
      <c r="AT346" s="63">
        <v>579831.56000000006</v>
      </c>
      <c r="AU346" s="63">
        <v>594678.65</v>
      </c>
      <c r="AV346" s="63">
        <v>594687.49</v>
      </c>
      <c r="AW346" s="63">
        <f t="shared" si="85"/>
        <v>-144687.49</v>
      </c>
      <c r="AX346" s="63">
        <v>450000</v>
      </c>
      <c r="AY346" s="63">
        <f t="shared" si="86"/>
        <v>0</v>
      </c>
      <c r="AZ346" s="63">
        <f t="shared" si="87"/>
        <v>0</v>
      </c>
      <c r="BA346" s="63">
        <v>450000</v>
      </c>
      <c r="BB346" s="63" t="s">
        <v>473</v>
      </c>
      <c r="BC346" s="63">
        <v>0</v>
      </c>
      <c r="BD346" s="63">
        <v>0</v>
      </c>
      <c r="BE346" s="63">
        <v>0</v>
      </c>
      <c r="BF346" s="63">
        <v>0</v>
      </c>
      <c r="BG346" s="63">
        <v>0</v>
      </c>
      <c r="BH346" s="63"/>
      <c r="BI346" s="63">
        <v>300000</v>
      </c>
      <c r="BJ346" s="63">
        <f t="shared" si="83"/>
        <v>750000</v>
      </c>
      <c r="BK346" s="63">
        <f t="shared" si="84"/>
        <v>154559.66000000003</v>
      </c>
    </row>
    <row r="347" spans="1:63" s="61" customFormat="1" hidden="1" x14ac:dyDescent="0.25">
      <c r="A347" s="61" t="str">
        <f>VLOOKUP(B347,'Cubo 14-08-2023'!$A$1:$A$444,1,0)</f>
        <v>1.1-00-2304_23620014_2339510</v>
      </c>
      <c r="B347" s="61" t="str">
        <f t="shared" si="82"/>
        <v>1.1-00-2304_23620014_2339510</v>
      </c>
      <c r="C347" s="61" t="s">
        <v>137</v>
      </c>
      <c r="D347" s="61" t="s">
        <v>138</v>
      </c>
      <c r="E347" s="61" t="s">
        <v>682</v>
      </c>
      <c r="F347" s="61">
        <v>1</v>
      </c>
      <c r="G347" s="61" t="s">
        <v>669</v>
      </c>
      <c r="H347" s="61">
        <v>1.3</v>
      </c>
      <c r="I347" s="61" t="s">
        <v>670</v>
      </c>
      <c r="J347" s="61" t="s">
        <v>28</v>
      </c>
      <c r="K347" s="61" t="s">
        <v>29</v>
      </c>
      <c r="L347" s="61" t="s">
        <v>30</v>
      </c>
      <c r="M347" s="61" t="s">
        <v>31</v>
      </c>
      <c r="N347" s="61" t="s">
        <v>32</v>
      </c>
      <c r="O347" s="61" t="s">
        <v>33</v>
      </c>
      <c r="P347" s="61">
        <v>6</v>
      </c>
      <c r="Q347" s="61" t="s">
        <v>34</v>
      </c>
      <c r="R347" s="61">
        <v>20</v>
      </c>
      <c r="S347" s="61" t="s">
        <v>292</v>
      </c>
      <c r="T347" s="61" t="s">
        <v>290</v>
      </c>
      <c r="U347" s="61" t="s">
        <v>291</v>
      </c>
      <c r="V347" s="61">
        <v>3000</v>
      </c>
      <c r="W347" s="61" t="s">
        <v>662</v>
      </c>
      <c r="X347" s="61" t="s">
        <v>38</v>
      </c>
      <c r="AB347" s="61">
        <v>3951</v>
      </c>
      <c r="AC347" s="61" t="s">
        <v>184</v>
      </c>
      <c r="AD347" s="61">
        <v>0</v>
      </c>
      <c r="AE347" s="61" t="s">
        <v>40</v>
      </c>
      <c r="AF347" s="63">
        <v>0</v>
      </c>
      <c r="AG347" s="63">
        <v>0</v>
      </c>
      <c r="AH347" s="63">
        <v>0</v>
      </c>
      <c r="AI347" s="63">
        <v>0</v>
      </c>
      <c r="AJ347" s="63">
        <v>0</v>
      </c>
      <c r="AK347" s="63">
        <v>0</v>
      </c>
      <c r="AL347" s="63">
        <v>0</v>
      </c>
      <c r="AM347" s="63">
        <v>0</v>
      </c>
      <c r="AN347" s="63">
        <v>0</v>
      </c>
      <c r="AO347" s="63">
        <v>0</v>
      </c>
      <c r="AP347" s="63">
        <v>0</v>
      </c>
      <c r="AQ347" s="63">
        <v>0</v>
      </c>
      <c r="AR347" s="63">
        <v>0</v>
      </c>
      <c r="AS347" s="63">
        <v>0</v>
      </c>
      <c r="AT347" s="63">
        <v>0</v>
      </c>
      <c r="AU347" s="63">
        <v>0</v>
      </c>
      <c r="AV347" s="63">
        <v>0</v>
      </c>
      <c r="AW347" s="63">
        <v>0</v>
      </c>
      <c r="AX347" s="7">
        <v>300000</v>
      </c>
      <c r="AY347" s="63">
        <f t="shared" si="86"/>
        <v>300000</v>
      </c>
      <c r="AZ347" s="63">
        <f t="shared" si="87"/>
        <v>300000</v>
      </c>
      <c r="BA347" s="7">
        <v>300000</v>
      </c>
      <c r="BB347" s="63" t="s">
        <v>473</v>
      </c>
      <c r="BC347" s="63">
        <v>0</v>
      </c>
      <c r="BD347" s="63">
        <v>0</v>
      </c>
      <c r="BE347" s="63">
        <v>0</v>
      </c>
      <c r="BF347" s="63">
        <v>0</v>
      </c>
      <c r="BG347" s="63">
        <v>0</v>
      </c>
      <c r="BH347" s="63"/>
      <c r="BI347" s="63">
        <f>BA347-AG347</f>
        <v>300000</v>
      </c>
      <c r="BJ347" s="63">
        <f t="shared" si="83"/>
        <v>300000</v>
      </c>
      <c r="BK347" s="63">
        <f t="shared" si="84"/>
        <v>300000</v>
      </c>
    </row>
    <row r="348" spans="1:63" s="61" customFormat="1" hidden="1" x14ac:dyDescent="0.25">
      <c r="A348" s="61" t="str">
        <f>VLOOKUP(B348,'Cubo 14-08-2023'!$A$1:$A$444,1,0)</f>
        <v>1.1-00-2307_23236022_2339510</v>
      </c>
      <c r="B348" s="61" t="str">
        <f t="shared" si="82"/>
        <v>1.1-00-2307_23236022_2339510</v>
      </c>
      <c r="C348" s="61" t="s">
        <v>137</v>
      </c>
      <c r="D348" s="61" t="s">
        <v>138</v>
      </c>
      <c r="E348" s="61" t="s">
        <v>682</v>
      </c>
      <c r="F348" s="61">
        <v>2</v>
      </c>
      <c r="G348" s="61" t="s">
        <v>672</v>
      </c>
      <c r="H348" s="61">
        <v>2.2000000000000002</v>
      </c>
      <c r="I348" s="61" t="s">
        <v>674</v>
      </c>
      <c r="J348" s="61" t="s">
        <v>147</v>
      </c>
      <c r="K348" s="61" t="s">
        <v>148</v>
      </c>
      <c r="L348" s="61" t="s">
        <v>43</v>
      </c>
      <c r="M348" s="61" t="s">
        <v>44</v>
      </c>
      <c r="N348" s="61" t="s">
        <v>88</v>
      </c>
      <c r="O348" s="61" t="s">
        <v>89</v>
      </c>
      <c r="P348" s="61">
        <v>2</v>
      </c>
      <c r="Q348" s="61" t="s">
        <v>169</v>
      </c>
      <c r="R348" s="61">
        <v>36</v>
      </c>
      <c r="S348" s="61" t="s">
        <v>172</v>
      </c>
      <c r="T348" s="61" t="s">
        <v>170</v>
      </c>
      <c r="U348" s="61" t="s">
        <v>171</v>
      </c>
      <c r="V348" s="61">
        <v>3000</v>
      </c>
      <c r="W348" s="61" t="s">
        <v>662</v>
      </c>
      <c r="X348" s="61" t="s">
        <v>38</v>
      </c>
      <c r="AB348" s="61">
        <v>3951</v>
      </c>
      <c r="AC348" s="61" t="s">
        <v>184</v>
      </c>
      <c r="AD348" s="61">
        <v>0</v>
      </c>
      <c r="AE348" s="61" t="s">
        <v>40</v>
      </c>
      <c r="AF348" s="63">
        <v>9775246</v>
      </c>
      <c r="AG348" s="63">
        <v>9775246</v>
      </c>
      <c r="AH348" s="63">
        <v>9775246</v>
      </c>
      <c r="AI348" s="63">
        <v>9775246</v>
      </c>
      <c r="AJ348" s="63">
        <v>0</v>
      </c>
      <c r="AK348" s="63">
        <v>0</v>
      </c>
      <c r="AL348" s="63">
        <v>0</v>
      </c>
      <c r="AM348" s="63">
        <v>0</v>
      </c>
      <c r="AN348" s="63">
        <v>0</v>
      </c>
      <c r="AO348" s="63">
        <v>0</v>
      </c>
      <c r="AP348" s="63">
        <v>0</v>
      </c>
      <c r="AQ348" s="63">
        <v>0</v>
      </c>
      <c r="AR348" s="63">
        <v>0</v>
      </c>
      <c r="AS348" s="63">
        <v>0</v>
      </c>
      <c r="AT348" s="63">
        <v>0</v>
      </c>
      <c r="AU348" s="63">
        <v>0</v>
      </c>
      <c r="AV348" s="63">
        <v>0</v>
      </c>
      <c r="AW348" s="63">
        <f t="shared" ref="AW348:AW351" si="88">AG348-AJ348</f>
        <v>9775246</v>
      </c>
      <c r="AX348" s="63">
        <v>9775246</v>
      </c>
      <c r="AY348" s="63">
        <f t="shared" si="86"/>
        <v>0</v>
      </c>
      <c r="AZ348" s="63">
        <f t="shared" si="87"/>
        <v>0</v>
      </c>
      <c r="BA348" s="63">
        <v>9775246</v>
      </c>
      <c r="BB348" s="63" t="s">
        <v>473</v>
      </c>
      <c r="BC348" s="63">
        <v>0</v>
      </c>
      <c r="BD348" s="63">
        <v>0</v>
      </c>
      <c r="BE348" s="63">
        <v>0</v>
      </c>
      <c r="BF348" s="63">
        <v>0</v>
      </c>
      <c r="BG348" s="63">
        <v>0</v>
      </c>
      <c r="BH348" s="63"/>
      <c r="BI348" s="63">
        <f>BA348-AG348</f>
        <v>0</v>
      </c>
      <c r="BJ348" s="63">
        <f t="shared" si="83"/>
        <v>9775246</v>
      </c>
      <c r="BK348" s="63">
        <f t="shared" si="84"/>
        <v>9775246</v>
      </c>
    </row>
    <row r="349" spans="1:63" s="61" customFormat="1" hidden="1" x14ac:dyDescent="0.25">
      <c r="A349" s="61" t="str">
        <f>VLOOKUP(B349,'Cubo 14-08-2023'!$A$1:$A$444,1,0)</f>
        <v>1.1-00-2304_23618012_2339610</v>
      </c>
      <c r="B349" s="61" t="str">
        <f t="shared" si="82"/>
        <v>1.1-00-2304_23618012_2339610</v>
      </c>
      <c r="C349" s="61" t="s">
        <v>137</v>
      </c>
      <c r="D349" s="61" t="s">
        <v>138</v>
      </c>
      <c r="E349" s="61" t="s">
        <v>682</v>
      </c>
      <c r="F349" s="61">
        <v>1</v>
      </c>
      <c r="G349" s="61" t="s">
        <v>669</v>
      </c>
      <c r="H349" s="61">
        <v>1.3</v>
      </c>
      <c r="I349" s="61" t="s">
        <v>670</v>
      </c>
      <c r="J349" s="61" t="s">
        <v>28</v>
      </c>
      <c r="K349" s="61" t="s">
        <v>29</v>
      </c>
      <c r="L349" s="61" t="s">
        <v>30</v>
      </c>
      <c r="M349" s="61" t="s">
        <v>31</v>
      </c>
      <c r="N349" s="61" t="s">
        <v>32</v>
      </c>
      <c r="O349" s="61" t="s">
        <v>33</v>
      </c>
      <c r="P349" s="61">
        <v>6</v>
      </c>
      <c r="Q349" s="61" t="s">
        <v>34</v>
      </c>
      <c r="R349" s="61">
        <v>18</v>
      </c>
      <c r="S349" s="61" t="s">
        <v>275</v>
      </c>
      <c r="T349" s="61" t="s">
        <v>273</v>
      </c>
      <c r="U349" s="61" t="s">
        <v>274</v>
      </c>
      <c r="V349" s="61">
        <v>3000</v>
      </c>
      <c r="W349" s="61" t="s">
        <v>662</v>
      </c>
      <c r="X349" s="61" t="s">
        <v>38</v>
      </c>
      <c r="AB349" s="61">
        <v>3961</v>
      </c>
      <c r="AC349" s="61" t="s">
        <v>284</v>
      </c>
      <c r="AD349" s="61">
        <v>0</v>
      </c>
      <c r="AE349" s="61" t="s">
        <v>40</v>
      </c>
      <c r="AF349" s="63">
        <v>20000</v>
      </c>
      <c r="AG349" s="63">
        <v>20000</v>
      </c>
      <c r="AH349" s="63">
        <v>20000</v>
      </c>
      <c r="AI349" s="63">
        <v>0</v>
      </c>
      <c r="AJ349" s="63">
        <v>5690</v>
      </c>
      <c r="AK349" s="63">
        <v>5690</v>
      </c>
      <c r="AL349" s="63">
        <v>5690</v>
      </c>
      <c r="AM349" s="63">
        <v>5690</v>
      </c>
      <c r="AN349" s="63">
        <v>5690</v>
      </c>
      <c r="AO349" s="63">
        <v>5690</v>
      </c>
      <c r="AP349" s="63">
        <v>5690</v>
      </c>
      <c r="AQ349" s="63">
        <v>5690</v>
      </c>
      <c r="AR349" s="63">
        <v>5690</v>
      </c>
      <c r="AS349" s="63">
        <v>5690</v>
      </c>
      <c r="AT349" s="63">
        <v>5690</v>
      </c>
      <c r="AU349" s="63">
        <v>5690</v>
      </c>
      <c r="AV349" s="63">
        <v>5690</v>
      </c>
      <c r="AW349" s="63">
        <f t="shared" si="88"/>
        <v>14310</v>
      </c>
      <c r="AX349" s="63">
        <v>0</v>
      </c>
      <c r="AY349" s="63">
        <f t="shared" si="86"/>
        <v>0</v>
      </c>
      <c r="AZ349" s="63">
        <f t="shared" si="87"/>
        <v>-20000</v>
      </c>
      <c r="BA349" s="63">
        <v>0</v>
      </c>
      <c r="BB349" s="63" t="s">
        <v>473</v>
      </c>
      <c r="BC349" s="63">
        <v>0</v>
      </c>
      <c r="BD349" s="63">
        <v>20000</v>
      </c>
      <c r="BE349" s="63">
        <v>0</v>
      </c>
      <c r="BF349" s="63">
        <v>0</v>
      </c>
      <c r="BG349" s="63">
        <v>20000</v>
      </c>
      <c r="BH349" s="63"/>
      <c r="BI349" s="63">
        <v>0</v>
      </c>
      <c r="BJ349" s="63">
        <f t="shared" si="83"/>
        <v>20000</v>
      </c>
      <c r="BK349" s="63">
        <f t="shared" si="84"/>
        <v>14310</v>
      </c>
    </row>
    <row r="350" spans="1:63" s="61" customFormat="1" hidden="1" x14ac:dyDescent="0.25">
      <c r="A350" s="61" t="str">
        <f>VLOOKUP(B350,'Cubo 14-08-2023'!$A$1:$A$444,1,0)</f>
        <v>1.1-00-2308_23741025_2339620</v>
      </c>
      <c r="B350" s="61" t="str">
        <f t="shared" si="82"/>
        <v>1.1-00-2308_23741025_2339620</v>
      </c>
      <c r="C350" s="61" t="s">
        <v>137</v>
      </c>
      <c r="D350" s="61" t="s">
        <v>138</v>
      </c>
      <c r="E350" s="61" t="s">
        <v>682</v>
      </c>
      <c r="F350" s="61">
        <v>1</v>
      </c>
      <c r="G350" s="61" t="s">
        <v>669</v>
      </c>
      <c r="H350" s="61">
        <v>1.7</v>
      </c>
      <c r="I350" s="61" t="s">
        <v>671</v>
      </c>
      <c r="J350" s="61" t="s">
        <v>61</v>
      </c>
      <c r="K350" s="61" t="s">
        <v>62</v>
      </c>
      <c r="L350" s="61" t="s">
        <v>63</v>
      </c>
      <c r="M350" s="61" t="s">
        <v>64</v>
      </c>
      <c r="N350" s="61" t="s">
        <v>65</v>
      </c>
      <c r="O350" s="61" t="s">
        <v>66</v>
      </c>
      <c r="P350" s="61">
        <v>7</v>
      </c>
      <c r="Q350" s="61" t="s">
        <v>67</v>
      </c>
      <c r="R350" s="61">
        <v>41</v>
      </c>
      <c r="S350" s="61" t="s">
        <v>72</v>
      </c>
      <c r="T350" s="61" t="s">
        <v>68</v>
      </c>
      <c r="U350" s="61" t="s">
        <v>69</v>
      </c>
      <c r="V350" s="61">
        <v>3000</v>
      </c>
      <c r="W350" s="61" t="s">
        <v>662</v>
      </c>
      <c r="X350" s="61" t="s">
        <v>38</v>
      </c>
      <c r="AB350" s="61">
        <v>3962</v>
      </c>
      <c r="AC350" s="61" t="s">
        <v>146</v>
      </c>
      <c r="AD350" s="61">
        <v>0</v>
      </c>
      <c r="AE350" s="61" t="s">
        <v>40</v>
      </c>
      <c r="AF350" s="63">
        <v>82416</v>
      </c>
      <c r="AG350" s="63">
        <v>82416</v>
      </c>
      <c r="AH350" s="63">
        <v>82416</v>
      </c>
      <c r="AI350" s="63">
        <v>120000</v>
      </c>
      <c r="AJ350" s="63">
        <v>67473</v>
      </c>
      <c r="AK350" s="63">
        <v>0</v>
      </c>
      <c r="AL350" s="63">
        <v>67473</v>
      </c>
      <c r="AM350" s="63">
        <v>67473</v>
      </c>
      <c r="AN350" s="63">
        <v>0</v>
      </c>
      <c r="AO350" s="63">
        <v>0</v>
      </c>
      <c r="AP350" s="63">
        <v>0</v>
      </c>
      <c r="AQ350" s="63">
        <v>0</v>
      </c>
      <c r="AR350" s="63">
        <v>0</v>
      </c>
      <c r="AS350" s="63">
        <v>0</v>
      </c>
      <c r="AT350" s="63">
        <v>0</v>
      </c>
      <c r="AU350" s="63">
        <v>0</v>
      </c>
      <c r="AV350" s="63">
        <v>0</v>
      </c>
      <c r="AW350" s="63">
        <f t="shared" si="88"/>
        <v>14943</v>
      </c>
      <c r="AX350" s="63">
        <v>120000</v>
      </c>
      <c r="AY350" s="63">
        <f t="shared" si="86"/>
        <v>0</v>
      </c>
      <c r="AZ350" s="63">
        <f t="shared" si="87"/>
        <v>37584</v>
      </c>
      <c r="BA350" s="63">
        <v>120000</v>
      </c>
      <c r="BB350" s="63" t="s">
        <v>473</v>
      </c>
      <c r="BC350" s="63">
        <v>0</v>
      </c>
      <c r="BD350" s="63">
        <v>0</v>
      </c>
      <c r="BE350" s="63">
        <v>0</v>
      </c>
      <c r="BF350" s="63">
        <v>37584</v>
      </c>
      <c r="BG350" s="63">
        <v>-37584</v>
      </c>
      <c r="BH350" s="63"/>
      <c r="BI350" s="63">
        <f t="shared" ref="BI350:BI351" si="89">BA350-AG350</f>
        <v>37584</v>
      </c>
      <c r="BJ350" s="63">
        <f t="shared" si="83"/>
        <v>120000</v>
      </c>
      <c r="BK350" s="63">
        <f t="shared" si="84"/>
        <v>52527</v>
      </c>
    </row>
    <row r="351" spans="1:63" s="61" customFormat="1" hidden="1" x14ac:dyDescent="0.25">
      <c r="A351" s="61" t="str">
        <f>VLOOKUP(B351,'Cubo 14-08-2023'!$A$1:$A$444,1,0)</f>
        <v>1.1-00-2305_23621015_2339620</v>
      </c>
      <c r="B351" s="61" t="str">
        <f t="shared" si="82"/>
        <v>1.1-00-2305_23621015_2339620</v>
      </c>
      <c r="C351" s="61" t="s">
        <v>137</v>
      </c>
      <c r="D351" s="61" t="s">
        <v>138</v>
      </c>
      <c r="E351" s="61" t="s">
        <v>682</v>
      </c>
      <c r="F351" s="61">
        <v>1</v>
      </c>
      <c r="G351" s="61" t="s">
        <v>669</v>
      </c>
      <c r="H351" s="61">
        <v>1.3</v>
      </c>
      <c r="I351" s="61" t="s">
        <v>670</v>
      </c>
      <c r="J351" s="61" t="s">
        <v>28</v>
      </c>
      <c r="K351" s="61" t="s">
        <v>29</v>
      </c>
      <c r="L351" s="61" t="s">
        <v>43</v>
      </c>
      <c r="M351" s="61" t="s">
        <v>44</v>
      </c>
      <c r="N351" s="61" t="s">
        <v>45</v>
      </c>
      <c r="O351" s="61" t="s">
        <v>46</v>
      </c>
      <c r="P351" s="61">
        <v>6</v>
      </c>
      <c r="Q351" s="61" t="s">
        <v>34</v>
      </c>
      <c r="R351" s="61">
        <v>21</v>
      </c>
      <c r="S351" s="61" t="s">
        <v>107</v>
      </c>
      <c r="T351" s="61" t="s">
        <v>47</v>
      </c>
      <c r="U351" s="61" t="s">
        <v>48</v>
      </c>
      <c r="V351" s="61">
        <v>3000</v>
      </c>
      <c r="W351" s="61" t="s">
        <v>662</v>
      </c>
      <c r="X351" s="61" t="s">
        <v>38</v>
      </c>
      <c r="AB351" s="61">
        <v>3962</v>
      </c>
      <c r="AC351" s="61" t="s">
        <v>146</v>
      </c>
      <c r="AD351" s="61">
        <v>0</v>
      </c>
      <c r="AE351" s="61" t="s">
        <v>40</v>
      </c>
      <c r="AF351" s="63">
        <v>75000</v>
      </c>
      <c r="AG351" s="63">
        <v>75000</v>
      </c>
      <c r="AH351" s="63">
        <v>75000</v>
      </c>
      <c r="AI351" s="63">
        <v>75000</v>
      </c>
      <c r="AJ351" s="63">
        <v>8571</v>
      </c>
      <c r="AK351" s="63">
        <v>8571</v>
      </c>
      <c r="AL351" s="63">
        <v>8571</v>
      </c>
      <c r="AM351" s="63">
        <v>8571</v>
      </c>
      <c r="AN351" s="63">
        <v>5256</v>
      </c>
      <c r="AO351" s="63">
        <v>5256</v>
      </c>
      <c r="AP351" s="63">
        <v>5256</v>
      </c>
      <c r="AQ351" s="63">
        <v>5256</v>
      </c>
      <c r="AR351" s="63">
        <v>5256</v>
      </c>
      <c r="AS351" s="63">
        <v>5256</v>
      </c>
      <c r="AT351" s="63">
        <v>5256</v>
      </c>
      <c r="AU351" s="63">
        <v>5256</v>
      </c>
      <c r="AV351" s="63">
        <v>5256</v>
      </c>
      <c r="AW351" s="63">
        <f t="shared" si="88"/>
        <v>66429</v>
      </c>
      <c r="AX351" s="63">
        <v>75000</v>
      </c>
      <c r="AY351" s="63">
        <f t="shared" si="86"/>
        <v>0</v>
      </c>
      <c r="AZ351" s="63">
        <f t="shared" si="87"/>
        <v>0</v>
      </c>
      <c r="BA351" s="63">
        <v>75000</v>
      </c>
      <c r="BB351" s="63" t="s">
        <v>473</v>
      </c>
      <c r="BC351" s="63">
        <v>0</v>
      </c>
      <c r="BD351" s="63">
        <v>0</v>
      </c>
      <c r="BE351" s="63">
        <v>0</v>
      </c>
      <c r="BF351" s="63">
        <v>0</v>
      </c>
      <c r="BG351" s="63">
        <v>0</v>
      </c>
      <c r="BH351" s="63"/>
      <c r="BI351" s="63">
        <f t="shared" si="89"/>
        <v>0</v>
      </c>
      <c r="BJ351" s="63">
        <f t="shared" si="83"/>
        <v>75000</v>
      </c>
      <c r="BK351" s="63">
        <f t="shared" si="84"/>
        <v>66429</v>
      </c>
    </row>
    <row r="352" spans="1:63" s="61" customFormat="1" hidden="1" x14ac:dyDescent="0.25">
      <c r="A352" s="61" t="str">
        <f>VLOOKUP(B352,'Cubo 14-08-2023'!$A$1:$A$444,1,0)</f>
        <v>1.1-00-2302_23114010_2343110</v>
      </c>
      <c r="B352" s="61" t="str">
        <f t="shared" si="82"/>
        <v>1.1-00-2302_23114010_2343110</v>
      </c>
      <c r="C352" s="61" t="s">
        <v>137</v>
      </c>
      <c r="D352" s="61" t="s">
        <v>138</v>
      </c>
      <c r="E352" s="61" t="s">
        <v>682</v>
      </c>
      <c r="F352" s="61">
        <v>1</v>
      </c>
      <c r="G352" s="61" t="s">
        <v>669</v>
      </c>
      <c r="H352" s="61">
        <v>1.3</v>
      </c>
      <c r="I352" s="61" t="s">
        <v>670</v>
      </c>
      <c r="J352" s="61" t="s">
        <v>28</v>
      </c>
      <c r="K352" s="61" t="s">
        <v>29</v>
      </c>
      <c r="L352" s="61" t="s">
        <v>149</v>
      </c>
      <c r="M352" s="61" t="s">
        <v>150</v>
      </c>
      <c r="N352" s="61" t="s">
        <v>97</v>
      </c>
      <c r="O352" s="61" t="s">
        <v>98</v>
      </c>
      <c r="P352" s="61">
        <v>1</v>
      </c>
      <c r="Q352" s="61" t="s">
        <v>127</v>
      </c>
      <c r="R352" s="61">
        <v>14</v>
      </c>
      <c r="S352" s="61" t="s">
        <v>295</v>
      </c>
      <c r="T352" s="61" t="s">
        <v>158</v>
      </c>
      <c r="U352" s="61" t="s">
        <v>159</v>
      </c>
      <c r="V352" s="61">
        <v>4000</v>
      </c>
      <c r="W352" s="61" t="s">
        <v>662</v>
      </c>
      <c r="X352" s="61" t="s">
        <v>154</v>
      </c>
      <c r="AB352" s="61">
        <v>4311</v>
      </c>
      <c r="AC352" s="61" t="s">
        <v>296</v>
      </c>
      <c r="AD352" s="61">
        <v>0</v>
      </c>
      <c r="AE352" s="61" t="s">
        <v>40</v>
      </c>
      <c r="AF352" s="63">
        <v>2000000</v>
      </c>
      <c r="AG352" s="63">
        <v>2000000</v>
      </c>
      <c r="AH352" s="63">
        <v>2000000</v>
      </c>
      <c r="AI352" s="63">
        <v>2000000</v>
      </c>
      <c r="AJ352" s="63">
        <v>0</v>
      </c>
      <c r="AK352" s="63">
        <v>0</v>
      </c>
      <c r="AL352" s="63">
        <v>0</v>
      </c>
      <c r="AM352" s="63">
        <v>0</v>
      </c>
      <c r="AN352" s="63">
        <v>0</v>
      </c>
      <c r="AO352" s="63">
        <v>0</v>
      </c>
      <c r="AP352" s="63">
        <v>0</v>
      </c>
      <c r="AQ352" s="63">
        <v>0</v>
      </c>
      <c r="AR352" s="63">
        <v>0</v>
      </c>
      <c r="AS352" s="63">
        <v>0</v>
      </c>
      <c r="AT352" s="63">
        <v>0</v>
      </c>
      <c r="AU352" s="63">
        <v>0</v>
      </c>
      <c r="AV352" s="63">
        <v>0</v>
      </c>
      <c r="AW352" s="63">
        <f t="shared" ref="AW352:AW362" si="90">AG352-AJ352</f>
        <v>2000000</v>
      </c>
      <c r="AX352" s="63">
        <v>2000000</v>
      </c>
      <c r="AY352" s="63">
        <f t="shared" ref="AY352:AY362" si="91">AX352-AI352</f>
        <v>0</v>
      </c>
      <c r="AZ352" s="63">
        <f t="shared" ref="AZ352:AZ362" si="92">AX352-AG352</f>
        <v>0</v>
      </c>
      <c r="BA352" s="63">
        <v>2000000</v>
      </c>
      <c r="BB352" s="63" t="s">
        <v>473</v>
      </c>
      <c r="BC352" s="63">
        <v>0</v>
      </c>
      <c r="BD352" s="63">
        <v>0</v>
      </c>
      <c r="BE352" s="63">
        <v>0</v>
      </c>
      <c r="BF352" s="63">
        <v>0</v>
      </c>
      <c r="BG352" s="63">
        <v>0</v>
      </c>
      <c r="BH352" s="63"/>
      <c r="BI352" s="79">
        <v>-2000000</v>
      </c>
      <c r="BJ352" s="63">
        <f t="shared" ref="BJ352:BJ393" si="93">AG352+BI352</f>
        <v>0</v>
      </c>
      <c r="BK352" s="63">
        <f t="shared" ref="BK352:BK393" si="94">BJ352-AM352</f>
        <v>0</v>
      </c>
    </row>
    <row r="353" spans="1:63" s="61" customFormat="1" hidden="1" x14ac:dyDescent="0.25">
      <c r="A353" s="61" t="str">
        <f>VLOOKUP(B353,'Cubo 14-08-2023'!$A$1:$A$444,1,0)</f>
        <v>1.1-00-2310_23448030_2342110</v>
      </c>
      <c r="B353" s="61" t="str">
        <f t="shared" si="82"/>
        <v>1.1-00-2310_23448030_2342110</v>
      </c>
      <c r="C353" s="61" t="s">
        <v>137</v>
      </c>
      <c r="D353" s="61" t="s">
        <v>138</v>
      </c>
      <c r="E353" s="61" t="s">
        <v>682</v>
      </c>
      <c r="F353" s="61">
        <v>2</v>
      </c>
      <c r="G353" s="61" t="s">
        <v>672</v>
      </c>
      <c r="H353" s="61">
        <v>2.7</v>
      </c>
      <c r="I353" s="61" t="s">
        <v>226</v>
      </c>
      <c r="J353" s="61" t="s">
        <v>225</v>
      </c>
      <c r="K353" s="61" t="s">
        <v>226</v>
      </c>
      <c r="L353" s="61" t="s">
        <v>43</v>
      </c>
      <c r="M353" s="61" t="s">
        <v>44</v>
      </c>
      <c r="N353" s="61" t="s">
        <v>250</v>
      </c>
      <c r="O353" s="61" t="s">
        <v>251</v>
      </c>
      <c r="P353" s="61">
        <v>4</v>
      </c>
      <c r="Q353" s="61" t="s">
        <v>190</v>
      </c>
      <c r="R353" s="61">
        <v>48</v>
      </c>
      <c r="S353" s="61" t="s">
        <v>254</v>
      </c>
      <c r="T353" s="61" t="s">
        <v>252</v>
      </c>
      <c r="U353" s="61" t="s">
        <v>253</v>
      </c>
      <c r="V353" s="61">
        <v>4000</v>
      </c>
      <c r="W353" s="61" t="s">
        <v>662</v>
      </c>
      <c r="X353" s="61" t="s">
        <v>154</v>
      </c>
      <c r="AB353" s="61">
        <v>4211</v>
      </c>
      <c r="AC353" s="61" t="s">
        <v>249</v>
      </c>
      <c r="AD353" s="61">
        <v>0</v>
      </c>
      <c r="AE353" s="61" t="s">
        <v>40</v>
      </c>
      <c r="AF353" s="63">
        <v>1200000</v>
      </c>
      <c r="AG353" s="63">
        <v>1200000</v>
      </c>
      <c r="AH353" s="63">
        <v>1200000</v>
      </c>
      <c r="AI353" s="63">
        <v>1200000</v>
      </c>
      <c r="AJ353" s="63">
        <v>199200</v>
      </c>
      <c r="AK353" s="63">
        <v>199200</v>
      </c>
      <c r="AL353" s="63">
        <v>199200</v>
      </c>
      <c r="AM353" s="63">
        <v>199200</v>
      </c>
      <c r="AN353" s="63">
        <v>199200</v>
      </c>
      <c r="AO353" s="63">
        <v>199200</v>
      </c>
      <c r="AP353" s="63">
        <v>199200</v>
      </c>
      <c r="AQ353" s="63">
        <v>199200</v>
      </c>
      <c r="AR353" s="63">
        <v>199200</v>
      </c>
      <c r="AS353" s="63">
        <v>199200</v>
      </c>
      <c r="AT353" s="63">
        <v>199200</v>
      </c>
      <c r="AU353" s="63">
        <v>199200</v>
      </c>
      <c r="AV353" s="63">
        <v>199200</v>
      </c>
      <c r="AW353" s="63">
        <f t="shared" si="90"/>
        <v>1000800</v>
      </c>
      <c r="AX353" s="63">
        <v>1200000</v>
      </c>
      <c r="AY353" s="63">
        <f t="shared" si="91"/>
        <v>0</v>
      </c>
      <c r="AZ353" s="63">
        <f t="shared" si="92"/>
        <v>0</v>
      </c>
      <c r="BA353" s="63">
        <v>1200000</v>
      </c>
      <c r="BB353" s="63" t="s">
        <v>575</v>
      </c>
      <c r="BC353" s="63">
        <v>0</v>
      </c>
      <c r="BD353" s="63">
        <v>0</v>
      </c>
      <c r="BE353" s="63">
        <v>0</v>
      </c>
      <c r="BF353" s="63">
        <v>0</v>
      </c>
      <c r="BG353" s="63">
        <v>0</v>
      </c>
      <c r="BH353" s="63"/>
      <c r="BI353" s="63">
        <f>BA353-AG353</f>
        <v>0</v>
      </c>
      <c r="BJ353" s="63">
        <f t="shared" si="93"/>
        <v>1200000</v>
      </c>
      <c r="BK353" s="63">
        <f t="shared" si="94"/>
        <v>1000800</v>
      </c>
    </row>
    <row r="354" spans="1:63" s="61" customFormat="1" hidden="1" x14ac:dyDescent="0.25">
      <c r="A354" s="61" t="str">
        <f>VLOOKUP(B354,'Cubo 14-08-2023'!$A$1:$A$444,1,0)</f>
        <v>1.1-00-2304_23619013_2342110</v>
      </c>
      <c r="B354" s="61" t="str">
        <f t="shared" si="82"/>
        <v>1.1-00-2304_23619013_2342110</v>
      </c>
      <c r="C354" s="61" t="s">
        <v>137</v>
      </c>
      <c r="D354" s="61" t="s">
        <v>138</v>
      </c>
      <c r="E354" s="61" t="s">
        <v>682</v>
      </c>
      <c r="F354" s="61">
        <v>1</v>
      </c>
      <c r="G354" s="61" t="s">
        <v>669</v>
      </c>
      <c r="H354" s="61">
        <v>1.3</v>
      </c>
      <c r="I354" s="61" t="s">
        <v>670</v>
      </c>
      <c r="J354" s="61" t="s">
        <v>28</v>
      </c>
      <c r="K354" s="61" t="s">
        <v>29</v>
      </c>
      <c r="L354" s="61" t="s">
        <v>30</v>
      </c>
      <c r="M354" s="61" t="s">
        <v>31</v>
      </c>
      <c r="N354" s="61" t="s">
        <v>32</v>
      </c>
      <c r="O354" s="61" t="s">
        <v>33</v>
      </c>
      <c r="P354" s="61">
        <v>6</v>
      </c>
      <c r="Q354" s="61" t="s">
        <v>34</v>
      </c>
      <c r="R354" s="61">
        <v>19</v>
      </c>
      <c r="S354" s="61" t="s">
        <v>37</v>
      </c>
      <c r="T354" s="61" t="s">
        <v>35</v>
      </c>
      <c r="U354" s="61" t="s">
        <v>36</v>
      </c>
      <c r="V354" s="61">
        <v>4000</v>
      </c>
      <c r="W354" s="61" t="s">
        <v>662</v>
      </c>
      <c r="X354" s="61" t="s">
        <v>154</v>
      </c>
      <c r="AB354" s="61">
        <v>4211</v>
      </c>
      <c r="AC354" s="61" t="s">
        <v>249</v>
      </c>
      <c r="AD354" s="61">
        <v>0</v>
      </c>
      <c r="AE354" s="61" t="s">
        <v>40</v>
      </c>
      <c r="AF354" s="63">
        <v>2200000</v>
      </c>
      <c r="AG354" s="63">
        <v>2200000</v>
      </c>
      <c r="AH354" s="63">
        <v>2200000</v>
      </c>
      <c r="AI354" s="63">
        <v>2200000</v>
      </c>
      <c r="AJ354" s="63">
        <v>0</v>
      </c>
      <c r="AK354" s="63">
        <v>0</v>
      </c>
      <c r="AL354" s="63">
        <v>0</v>
      </c>
      <c r="AM354" s="63">
        <v>0</v>
      </c>
      <c r="AN354" s="63">
        <v>0</v>
      </c>
      <c r="AO354" s="63">
        <v>0</v>
      </c>
      <c r="AP354" s="63">
        <v>0</v>
      </c>
      <c r="AQ354" s="63">
        <v>0</v>
      </c>
      <c r="AR354" s="63">
        <v>0</v>
      </c>
      <c r="AS354" s="63">
        <v>0</v>
      </c>
      <c r="AT354" s="63">
        <v>0</v>
      </c>
      <c r="AU354" s="63">
        <v>0</v>
      </c>
      <c r="AV354" s="63">
        <v>0</v>
      </c>
      <c r="AW354" s="63">
        <f t="shared" si="90"/>
        <v>2200000</v>
      </c>
      <c r="AX354" s="63">
        <v>2200000</v>
      </c>
      <c r="AY354" s="63">
        <f t="shared" si="91"/>
        <v>0</v>
      </c>
      <c r="AZ354" s="63">
        <f t="shared" si="92"/>
        <v>0</v>
      </c>
      <c r="BA354" s="63">
        <v>2200000</v>
      </c>
      <c r="BB354" s="63" t="s">
        <v>473</v>
      </c>
      <c r="BC354" s="63">
        <v>0</v>
      </c>
      <c r="BD354" s="63">
        <v>0</v>
      </c>
      <c r="BE354" s="63">
        <v>0</v>
      </c>
      <c r="BF354" s="63">
        <v>0</v>
      </c>
      <c r="BG354" s="63">
        <v>0</v>
      </c>
      <c r="BH354" s="63"/>
      <c r="BI354" s="63">
        <f>BA354-AG354</f>
        <v>0</v>
      </c>
      <c r="BJ354" s="63">
        <f t="shared" si="93"/>
        <v>2200000</v>
      </c>
      <c r="BK354" s="63">
        <f t="shared" si="94"/>
        <v>2200000</v>
      </c>
    </row>
    <row r="355" spans="1:63" s="61" customFormat="1" hidden="1" x14ac:dyDescent="0.25">
      <c r="A355" s="61" t="str">
        <f>VLOOKUP(B355,'Cubo 14-08-2023'!$A$1:$A$444,1,0)</f>
        <v>1.1-00-2314_23153034_2342110</v>
      </c>
      <c r="B355" s="61" t="str">
        <f t="shared" si="82"/>
        <v>1.1-00-2314_23153034_2342110</v>
      </c>
      <c r="C355" s="61" t="s">
        <v>137</v>
      </c>
      <c r="D355" s="61" t="s">
        <v>138</v>
      </c>
      <c r="E355" s="61" t="s">
        <v>682</v>
      </c>
      <c r="F355" s="61">
        <v>1</v>
      </c>
      <c r="G355" s="61" t="s">
        <v>669</v>
      </c>
      <c r="H355" s="61">
        <v>1.3</v>
      </c>
      <c r="I355" s="61" t="s">
        <v>670</v>
      </c>
      <c r="J355" s="61" t="s">
        <v>28</v>
      </c>
      <c r="K355" s="61" t="s">
        <v>29</v>
      </c>
      <c r="L355" s="61" t="s">
        <v>63</v>
      </c>
      <c r="M355" s="61" t="s">
        <v>64</v>
      </c>
      <c r="N355" s="61" t="s">
        <v>301</v>
      </c>
      <c r="O355" s="61" t="s">
        <v>302</v>
      </c>
      <c r="P355" s="61">
        <v>1</v>
      </c>
      <c r="Q355" s="61" t="s">
        <v>127</v>
      </c>
      <c r="R355" s="61">
        <v>53</v>
      </c>
      <c r="S355" s="61" t="s">
        <v>305</v>
      </c>
      <c r="T355" s="61" t="s">
        <v>303</v>
      </c>
      <c r="U355" s="61" t="s">
        <v>304</v>
      </c>
      <c r="V355" s="61">
        <v>4000</v>
      </c>
      <c r="W355" s="61" t="s">
        <v>662</v>
      </c>
      <c r="X355" s="61" t="s">
        <v>154</v>
      </c>
      <c r="AB355" s="61">
        <v>4211</v>
      </c>
      <c r="AC355" s="61" t="s">
        <v>249</v>
      </c>
      <c r="AD355" s="61">
        <v>0</v>
      </c>
      <c r="AE355" s="61" t="s">
        <v>40</v>
      </c>
      <c r="AF355" s="63">
        <v>10000000</v>
      </c>
      <c r="AG355" s="63">
        <v>10000000</v>
      </c>
      <c r="AH355" s="63">
        <v>10000000</v>
      </c>
      <c r="AI355" s="63">
        <v>10000000</v>
      </c>
      <c r="AJ355" s="63">
        <v>5833333.3099999996</v>
      </c>
      <c r="AK355" s="63">
        <v>4166666.65</v>
      </c>
      <c r="AL355" s="63">
        <v>5833333.3099999996</v>
      </c>
      <c r="AM355" s="63">
        <v>5833333.3099999996</v>
      </c>
      <c r="AN355" s="63">
        <v>4166666.65</v>
      </c>
      <c r="AO355" s="63">
        <v>5833333.3099999996</v>
      </c>
      <c r="AP355" s="63">
        <v>5833333.3099999996</v>
      </c>
      <c r="AQ355" s="63">
        <v>4166666.65</v>
      </c>
      <c r="AR355" s="63">
        <v>5833333.3099999996</v>
      </c>
      <c r="AS355" s="63">
        <v>5833333.3099999996</v>
      </c>
      <c r="AT355" s="63">
        <v>4166666.65</v>
      </c>
      <c r="AU355" s="63">
        <v>5833333.3099999996</v>
      </c>
      <c r="AV355" s="63">
        <v>5833333.3099999996</v>
      </c>
      <c r="AW355" s="63">
        <f t="shared" si="90"/>
        <v>4166666.6900000004</v>
      </c>
      <c r="AX355" s="63">
        <v>10000000</v>
      </c>
      <c r="AY355" s="63">
        <f t="shared" si="91"/>
        <v>0</v>
      </c>
      <c r="AZ355" s="63">
        <f t="shared" si="92"/>
        <v>0</v>
      </c>
      <c r="BA355" s="63">
        <v>10000000</v>
      </c>
      <c r="BB355" s="63" t="s">
        <v>473</v>
      </c>
      <c r="BC355" s="63">
        <v>0</v>
      </c>
      <c r="BD355" s="63">
        <v>0</v>
      </c>
      <c r="BE355" s="63">
        <v>0</v>
      </c>
      <c r="BF355" s="63">
        <v>0</v>
      </c>
      <c r="BG355" s="63">
        <v>0</v>
      </c>
      <c r="BH355" s="63"/>
      <c r="BI355" s="63">
        <f>BA355-AG355</f>
        <v>0</v>
      </c>
      <c r="BJ355" s="63">
        <f t="shared" si="93"/>
        <v>10000000</v>
      </c>
      <c r="BK355" s="63">
        <f t="shared" si="94"/>
        <v>4166666.6900000004</v>
      </c>
    </row>
    <row r="356" spans="1:63" s="61" customFormat="1" hidden="1" x14ac:dyDescent="0.25">
      <c r="A356" s="61" t="str">
        <f>VLOOKUP(B356,'Cubo 14-08-2023'!$A$1:$A$444,1,0)</f>
        <v>1.1-00-2316_23555036_2342110</v>
      </c>
      <c r="B356" s="61" t="str">
        <f t="shared" si="82"/>
        <v>1.1-00-2316_23555036_2342110</v>
      </c>
      <c r="C356" s="61" t="s">
        <v>137</v>
      </c>
      <c r="D356" s="61" t="s">
        <v>138</v>
      </c>
      <c r="E356" s="61" t="s">
        <v>682</v>
      </c>
      <c r="F356" s="61">
        <v>2</v>
      </c>
      <c r="G356" s="61" t="s">
        <v>672</v>
      </c>
      <c r="H356" s="61">
        <v>2.4</v>
      </c>
      <c r="I356" s="61" t="s">
        <v>689</v>
      </c>
      <c r="J356" s="61" t="s">
        <v>426</v>
      </c>
      <c r="K356" s="61" t="s">
        <v>427</v>
      </c>
      <c r="L356" s="61" t="s">
        <v>368</v>
      </c>
      <c r="M356" s="61" t="s">
        <v>369</v>
      </c>
      <c r="N356" s="61" t="s">
        <v>428</v>
      </c>
      <c r="O356" s="61" t="s">
        <v>429</v>
      </c>
      <c r="P356" s="61">
        <v>5</v>
      </c>
      <c r="Q356" s="61" t="s">
        <v>229</v>
      </c>
      <c r="R356" s="61">
        <v>55</v>
      </c>
      <c r="S356" s="61" t="s">
        <v>431</v>
      </c>
      <c r="T356" s="61" t="s">
        <v>430</v>
      </c>
      <c r="U356" s="61" t="s">
        <v>429</v>
      </c>
      <c r="V356" s="61">
        <v>4000</v>
      </c>
      <c r="W356" s="61" t="s">
        <v>662</v>
      </c>
      <c r="X356" s="61" t="s">
        <v>154</v>
      </c>
      <c r="AB356" s="61">
        <v>4211</v>
      </c>
      <c r="AC356" s="61" t="s">
        <v>249</v>
      </c>
      <c r="AD356" s="61">
        <v>0</v>
      </c>
      <c r="AE356" s="61" t="s">
        <v>40</v>
      </c>
      <c r="AF356" s="63">
        <v>16800000</v>
      </c>
      <c r="AG356" s="63">
        <v>16800000</v>
      </c>
      <c r="AH356" s="63">
        <v>16800000</v>
      </c>
      <c r="AI356" s="63">
        <v>16500000</v>
      </c>
      <c r="AJ356" s="63">
        <v>9174116.3399999999</v>
      </c>
      <c r="AK356" s="63">
        <v>7790301.0499999998</v>
      </c>
      <c r="AL356" s="63">
        <v>9174116.3399999999</v>
      </c>
      <c r="AM356" s="63">
        <v>10557299.689999999</v>
      </c>
      <c r="AN356" s="63">
        <v>7790301.0499999998</v>
      </c>
      <c r="AO356" s="63">
        <v>9174116.3399999999</v>
      </c>
      <c r="AP356" s="63">
        <v>10557299.689999999</v>
      </c>
      <c r="AQ356" s="63">
        <v>7790301.0499999998</v>
      </c>
      <c r="AR356" s="63">
        <v>9174116.3399999999</v>
      </c>
      <c r="AS356" s="63">
        <v>10557299.689999999</v>
      </c>
      <c r="AT356" s="63">
        <v>7790301.0499999998</v>
      </c>
      <c r="AU356" s="63">
        <v>9174116.3399999999</v>
      </c>
      <c r="AV356" s="63">
        <v>10557299.689999999</v>
      </c>
      <c r="AW356" s="63">
        <f t="shared" si="90"/>
        <v>7625883.6600000001</v>
      </c>
      <c r="AX356" s="63">
        <v>16500000</v>
      </c>
      <c r="AY356" s="63">
        <f t="shared" si="91"/>
        <v>0</v>
      </c>
      <c r="AZ356" s="63">
        <f t="shared" si="92"/>
        <v>-300000</v>
      </c>
      <c r="BA356" s="63">
        <v>16500000</v>
      </c>
      <c r="BB356" s="63" t="s">
        <v>472</v>
      </c>
      <c r="BC356" s="63">
        <v>0</v>
      </c>
      <c r="BD356" s="63">
        <v>300000</v>
      </c>
      <c r="BE356" s="63">
        <v>0</v>
      </c>
      <c r="BF356" s="63">
        <v>0</v>
      </c>
      <c r="BG356" s="63">
        <v>300000</v>
      </c>
      <c r="BH356" s="63">
        <f>BI356+AG356</f>
        <v>16800000</v>
      </c>
      <c r="BI356" s="63">
        <v>0</v>
      </c>
      <c r="BJ356" s="63">
        <f t="shared" si="93"/>
        <v>16800000</v>
      </c>
      <c r="BK356" s="63">
        <f t="shared" si="94"/>
        <v>6242700.3100000005</v>
      </c>
    </row>
    <row r="357" spans="1:63" s="61" customFormat="1" hidden="1" x14ac:dyDescent="0.25">
      <c r="A357" s="61" t="str">
        <f>VLOOKUP(B357,'Cubo 14-08-2023'!$A$1:$A$444,1,0)</f>
        <v>1.1-00-2313_23152033_2342110</v>
      </c>
      <c r="B357" s="61" t="str">
        <f t="shared" si="82"/>
        <v>1.1-00-2313_23152033_2342110</v>
      </c>
      <c r="C357" s="61" t="s">
        <v>137</v>
      </c>
      <c r="D357" s="61" t="s">
        <v>138</v>
      </c>
      <c r="E357" s="61" t="s">
        <v>682</v>
      </c>
      <c r="F357" s="61">
        <v>2</v>
      </c>
      <c r="G357" s="61" t="s">
        <v>672</v>
      </c>
      <c r="H357" s="61">
        <v>2.6</v>
      </c>
      <c r="I357" s="61" t="s">
        <v>691</v>
      </c>
      <c r="J357" s="61" t="s">
        <v>432</v>
      </c>
      <c r="K357" s="61" t="s">
        <v>433</v>
      </c>
      <c r="L357" s="61" t="s">
        <v>63</v>
      </c>
      <c r="M357" s="61" t="s">
        <v>64</v>
      </c>
      <c r="N357" s="61" t="s">
        <v>434</v>
      </c>
      <c r="O357" s="61" t="s">
        <v>435</v>
      </c>
      <c r="P357" s="61">
        <v>1</v>
      </c>
      <c r="Q357" s="61" t="s">
        <v>127</v>
      </c>
      <c r="R357" s="61">
        <v>52</v>
      </c>
      <c r="S357" s="61" t="s">
        <v>438</v>
      </c>
      <c r="T357" s="61" t="s">
        <v>436</v>
      </c>
      <c r="U357" s="61" t="s">
        <v>437</v>
      </c>
      <c r="V357" s="61">
        <v>4000</v>
      </c>
      <c r="W357" s="61" t="s">
        <v>662</v>
      </c>
      <c r="X357" s="61" t="s">
        <v>154</v>
      </c>
      <c r="AB357" s="61">
        <v>4211</v>
      </c>
      <c r="AC357" s="61" t="s">
        <v>249</v>
      </c>
      <c r="AD357" s="61">
        <v>0</v>
      </c>
      <c r="AE357" s="61" t="s">
        <v>40</v>
      </c>
      <c r="AF357" s="63">
        <v>5910000</v>
      </c>
      <c r="AG357" s="63">
        <v>5910000</v>
      </c>
      <c r="AH357" s="63">
        <v>5910000</v>
      </c>
      <c r="AI357" s="63">
        <v>5910000</v>
      </c>
      <c r="AJ357" s="63">
        <v>2197053.59</v>
      </c>
      <c r="AK357" s="63">
        <v>1080276.48</v>
      </c>
      <c r="AL357" s="63">
        <v>2197053.59</v>
      </c>
      <c r="AM357" s="63">
        <v>2213285.91</v>
      </c>
      <c r="AN357" s="63">
        <v>1080276.48</v>
      </c>
      <c r="AO357" s="63">
        <v>2197053.59</v>
      </c>
      <c r="AP357" s="63">
        <v>2213285.91</v>
      </c>
      <c r="AQ357" s="63">
        <v>1080276.48</v>
      </c>
      <c r="AR357" s="63">
        <v>2197053.59</v>
      </c>
      <c r="AS357" s="63">
        <v>2213285.91</v>
      </c>
      <c r="AT357" s="63">
        <v>1080276.48</v>
      </c>
      <c r="AU357" s="63">
        <v>2197053.59</v>
      </c>
      <c r="AV357" s="63">
        <v>2213285.91</v>
      </c>
      <c r="AW357" s="63">
        <f t="shared" si="90"/>
        <v>3712946.41</v>
      </c>
      <c r="AX357" s="63">
        <v>5910000</v>
      </c>
      <c r="AY357" s="63">
        <f t="shared" si="91"/>
        <v>0</v>
      </c>
      <c r="AZ357" s="63">
        <f t="shared" si="92"/>
        <v>0</v>
      </c>
      <c r="BA357" s="63">
        <v>5910000</v>
      </c>
      <c r="BB357" s="63" t="s">
        <v>475</v>
      </c>
      <c r="BC357" s="63">
        <v>0</v>
      </c>
      <c r="BD357" s="63">
        <v>0</v>
      </c>
      <c r="BE357" s="63">
        <v>0</v>
      </c>
      <c r="BF357" s="63">
        <v>0</v>
      </c>
      <c r="BG357" s="63">
        <v>0</v>
      </c>
      <c r="BH357" s="63"/>
      <c r="BI357" s="63">
        <f>BA357-AG357</f>
        <v>0</v>
      </c>
      <c r="BJ357" s="63">
        <f t="shared" si="93"/>
        <v>5910000</v>
      </c>
      <c r="BK357" s="63">
        <f t="shared" si="94"/>
        <v>3696714.09</v>
      </c>
    </row>
    <row r="358" spans="1:63" s="61" customFormat="1" hidden="1" x14ac:dyDescent="0.25">
      <c r="A358" s="61" t="str">
        <f>VLOOKUP(B358,'Cubo 14-08-2023'!$A$1:$A$444,1,0)</f>
        <v>1.1-00-2312_23151032_2342110</v>
      </c>
      <c r="B358" s="61" t="str">
        <f t="shared" si="82"/>
        <v>1.1-00-2312_23151032_2342110</v>
      </c>
      <c r="C358" s="61" t="s">
        <v>137</v>
      </c>
      <c r="D358" s="61" t="s">
        <v>138</v>
      </c>
      <c r="E358" s="61" t="s">
        <v>682</v>
      </c>
      <c r="F358" s="61">
        <v>2</v>
      </c>
      <c r="G358" s="61" t="s">
        <v>672</v>
      </c>
      <c r="H358" s="61">
        <v>2.6</v>
      </c>
      <c r="I358" s="61" t="s">
        <v>691</v>
      </c>
      <c r="J358" s="61" t="s">
        <v>439</v>
      </c>
      <c r="K358" s="61" t="s">
        <v>440</v>
      </c>
      <c r="L358" s="61" t="s">
        <v>63</v>
      </c>
      <c r="M358" s="61" t="s">
        <v>64</v>
      </c>
      <c r="N358" s="61" t="s">
        <v>441</v>
      </c>
      <c r="O358" s="61" t="s">
        <v>442</v>
      </c>
      <c r="P358" s="61">
        <v>1</v>
      </c>
      <c r="Q358" s="61" t="s">
        <v>127</v>
      </c>
      <c r="R358" s="61">
        <v>51</v>
      </c>
      <c r="S358" s="61" t="s">
        <v>445</v>
      </c>
      <c r="T358" s="61" t="s">
        <v>443</v>
      </c>
      <c r="U358" s="61" t="s">
        <v>444</v>
      </c>
      <c r="V358" s="61">
        <v>4000</v>
      </c>
      <c r="W358" s="61" t="s">
        <v>662</v>
      </c>
      <c r="X358" s="61" t="s">
        <v>154</v>
      </c>
      <c r="AB358" s="61">
        <v>4211</v>
      </c>
      <c r="AC358" s="61" t="s">
        <v>249</v>
      </c>
      <c r="AD358" s="61">
        <v>0</v>
      </c>
      <c r="AE358" s="61" t="s">
        <v>40</v>
      </c>
      <c r="AF358" s="63">
        <v>66784842</v>
      </c>
      <c r="AG358" s="63">
        <v>66784842</v>
      </c>
      <c r="AH358" s="63">
        <v>66784842</v>
      </c>
      <c r="AI358" s="63">
        <v>66784842</v>
      </c>
      <c r="AJ358" s="63">
        <v>43553290.780000001</v>
      </c>
      <c r="AK358" s="63">
        <v>32409719.25</v>
      </c>
      <c r="AL358" s="63">
        <v>43553290.780000001</v>
      </c>
      <c r="AM358" s="63">
        <v>43553290.780000001</v>
      </c>
      <c r="AN358" s="63">
        <v>31609719.25</v>
      </c>
      <c r="AO358" s="63">
        <v>42753290.780000001</v>
      </c>
      <c r="AP358" s="63">
        <v>42753290.780000001</v>
      </c>
      <c r="AQ358" s="63">
        <v>31609719.25</v>
      </c>
      <c r="AR358" s="63">
        <v>42753290.780000001</v>
      </c>
      <c r="AS358" s="63">
        <v>42753290.780000001</v>
      </c>
      <c r="AT358" s="63">
        <v>31609719.25</v>
      </c>
      <c r="AU358" s="63">
        <v>42753290.780000001</v>
      </c>
      <c r="AV358" s="63">
        <v>42753290.780000001</v>
      </c>
      <c r="AW358" s="63">
        <f t="shared" si="90"/>
        <v>23231551.219999999</v>
      </c>
      <c r="AX358" s="63">
        <v>59615915</v>
      </c>
      <c r="AY358" s="63">
        <f t="shared" si="91"/>
        <v>-7168927</v>
      </c>
      <c r="AZ358" s="63">
        <f t="shared" si="92"/>
        <v>-7168927</v>
      </c>
      <c r="BA358" s="63">
        <v>59615915</v>
      </c>
      <c r="BB358" s="63" t="s">
        <v>476</v>
      </c>
      <c r="BC358" s="63">
        <v>0</v>
      </c>
      <c r="BD358" s="63">
        <v>0</v>
      </c>
      <c r="BE358" s="63">
        <v>0</v>
      </c>
      <c r="BF358" s="63">
        <v>0</v>
      </c>
      <c r="BG358" s="63">
        <v>0</v>
      </c>
      <c r="BH358" s="63">
        <f>BI358+AG358</f>
        <v>66784842</v>
      </c>
      <c r="BI358" s="63">
        <v>0</v>
      </c>
      <c r="BJ358" s="63">
        <f t="shared" si="93"/>
        <v>66784842</v>
      </c>
      <c r="BK358" s="63">
        <f t="shared" si="94"/>
        <v>23231551.219999999</v>
      </c>
    </row>
    <row r="359" spans="1:63" s="61" customFormat="1" hidden="1" x14ac:dyDescent="0.25">
      <c r="A359" s="61" t="str">
        <f>VLOOKUP(B359,'Cubo 14-08-2023'!$A$1:$A$444,1,0)</f>
        <v>1.1-00-2301_2311001_23441139</v>
      </c>
      <c r="B359" s="61" t="str">
        <f t="shared" si="82"/>
        <v>1.1-00-2301_2311001_23441139</v>
      </c>
      <c r="C359" s="61" t="s">
        <v>137</v>
      </c>
      <c r="D359" s="61" t="s">
        <v>138</v>
      </c>
      <c r="E359" s="61" t="s">
        <v>682</v>
      </c>
      <c r="F359" s="61">
        <v>1</v>
      </c>
      <c r="G359" s="61" t="s">
        <v>669</v>
      </c>
      <c r="H359" s="61">
        <v>1.3</v>
      </c>
      <c r="I359" s="61" t="s">
        <v>670</v>
      </c>
      <c r="J359" s="61" t="s">
        <v>28</v>
      </c>
      <c r="K359" s="61" t="s">
        <v>29</v>
      </c>
      <c r="L359" s="61" t="s">
        <v>43</v>
      </c>
      <c r="M359" s="61" t="s">
        <v>44</v>
      </c>
      <c r="N359" s="61" t="s">
        <v>306</v>
      </c>
      <c r="O359" s="61" t="s">
        <v>307</v>
      </c>
      <c r="P359" s="61">
        <v>1</v>
      </c>
      <c r="Q359" s="61" t="s">
        <v>127</v>
      </c>
      <c r="R359" s="61">
        <v>1</v>
      </c>
      <c r="S359" s="61" t="s">
        <v>310</v>
      </c>
      <c r="T359" s="61" t="s">
        <v>308</v>
      </c>
      <c r="U359" s="61" t="s">
        <v>309</v>
      </c>
      <c r="V359" s="61">
        <v>4000</v>
      </c>
      <c r="W359" s="61" t="s">
        <v>662</v>
      </c>
      <c r="X359" s="61" t="s">
        <v>154</v>
      </c>
      <c r="AB359" s="61">
        <v>4411</v>
      </c>
      <c r="AC359" s="61" t="s">
        <v>155</v>
      </c>
      <c r="AD359" s="61">
        <v>39</v>
      </c>
      <c r="AE359" s="61" t="s">
        <v>600</v>
      </c>
      <c r="AF359" s="63">
        <v>0</v>
      </c>
      <c r="AG359" s="63">
        <v>0</v>
      </c>
      <c r="AH359" s="63">
        <v>0</v>
      </c>
      <c r="AI359" s="63">
        <v>0</v>
      </c>
      <c r="AJ359" s="63">
        <v>80899</v>
      </c>
      <c r="AK359" s="63">
        <v>0</v>
      </c>
      <c r="AL359" s="63">
        <v>80899</v>
      </c>
      <c r="AM359" s="63">
        <v>80899</v>
      </c>
      <c r="AN359" s="63">
        <v>0</v>
      </c>
      <c r="AO359" s="63">
        <v>80899</v>
      </c>
      <c r="AP359" s="63">
        <v>80899</v>
      </c>
      <c r="AQ359" s="63">
        <v>0</v>
      </c>
      <c r="AR359" s="63">
        <v>80899</v>
      </c>
      <c r="AS359" s="63">
        <v>80899</v>
      </c>
      <c r="AT359" s="63">
        <v>0</v>
      </c>
      <c r="AU359" s="63">
        <v>80899</v>
      </c>
      <c r="AV359" s="63">
        <v>80899</v>
      </c>
      <c r="AW359" s="63">
        <f t="shared" si="90"/>
        <v>-80899</v>
      </c>
      <c r="AX359" s="63">
        <v>0</v>
      </c>
      <c r="AY359" s="63">
        <f t="shared" si="91"/>
        <v>0</v>
      </c>
      <c r="AZ359" s="63">
        <f t="shared" si="92"/>
        <v>0</v>
      </c>
      <c r="BA359" s="63">
        <v>0</v>
      </c>
      <c r="BB359" s="63" t="s">
        <v>473</v>
      </c>
      <c r="BC359" s="63">
        <v>0</v>
      </c>
      <c r="BD359" s="63">
        <v>0</v>
      </c>
      <c r="BE359" s="63">
        <v>0</v>
      </c>
      <c r="BF359" s="63">
        <v>0</v>
      </c>
      <c r="BG359" s="63">
        <v>0</v>
      </c>
      <c r="BH359" s="63"/>
      <c r="BI359" s="63">
        <f>-AW359</f>
        <v>80899</v>
      </c>
      <c r="BJ359" s="63">
        <f t="shared" si="93"/>
        <v>80899</v>
      </c>
      <c r="BK359" s="63">
        <f t="shared" si="94"/>
        <v>0</v>
      </c>
    </row>
    <row r="360" spans="1:63" s="61" customFormat="1" hidden="1" x14ac:dyDescent="0.25">
      <c r="A360" s="61" t="str">
        <f>VLOOKUP(B360,'Cubo 14-08-2023'!$A$1:$A$444,1,0)</f>
        <v>1.1-00-2306_23525016_2344110</v>
      </c>
      <c r="B360" s="61" t="str">
        <f t="shared" si="82"/>
        <v>1.1-00-2306_23525016_2344110</v>
      </c>
      <c r="C360" s="61" t="s">
        <v>137</v>
      </c>
      <c r="D360" s="61" t="s">
        <v>138</v>
      </c>
      <c r="E360" s="61" t="s">
        <v>682</v>
      </c>
      <c r="F360" s="61">
        <v>2</v>
      </c>
      <c r="G360" s="61" t="s">
        <v>672</v>
      </c>
      <c r="H360" s="61">
        <v>2.5</v>
      </c>
      <c r="I360" s="61" t="s">
        <v>690</v>
      </c>
      <c r="J360" s="61" t="s">
        <v>406</v>
      </c>
      <c r="K360" s="61" t="s">
        <v>407</v>
      </c>
      <c r="L360" s="61" t="s">
        <v>149</v>
      </c>
      <c r="M360" s="61" t="s">
        <v>150</v>
      </c>
      <c r="N360" s="61" t="s">
        <v>227</v>
      </c>
      <c r="O360" s="61" t="s">
        <v>228</v>
      </c>
      <c r="P360" s="61">
        <v>5</v>
      </c>
      <c r="Q360" s="61" t="s">
        <v>229</v>
      </c>
      <c r="R360" s="61">
        <v>25</v>
      </c>
      <c r="S360" s="61" t="s">
        <v>408</v>
      </c>
      <c r="T360" s="61" t="s">
        <v>230</v>
      </c>
      <c r="U360" s="61" t="s">
        <v>231</v>
      </c>
      <c r="V360" s="61">
        <v>4000</v>
      </c>
      <c r="W360" s="61" t="s">
        <v>662</v>
      </c>
      <c r="X360" s="61" t="s">
        <v>154</v>
      </c>
      <c r="AB360" s="61">
        <v>4411</v>
      </c>
      <c r="AC360" s="61" t="s">
        <v>155</v>
      </c>
      <c r="AD360" s="61">
        <v>0</v>
      </c>
      <c r="AE360" s="61" t="s">
        <v>40</v>
      </c>
      <c r="AF360" s="63">
        <v>0</v>
      </c>
      <c r="AG360" s="63">
        <v>0</v>
      </c>
      <c r="AH360" s="63">
        <v>0</v>
      </c>
      <c r="AI360" s="63">
        <v>100000</v>
      </c>
      <c r="AJ360" s="63">
        <v>0</v>
      </c>
      <c r="AK360" s="63">
        <v>0</v>
      </c>
      <c r="AL360" s="63">
        <v>0</v>
      </c>
      <c r="AM360" s="63">
        <v>0</v>
      </c>
      <c r="AN360" s="63">
        <v>0</v>
      </c>
      <c r="AO360" s="63">
        <v>0</v>
      </c>
      <c r="AP360" s="63">
        <v>0</v>
      </c>
      <c r="AQ360" s="63">
        <v>0</v>
      </c>
      <c r="AR360" s="63">
        <v>0</v>
      </c>
      <c r="AS360" s="63">
        <v>0</v>
      </c>
      <c r="AT360" s="63">
        <v>0</v>
      </c>
      <c r="AU360" s="63">
        <v>0</v>
      </c>
      <c r="AV360" s="63">
        <v>0</v>
      </c>
      <c r="AW360" s="63">
        <f t="shared" si="90"/>
        <v>0</v>
      </c>
      <c r="AX360" s="63">
        <v>100000</v>
      </c>
      <c r="AY360" s="63">
        <f t="shared" si="91"/>
        <v>0</v>
      </c>
      <c r="AZ360" s="63">
        <f t="shared" si="92"/>
        <v>100000</v>
      </c>
      <c r="BA360" s="63">
        <v>100000</v>
      </c>
      <c r="BB360" s="63" t="s">
        <v>473</v>
      </c>
      <c r="BC360" s="63">
        <v>0</v>
      </c>
      <c r="BD360" s="63">
        <v>0</v>
      </c>
      <c r="BE360" s="63">
        <v>0</v>
      </c>
      <c r="BF360" s="63">
        <v>100000</v>
      </c>
      <c r="BG360" s="63">
        <v>-100000</v>
      </c>
      <c r="BH360" s="63"/>
      <c r="BI360" s="63">
        <f>BA360-AG360</f>
        <v>100000</v>
      </c>
      <c r="BJ360" s="63">
        <f t="shared" si="93"/>
        <v>100000</v>
      </c>
      <c r="BK360" s="63">
        <f t="shared" si="94"/>
        <v>100000</v>
      </c>
    </row>
    <row r="361" spans="1:63" s="61" customFormat="1" hidden="1" x14ac:dyDescent="0.25">
      <c r="A361" s="61" t="str">
        <f>VLOOKUP(B361,'Cubo 14-08-2023'!$A$1:$A$444,1,0)</f>
        <v>1.1-00-2309_23845028_2343110</v>
      </c>
      <c r="B361" s="61" t="str">
        <f t="shared" si="82"/>
        <v>1.1-00-2309_23845028_2343110</v>
      </c>
      <c r="C361" s="61" t="s">
        <v>137</v>
      </c>
      <c r="D361" s="61" t="s">
        <v>138</v>
      </c>
      <c r="E361" s="61" t="s">
        <v>682</v>
      </c>
      <c r="F361" s="61">
        <v>3</v>
      </c>
      <c r="G361" s="61" t="s">
        <v>685</v>
      </c>
      <c r="H361" s="61">
        <v>3.1</v>
      </c>
      <c r="I361" s="61" t="s">
        <v>686</v>
      </c>
      <c r="J361" s="61" t="s">
        <v>382</v>
      </c>
      <c r="K361" s="61" t="s">
        <v>383</v>
      </c>
      <c r="L361" s="61" t="s">
        <v>149</v>
      </c>
      <c r="M361" s="61" t="s">
        <v>150</v>
      </c>
      <c r="N361" s="61" t="s">
        <v>363</v>
      </c>
      <c r="O361" s="61" t="s">
        <v>364</v>
      </c>
      <c r="P361" s="61">
        <v>8</v>
      </c>
      <c r="Q361" s="61" t="s">
        <v>384</v>
      </c>
      <c r="R361" s="61">
        <v>45</v>
      </c>
      <c r="S361" s="61" t="s">
        <v>387</v>
      </c>
      <c r="T361" s="61" t="s">
        <v>385</v>
      </c>
      <c r="U361" s="61" t="s">
        <v>386</v>
      </c>
      <c r="V361" s="61">
        <v>4000</v>
      </c>
      <c r="W361" s="61" t="s">
        <v>662</v>
      </c>
      <c r="X361" s="61" t="s">
        <v>154</v>
      </c>
      <c r="AB361" s="61">
        <v>4311</v>
      </c>
      <c r="AC361" s="61" t="s">
        <v>296</v>
      </c>
      <c r="AD361" s="61">
        <v>0</v>
      </c>
      <c r="AE361" s="61" t="s">
        <v>40</v>
      </c>
      <c r="AF361" s="63">
        <v>2000000</v>
      </c>
      <c r="AG361" s="63">
        <v>2000000</v>
      </c>
      <c r="AH361" s="63">
        <v>2000000</v>
      </c>
      <c r="AI361" s="63">
        <v>2000000</v>
      </c>
      <c r="AJ361" s="63">
        <v>1950000</v>
      </c>
      <c r="AK361" s="63">
        <v>1950000</v>
      </c>
      <c r="AL361" s="63">
        <v>1950000</v>
      </c>
      <c r="AM361" s="63">
        <v>1950000</v>
      </c>
      <c r="AN361" s="63">
        <v>0</v>
      </c>
      <c r="AO361" s="63">
        <v>1548300</v>
      </c>
      <c r="AP361" s="63">
        <v>1950000</v>
      </c>
      <c r="AQ361" s="63">
        <v>0</v>
      </c>
      <c r="AR361" s="63">
        <v>0</v>
      </c>
      <c r="AS361" s="63">
        <v>1950000</v>
      </c>
      <c r="AT361" s="63">
        <v>0</v>
      </c>
      <c r="AU361" s="63">
        <v>0</v>
      </c>
      <c r="AV361" s="63">
        <v>1950000</v>
      </c>
      <c r="AW361" s="63">
        <f t="shared" si="90"/>
        <v>50000</v>
      </c>
      <c r="AX361" s="63">
        <v>2000000</v>
      </c>
      <c r="AY361" s="63">
        <f t="shared" si="91"/>
        <v>0</v>
      </c>
      <c r="AZ361" s="63">
        <f t="shared" si="92"/>
        <v>0</v>
      </c>
      <c r="BA361" s="63">
        <v>2000000</v>
      </c>
      <c r="BB361" s="63" t="s">
        <v>562</v>
      </c>
      <c r="BC361" s="63">
        <v>0</v>
      </c>
      <c r="BD361" s="63">
        <v>0</v>
      </c>
      <c r="BE361" s="63">
        <v>0</v>
      </c>
      <c r="BF361" s="63">
        <v>0</v>
      </c>
      <c r="BG361" s="63">
        <v>0</v>
      </c>
      <c r="BH361" s="63"/>
      <c r="BI361" s="63">
        <f>BA361-AG361</f>
        <v>0</v>
      </c>
      <c r="BJ361" s="63">
        <f t="shared" si="93"/>
        <v>2000000</v>
      </c>
      <c r="BK361" s="63">
        <f t="shared" si="94"/>
        <v>50000</v>
      </c>
    </row>
    <row r="362" spans="1:63" s="61" customFormat="1" hidden="1" x14ac:dyDescent="0.25">
      <c r="A362" s="61" t="str">
        <f>VLOOKUP(B362,'Cubo 14-08-2023'!$A$1:$A$444,1,0)</f>
        <v>1.1-00-2309_23846028_2343110</v>
      </c>
      <c r="B362" s="61" t="str">
        <f t="shared" si="82"/>
        <v>1.1-00-2309_23846028_2343110</v>
      </c>
      <c r="C362" s="61" t="s">
        <v>137</v>
      </c>
      <c r="D362" s="61" t="s">
        <v>138</v>
      </c>
      <c r="E362" s="61" t="s">
        <v>682</v>
      </c>
      <c r="F362" s="61">
        <v>3</v>
      </c>
      <c r="G362" s="61" t="s">
        <v>685</v>
      </c>
      <c r="H362" s="61">
        <v>3.1</v>
      </c>
      <c r="I362" s="61" t="s">
        <v>686</v>
      </c>
      <c r="J362" s="61" t="s">
        <v>382</v>
      </c>
      <c r="K362" s="61" t="s">
        <v>383</v>
      </c>
      <c r="L362" s="61" t="s">
        <v>149</v>
      </c>
      <c r="M362" s="61" t="s">
        <v>150</v>
      </c>
      <c r="N362" s="61" t="s">
        <v>363</v>
      </c>
      <c r="O362" s="61" t="s">
        <v>364</v>
      </c>
      <c r="P362" s="61">
        <v>8</v>
      </c>
      <c r="Q362" s="61" t="s">
        <v>384</v>
      </c>
      <c r="R362" s="61">
        <v>46</v>
      </c>
      <c r="S362" s="61" t="s">
        <v>388</v>
      </c>
      <c r="T362" s="61" t="s">
        <v>385</v>
      </c>
      <c r="U362" s="61" t="s">
        <v>386</v>
      </c>
      <c r="V362" s="61">
        <v>4000</v>
      </c>
      <c r="W362" s="61" t="s">
        <v>662</v>
      </c>
      <c r="X362" s="61" t="s">
        <v>154</v>
      </c>
      <c r="AB362" s="61">
        <v>4311</v>
      </c>
      <c r="AC362" s="61" t="s">
        <v>296</v>
      </c>
      <c r="AD362" s="61">
        <v>0</v>
      </c>
      <c r="AE362" s="61" t="s">
        <v>40</v>
      </c>
      <c r="AF362" s="63">
        <v>300000</v>
      </c>
      <c r="AG362" s="63">
        <v>300000</v>
      </c>
      <c r="AH362" s="63">
        <v>300000</v>
      </c>
      <c r="AI362" s="63">
        <v>300000</v>
      </c>
      <c r="AJ362" s="63">
        <v>48000</v>
      </c>
      <c r="AK362" s="63">
        <v>48000</v>
      </c>
      <c r="AL362" s="63">
        <v>48000</v>
      </c>
      <c r="AM362" s="63">
        <v>48000</v>
      </c>
      <c r="AN362" s="63">
        <v>48000</v>
      </c>
      <c r="AO362" s="63">
        <v>48000</v>
      </c>
      <c r="AP362" s="63">
        <v>48000</v>
      </c>
      <c r="AQ362" s="63">
        <v>48000</v>
      </c>
      <c r="AR362" s="63">
        <v>48000</v>
      </c>
      <c r="AS362" s="63">
        <v>48000</v>
      </c>
      <c r="AT362" s="63">
        <v>0</v>
      </c>
      <c r="AU362" s="63">
        <v>48000</v>
      </c>
      <c r="AV362" s="63">
        <v>48000</v>
      </c>
      <c r="AW362" s="63">
        <f t="shared" si="90"/>
        <v>252000</v>
      </c>
      <c r="AX362" s="63">
        <v>300000</v>
      </c>
      <c r="AY362" s="63">
        <f t="shared" si="91"/>
        <v>0</v>
      </c>
      <c r="AZ362" s="63">
        <f t="shared" si="92"/>
        <v>0</v>
      </c>
      <c r="BA362" s="63">
        <v>300000</v>
      </c>
      <c r="BB362" s="63" t="s">
        <v>561</v>
      </c>
      <c r="BC362" s="63">
        <v>0</v>
      </c>
      <c r="BD362" s="63">
        <v>0</v>
      </c>
      <c r="BE362" s="63">
        <v>0</v>
      </c>
      <c r="BF362" s="63">
        <v>0</v>
      </c>
      <c r="BG362" s="63">
        <v>0</v>
      </c>
      <c r="BH362" s="63"/>
      <c r="BI362" s="63">
        <f>BA362-AG362</f>
        <v>0</v>
      </c>
      <c r="BJ362" s="63">
        <f t="shared" si="93"/>
        <v>300000</v>
      </c>
      <c r="BK362" s="63">
        <f t="shared" si="94"/>
        <v>252000</v>
      </c>
    </row>
    <row r="363" spans="1:63" s="61" customFormat="1" hidden="1" x14ac:dyDescent="0.25">
      <c r="A363" s="61" t="str">
        <f>VLOOKUP(B363,'Cubo 14-08-2023'!$A$1:$A$444,1,0)</f>
        <v>1.1-00-2301_2311001_23445140</v>
      </c>
      <c r="B363" s="61" t="str">
        <f t="shared" si="82"/>
        <v>1.1-00-2301_2311001_23445140</v>
      </c>
      <c r="C363" s="61" t="s">
        <v>137</v>
      </c>
      <c r="D363" s="61" t="s">
        <v>138</v>
      </c>
      <c r="E363" s="61" t="s">
        <v>682</v>
      </c>
      <c r="F363" s="61">
        <v>1</v>
      </c>
      <c r="G363" s="61" t="s">
        <v>669</v>
      </c>
      <c r="H363" s="61">
        <v>1.3</v>
      </c>
      <c r="I363" s="61" t="s">
        <v>670</v>
      </c>
      <c r="J363" s="61" t="s">
        <v>28</v>
      </c>
      <c r="K363" s="61" t="s">
        <v>29</v>
      </c>
      <c r="L363" s="61" t="s">
        <v>43</v>
      </c>
      <c r="M363" s="61" t="s">
        <v>44</v>
      </c>
      <c r="N363" s="61" t="s">
        <v>306</v>
      </c>
      <c r="O363" s="61" t="s">
        <v>307</v>
      </c>
      <c r="P363" s="61">
        <v>1</v>
      </c>
      <c r="Q363" s="61" t="s">
        <v>127</v>
      </c>
      <c r="R363" s="61">
        <v>1</v>
      </c>
      <c r="S363" s="61" t="s">
        <v>310</v>
      </c>
      <c r="T363" s="61" t="s">
        <v>308</v>
      </c>
      <c r="U363" s="61" t="s">
        <v>309</v>
      </c>
      <c r="V363" s="61">
        <v>4000</v>
      </c>
      <c r="W363" s="61" t="s">
        <v>662</v>
      </c>
      <c r="X363" s="61" t="s">
        <v>154</v>
      </c>
      <c r="AB363" s="61">
        <v>4451</v>
      </c>
      <c r="AC363" s="61" t="s">
        <v>234</v>
      </c>
      <c r="AD363" s="61">
        <v>40</v>
      </c>
      <c r="AE363" s="61" t="s">
        <v>599</v>
      </c>
      <c r="AF363" s="63">
        <v>0</v>
      </c>
      <c r="AG363" s="63">
        <v>0</v>
      </c>
      <c r="AH363" s="63">
        <v>0</v>
      </c>
      <c r="AI363" s="63">
        <v>0</v>
      </c>
      <c r="AJ363" s="63">
        <v>0</v>
      </c>
      <c r="AK363" s="63">
        <v>0</v>
      </c>
      <c r="AL363" s="63">
        <v>0</v>
      </c>
      <c r="AM363" s="63">
        <v>0</v>
      </c>
      <c r="AN363" s="63">
        <v>0</v>
      </c>
      <c r="AO363" s="63">
        <v>0</v>
      </c>
      <c r="AP363" s="63">
        <v>0</v>
      </c>
      <c r="AQ363" s="63">
        <v>0</v>
      </c>
      <c r="AR363" s="63">
        <v>0</v>
      </c>
      <c r="AS363" s="63">
        <v>0</v>
      </c>
      <c r="AT363" s="63">
        <v>0</v>
      </c>
      <c r="AU363" s="63">
        <v>0</v>
      </c>
      <c r="AV363" s="63">
        <v>0</v>
      </c>
      <c r="AW363" s="63">
        <v>0</v>
      </c>
      <c r="AX363" s="63">
        <v>0</v>
      </c>
      <c r="AY363" s="63">
        <v>0</v>
      </c>
      <c r="AZ363" s="63">
        <v>0</v>
      </c>
      <c r="BA363" s="63">
        <v>0</v>
      </c>
      <c r="BB363" s="63" t="s">
        <v>473</v>
      </c>
      <c r="BC363" s="63">
        <v>0</v>
      </c>
      <c r="BD363" s="63">
        <v>0</v>
      </c>
      <c r="BE363" s="63">
        <v>0</v>
      </c>
      <c r="BF363" s="63">
        <v>0</v>
      </c>
      <c r="BG363" s="63">
        <v>0</v>
      </c>
      <c r="BH363" s="63"/>
      <c r="BI363" s="63">
        <v>165000</v>
      </c>
      <c r="BJ363" s="63">
        <f t="shared" si="93"/>
        <v>165000</v>
      </c>
      <c r="BK363" s="63">
        <f t="shared" si="94"/>
        <v>165000</v>
      </c>
    </row>
    <row r="364" spans="1:63" s="61" customFormat="1" hidden="1" x14ac:dyDescent="0.25">
      <c r="A364" s="61" t="str">
        <f>VLOOKUP(B364,'Cubo 14-08-2023'!$A$1:$A$444,1,0)</f>
        <v>1.1-00-2306_23532018_2344110</v>
      </c>
      <c r="B364" s="61" t="str">
        <f t="shared" si="82"/>
        <v>1.1-00-2306_23532018_2344110</v>
      </c>
      <c r="C364" s="61" t="s">
        <v>137</v>
      </c>
      <c r="D364" s="61" t="s">
        <v>138</v>
      </c>
      <c r="E364" s="61" t="s">
        <v>682</v>
      </c>
      <c r="F364" s="61">
        <v>2</v>
      </c>
      <c r="G364" s="61" t="s">
        <v>672</v>
      </c>
      <c r="H364" s="61">
        <v>2.7</v>
      </c>
      <c r="I364" s="61" t="s">
        <v>226</v>
      </c>
      <c r="J364" s="61" t="s">
        <v>225</v>
      </c>
      <c r="K364" s="61" t="s">
        <v>226</v>
      </c>
      <c r="L364" s="61" t="s">
        <v>149</v>
      </c>
      <c r="M364" s="61" t="s">
        <v>150</v>
      </c>
      <c r="N364" s="61" t="s">
        <v>227</v>
      </c>
      <c r="O364" s="61" t="s">
        <v>228</v>
      </c>
      <c r="P364" s="61">
        <v>5</v>
      </c>
      <c r="Q364" s="61" t="s">
        <v>229</v>
      </c>
      <c r="R364" s="61">
        <v>32</v>
      </c>
      <c r="S364" s="61" t="s">
        <v>243</v>
      </c>
      <c r="T364" s="61" t="s">
        <v>237</v>
      </c>
      <c r="U364" s="61" t="s">
        <v>238</v>
      </c>
      <c r="V364" s="61">
        <v>4000</v>
      </c>
      <c r="W364" s="61" t="s">
        <v>662</v>
      </c>
      <c r="X364" s="61" t="s">
        <v>154</v>
      </c>
      <c r="AB364" s="61">
        <v>4411</v>
      </c>
      <c r="AC364" s="61" t="s">
        <v>155</v>
      </c>
      <c r="AD364" s="61">
        <v>0</v>
      </c>
      <c r="AE364" s="61" t="s">
        <v>40</v>
      </c>
      <c r="AF364" s="63">
        <v>13896800</v>
      </c>
      <c r="AG364" s="63">
        <v>13896800</v>
      </c>
      <c r="AH364" s="63">
        <v>13896800</v>
      </c>
      <c r="AI364" s="63">
        <v>10733101.779999999</v>
      </c>
      <c r="AJ364" s="63">
        <v>14162986.199999999</v>
      </c>
      <c r="AK364" s="63">
        <v>14162986.199999999</v>
      </c>
      <c r="AL364" s="63">
        <v>14162986.199999999</v>
      </c>
      <c r="AM364" s="63">
        <v>14162986.199999999</v>
      </c>
      <c r="AN364" s="63">
        <v>7081493.0999999996</v>
      </c>
      <c r="AO364" s="63">
        <v>14162986.199999999</v>
      </c>
      <c r="AP364" s="63">
        <v>14162986.199999999</v>
      </c>
      <c r="AQ364" s="63">
        <v>7081493.0999999996</v>
      </c>
      <c r="AR364" s="63">
        <v>14162986.199999999</v>
      </c>
      <c r="AS364" s="63">
        <v>14162986.199999999</v>
      </c>
      <c r="AT364" s="63">
        <v>7081493.0999999996</v>
      </c>
      <c r="AU364" s="63">
        <v>14162986.199999999</v>
      </c>
      <c r="AV364" s="63">
        <v>14162986.199999999</v>
      </c>
      <c r="AW364" s="63">
        <f>AG364-AJ364</f>
        <v>-266186.19999999925</v>
      </c>
      <c r="AX364" s="63">
        <v>10733101.779999999</v>
      </c>
      <c r="AY364" s="63">
        <f>AX364-AI364</f>
        <v>0</v>
      </c>
      <c r="AZ364" s="63">
        <f>AX364-AG364</f>
        <v>-3163698.2200000007</v>
      </c>
      <c r="BA364" s="63">
        <v>13896800</v>
      </c>
      <c r="BB364" s="63">
        <v>3163698.2200000007</v>
      </c>
      <c r="BC364" s="63">
        <v>0</v>
      </c>
      <c r="BD364" s="63">
        <v>3163698.22</v>
      </c>
      <c r="BE364" s="63">
        <v>0</v>
      </c>
      <c r="BF364" s="63">
        <v>0</v>
      </c>
      <c r="BG364" s="63">
        <v>3163698.22</v>
      </c>
      <c r="BH364" s="63"/>
      <c r="BI364" s="63">
        <f>-AW364</f>
        <v>266186.19999999925</v>
      </c>
      <c r="BJ364" s="63">
        <f t="shared" si="93"/>
        <v>14162986.199999999</v>
      </c>
      <c r="BK364" s="63">
        <f t="shared" si="94"/>
        <v>0</v>
      </c>
    </row>
    <row r="365" spans="1:63" s="61" customFormat="1" hidden="1" x14ac:dyDescent="0.25">
      <c r="A365" s="61" t="str">
        <f>VLOOKUP(B365,'Cubo 14-08-2023'!$A$1:$A$444,1,0)</f>
        <v>1.1-00-2306_23525016_23443141</v>
      </c>
      <c r="B365" s="61" t="str">
        <f t="shared" si="82"/>
        <v>1.1-00-2306_23525016_23443141</v>
      </c>
      <c r="C365" s="61" t="s">
        <v>137</v>
      </c>
      <c r="D365" s="61" t="s">
        <v>138</v>
      </c>
      <c r="E365" s="61" t="s">
        <v>682</v>
      </c>
      <c r="F365" s="61">
        <v>2</v>
      </c>
      <c r="G365" s="61" t="s">
        <v>672</v>
      </c>
      <c r="H365" s="61">
        <v>2.5</v>
      </c>
      <c r="I365" s="61" t="s">
        <v>690</v>
      </c>
      <c r="J365" s="61" t="s">
        <v>406</v>
      </c>
      <c r="K365" s="61" t="s">
        <v>407</v>
      </c>
      <c r="L365" s="61" t="s">
        <v>149</v>
      </c>
      <c r="M365" s="61" t="s">
        <v>150</v>
      </c>
      <c r="N365" s="61" t="s">
        <v>227</v>
      </c>
      <c r="O365" s="61" t="s">
        <v>228</v>
      </c>
      <c r="P365" s="61">
        <v>5</v>
      </c>
      <c r="Q365" s="61" t="s">
        <v>229</v>
      </c>
      <c r="R365" s="61">
        <v>25</v>
      </c>
      <c r="S365" s="61" t="s">
        <v>408</v>
      </c>
      <c r="T365" s="61" t="s">
        <v>230</v>
      </c>
      <c r="U365" s="61" t="s">
        <v>231</v>
      </c>
      <c r="V365" s="61">
        <v>4000</v>
      </c>
      <c r="W365" s="61" t="s">
        <v>662</v>
      </c>
      <c r="X365" s="61" t="s">
        <v>154</v>
      </c>
      <c r="AB365" s="61">
        <v>4431</v>
      </c>
      <c r="AC365" s="61" t="s">
        <v>241</v>
      </c>
      <c r="AD365" s="61">
        <v>41</v>
      </c>
      <c r="AE365" s="61" t="s">
        <v>610</v>
      </c>
      <c r="AF365" s="63">
        <v>0</v>
      </c>
      <c r="AG365" s="63">
        <v>0</v>
      </c>
      <c r="AH365" s="63">
        <v>0</v>
      </c>
      <c r="AI365" s="63">
        <v>0</v>
      </c>
      <c r="AJ365" s="63">
        <v>0</v>
      </c>
      <c r="AK365" s="63">
        <v>0</v>
      </c>
      <c r="AL365" s="63">
        <v>0</v>
      </c>
      <c r="AM365" s="63">
        <v>0</v>
      </c>
      <c r="AN365" s="63">
        <v>0</v>
      </c>
      <c r="AO365" s="63">
        <v>0</v>
      </c>
      <c r="AP365" s="63">
        <v>0</v>
      </c>
      <c r="AQ365" s="63">
        <v>0</v>
      </c>
      <c r="AR365" s="63">
        <v>0</v>
      </c>
      <c r="AS365" s="63">
        <v>0</v>
      </c>
      <c r="AT365" s="63">
        <v>0</v>
      </c>
      <c r="AU365" s="63">
        <v>0</v>
      </c>
      <c r="AV365" s="63">
        <v>0</v>
      </c>
      <c r="AW365" s="63">
        <v>0</v>
      </c>
      <c r="AX365" s="63">
        <v>0</v>
      </c>
      <c r="AY365" s="63">
        <v>0</v>
      </c>
      <c r="AZ365" s="63">
        <v>0</v>
      </c>
      <c r="BA365" s="63">
        <v>0</v>
      </c>
      <c r="BB365" s="63">
        <v>0</v>
      </c>
      <c r="BC365" s="63">
        <v>0</v>
      </c>
      <c r="BD365" s="63">
        <v>0</v>
      </c>
      <c r="BE365" s="63">
        <v>0</v>
      </c>
      <c r="BF365" s="63">
        <v>0</v>
      </c>
      <c r="BG365" s="63">
        <v>0</v>
      </c>
      <c r="BH365" s="63"/>
      <c r="BI365" s="63">
        <v>400000</v>
      </c>
      <c r="BJ365" s="63">
        <f t="shared" si="93"/>
        <v>400000</v>
      </c>
      <c r="BK365" s="63">
        <f t="shared" si="94"/>
        <v>400000</v>
      </c>
    </row>
    <row r="366" spans="1:63" s="61" customFormat="1" hidden="1" x14ac:dyDescent="0.25">
      <c r="A366" s="61" t="str">
        <f>VLOOKUP(B366,'Cubo 14-08-2023'!$A$1:$A$444,1,0)</f>
        <v>1.1-00-2302_23116010_2344110</v>
      </c>
      <c r="B366" s="61" t="str">
        <f t="shared" si="82"/>
        <v>1.1-00-2302_23116010_2344110</v>
      </c>
      <c r="C366" s="61" t="s">
        <v>137</v>
      </c>
      <c r="D366" s="61" t="s">
        <v>138</v>
      </c>
      <c r="E366" s="61" t="s">
        <v>682</v>
      </c>
      <c r="F366" s="61">
        <v>2</v>
      </c>
      <c r="G366" s="61" t="s">
        <v>672</v>
      </c>
      <c r="H366" s="61">
        <v>2.2000000000000002</v>
      </c>
      <c r="I366" s="61" t="s">
        <v>674</v>
      </c>
      <c r="J366" s="61" t="s">
        <v>147</v>
      </c>
      <c r="K366" s="61" t="s">
        <v>148</v>
      </c>
      <c r="L366" s="61" t="s">
        <v>149</v>
      </c>
      <c r="M366" s="61" t="s">
        <v>150</v>
      </c>
      <c r="N366" s="61" t="s">
        <v>97</v>
      </c>
      <c r="O366" s="61" t="s">
        <v>98</v>
      </c>
      <c r="P366" s="61">
        <v>1</v>
      </c>
      <c r="Q366" s="61" t="s">
        <v>127</v>
      </c>
      <c r="R366" s="61">
        <v>16</v>
      </c>
      <c r="S366" s="61" t="s">
        <v>160</v>
      </c>
      <c r="T366" s="61" t="s">
        <v>158</v>
      </c>
      <c r="U366" s="61" t="s">
        <v>159</v>
      </c>
      <c r="V366" s="61">
        <v>4000</v>
      </c>
      <c r="W366" s="61" t="s">
        <v>662</v>
      </c>
      <c r="X366" s="61" t="s">
        <v>154</v>
      </c>
      <c r="AB366" s="61">
        <v>4411</v>
      </c>
      <c r="AC366" s="61" t="s">
        <v>155</v>
      </c>
      <c r="AD366" s="61">
        <v>0</v>
      </c>
      <c r="AE366" s="61" t="s">
        <v>40</v>
      </c>
      <c r="AF366" s="63">
        <v>3500000</v>
      </c>
      <c r="AG366" s="63">
        <v>3500000</v>
      </c>
      <c r="AH366" s="63">
        <v>3500000</v>
      </c>
      <c r="AI366" s="63">
        <v>4200000</v>
      </c>
      <c r="AJ366" s="63">
        <v>2380000</v>
      </c>
      <c r="AK366" s="63">
        <v>1600000</v>
      </c>
      <c r="AL366" s="63">
        <v>2380000</v>
      </c>
      <c r="AM366" s="63">
        <v>2400000</v>
      </c>
      <c r="AN366" s="63">
        <v>1600000</v>
      </c>
      <c r="AO366" s="63">
        <v>2380000</v>
      </c>
      <c r="AP366" s="63">
        <v>2400000</v>
      </c>
      <c r="AQ366" s="63">
        <v>1480000</v>
      </c>
      <c r="AR366" s="63">
        <v>2020000</v>
      </c>
      <c r="AS366" s="63">
        <v>2060000</v>
      </c>
      <c r="AT366" s="63">
        <v>1480000</v>
      </c>
      <c r="AU366" s="63">
        <v>2000000</v>
      </c>
      <c r="AV366" s="63">
        <v>2000000</v>
      </c>
      <c r="AW366" s="63">
        <f>AG366-AJ366</f>
        <v>1120000</v>
      </c>
      <c r="AX366" s="63">
        <v>4200000</v>
      </c>
      <c r="AY366" s="63">
        <f>AX366-AI366</f>
        <v>0</v>
      </c>
      <c r="AZ366" s="63">
        <f>AX366-AG366</f>
        <v>700000</v>
      </c>
      <c r="BA366" s="63">
        <v>4200000</v>
      </c>
      <c r="BB366" s="63" t="s">
        <v>473</v>
      </c>
      <c r="BC366" s="63">
        <v>0</v>
      </c>
      <c r="BD366" s="63">
        <v>0</v>
      </c>
      <c r="BE366" s="63">
        <v>0</v>
      </c>
      <c r="BF366" s="63">
        <v>700000</v>
      </c>
      <c r="BG366" s="63">
        <v>-700000</v>
      </c>
      <c r="BH366" s="63"/>
      <c r="BI366" s="63">
        <f>BA366-AG366</f>
        <v>700000</v>
      </c>
      <c r="BJ366" s="63">
        <f t="shared" si="93"/>
        <v>4200000</v>
      </c>
      <c r="BK366" s="63">
        <f t="shared" si="94"/>
        <v>1800000</v>
      </c>
    </row>
    <row r="367" spans="1:63" s="61" customFormat="1" hidden="1" x14ac:dyDescent="0.25">
      <c r="A367" s="61" t="str">
        <f>VLOOKUP(B367,'Cubo 14-08-2023'!$A$1:$A$444,1,0)</f>
        <v>2.6-15-2306_23525016_23441160</v>
      </c>
      <c r="B367" s="61" t="str">
        <f t="shared" si="82"/>
        <v>2.6-15-2306_23525016_23441160</v>
      </c>
      <c r="C367" s="76" t="s">
        <v>631</v>
      </c>
      <c r="D367" s="61" t="s">
        <v>630</v>
      </c>
      <c r="E367" s="61" t="s">
        <v>679</v>
      </c>
      <c r="F367" s="61">
        <v>2</v>
      </c>
      <c r="G367" s="61" t="s">
        <v>672</v>
      </c>
      <c r="H367" s="61">
        <v>2.5</v>
      </c>
      <c r="I367" s="61" t="s">
        <v>690</v>
      </c>
      <c r="J367" s="61" t="s">
        <v>406</v>
      </c>
      <c r="K367" s="61" t="s">
        <v>407</v>
      </c>
      <c r="L367" s="61" t="s">
        <v>149</v>
      </c>
      <c r="M367" s="61" t="s">
        <v>150</v>
      </c>
      <c r="N367" s="61" t="s">
        <v>227</v>
      </c>
      <c r="O367" s="61" t="s">
        <v>228</v>
      </c>
      <c r="P367" s="61">
        <v>5</v>
      </c>
      <c r="Q367" s="61" t="s">
        <v>229</v>
      </c>
      <c r="R367" s="61">
        <v>25</v>
      </c>
      <c r="S367" s="61" t="s">
        <v>408</v>
      </c>
      <c r="T367" s="61" t="s">
        <v>230</v>
      </c>
      <c r="U367" s="61" t="s">
        <v>231</v>
      </c>
      <c r="V367" s="61">
        <v>4000</v>
      </c>
      <c r="W367" s="61" t="s">
        <v>662</v>
      </c>
      <c r="X367" s="61" t="s">
        <v>154</v>
      </c>
      <c r="AB367" s="74">
        <v>4411</v>
      </c>
      <c r="AC367" s="61" t="s">
        <v>155</v>
      </c>
      <c r="AD367" s="61">
        <v>60</v>
      </c>
      <c r="AE367" s="61" t="s">
        <v>632</v>
      </c>
      <c r="AF367" s="63">
        <v>0</v>
      </c>
      <c r="AG367" s="63">
        <v>0</v>
      </c>
      <c r="AH367" s="75">
        <v>0</v>
      </c>
      <c r="AI367" s="63">
        <v>0</v>
      </c>
      <c r="AJ367" s="63">
        <v>0</v>
      </c>
      <c r="AK367" s="63">
        <v>0</v>
      </c>
      <c r="AL367" s="63">
        <v>0</v>
      </c>
      <c r="AM367" s="63">
        <v>0</v>
      </c>
      <c r="AN367" s="63">
        <v>0</v>
      </c>
      <c r="AO367" s="63">
        <v>0</v>
      </c>
      <c r="AP367" s="63">
        <v>0</v>
      </c>
      <c r="AQ367" s="63">
        <v>0</v>
      </c>
      <c r="AR367" s="63">
        <v>0</v>
      </c>
      <c r="AS367" s="63">
        <v>0</v>
      </c>
      <c r="AT367" s="63">
        <v>0</v>
      </c>
      <c r="AU367" s="63">
        <v>0</v>
      </c>
      <c r="AV367" s="63">
        <v>0</v>
      </c>
      <c r="AW367" s="63">
        <v>0</v>
      </c>
      <c r="AX367" s="63">
        <v>0</v>
      </c>
      <c r="AY367" s="63">
        <v>0</v>
      </c>
      <c r="AZ367" s="63">
        <v>0</v>
      </c>
      <c r="BA367" s="63">
        <v>0</v>
      </c>
      <c r="BB367" s="63" t="s">
        <v>473</v>
      </c>
      <c r="BC367" s="63">
        <v>0</v>
      </c>
      <c r="BD367" s="63">
        <v>0</v>
      </c>
      <c r="BE367" s="63">
        <v>0</v>
      </c>
      <c r="BF367" s="63">
        <v>0</v>
      </c>
      <c r="BG367" s="63">
        <v>0</v>
      </c>
      <c r="BH367" s="63"/>
      <c r="BI367" s="75">
        <v>60000</v>
      </c>
      <c r="BJ367" s="75">
        <f t="shared" si="93"/>
        <v>60000</v>
      </c>
      <c r="BK367" s="63">
        <f t="shared" si="94"/>
        <v>60000</v>
      </c>
    </row>
    <row r="368" spans="1:63" s="61" customFormat="1" hidden="1" x14ac:dyDescent="0.25">
      <c r="A368" s="61" t="str">
        <f>VLOOKUP(B368,'Cubo 14-08-2023'!$A$1:$A$444,1,0)</f>
        <v>1.1-00-2302_23110008_23441111</v>
      </c>
      <c r="B368" s="61" t="str">
        <f t="shared" si="82"/>
        <v>1.1-00-2302_23110008_23441111</v>
      </c>
      <c r="C368" s="61" t="s">
        <v>137</v>
      </c>
      <c r="D368" s="61" t="s">
        <v>138</v>
      </c>
      <c r="E368" s="61" t="s">
        <v>682</v>
      </c>
      <c r="F368" s="61">
        <v>2</v>
      </c>
      <c r="G368" s="61" t="s">
        <v>672</v>
      </c>
      <c r="H368" s="61">
        <v>2.2000000000000002</v>
      </c>
      <c r="I368" s="61" t="s">
        <v>674</v>
      </c>
      <c r="J368" s="61" t="s">
        <v>147</v>
      </c>
      <c r="K368" s="61" t="s">
        <v>148</v>
      </c>
      <c r="L368" s="61" t="s">
        <v>149</v>
      </c>
      <c r="M368" s="61" t="s">
        <v>150</v>
      </c>
      <c r="N368" s="61" t="s">
        <v>97</v>
      </c>
      <c r="O368" s="61" t="s">
        <v>98</v>
      </c>
      <c r="P368" s="61">
        <v>1</v>
      </c>
      <c r="Q368" s="61" t="s">
        <v>127</v>
      </c>
      <c r="R368" s="61">
        <v>10</v>
      </c>
      <c r="S368" s="61" t="s">
        <v>153</v>
      </c>
      <c r="T368" s="61" t="s">
        <v>151</v>
      </c>
      <c r="U368" s="61" t="s">
        <v>152</v>
      </c>
      <c r="V368" s="61">
        <v>4000</v>
      </c>
      <c r="W368" s="61" t="s">
        <v>662</v>
      </c>
      <c r="X368" s="61" t="s">
        <v>154</v>
      </c>
      <c r="AB368" s="61">
        <v>4411</v>
      </c>
      <c r="AC368" s="61" t="s">
        <v>155</v>
      </c>
      <c r="AD368" s="61">
        <v>11</v>
      </c>
      <c r="AE368" s="61" t="s">
        <v>156</v>
      </c>
      <c r="AF368" s="63">
        <v>3432000</v>
      </c>
      <c r="AG368" s="63">
        <v>3432000</v>
      </c>
      <c r="AH368" s="63">
        <v>3432000</v>
      </c>
      <c r="AI368" s="63">
        <v>3431990.12</v>
      </c>
      <c r="AJ368" s="63">
        <v>1524011.46</v>
      </c>
      <c r="AK368" s="63">
        <v>0</v>
      </c>
      <c r="AL368" s="63">
        <v>794479.34</v>
      </c>
      <c r="AM368" s="63">
        <v>1521161.34</v>
      </c>
      <c r="AN368" s="63">
        <v>0</v>
      </c>
      <c r="AO368" s="63">
        <v>794479.34</v>
      </c>
      <c r="AP368" s="63">
        <v>794479.34</v>
      </c>
      <c r="AQ368" s="63">
        <v>0</v>
      </c>
      <c r="AR368" s="63">
        <v>617688</v>
      </c>
      <c r="AS368" s="63">
        <v>669588</v>
      </c>
      <c r="AT368" s="63">
        <v>0</v>
      </c>
      <c r="AU368" s="63">
        <v>607488</v>
      </c>
      <c r="AV368" s="63">
        <v>669588</v>
      </c>
      <c r="AW368" s="63">
        <f t="shared" ref="AW368:AW396" si="95">AG368-AJ368</f>
        <v>1907988.54</v>
      </c>
      <c r="AX368" s="63">
        <v>3432000</v>
      </c>
      <c r="AY368" s="63">
        <f t="shared" ref="AY368:AY397" si="96">AX368-AI368</f>
        <v>9.8799999998882413</v>
      </c>
      <c r="AZ368" s="63">
        <f t="shared" ref="AZ368:AZ397" si="97">AX368-AG368</f>
        <v>0</v>
      </c>
      <c r="BA368" s="63">
        <v>3432000</v>
      </c>
      <c r="BB368" s="63" t="s">
        <v>484</v>
      </c>
      <c r="BC368" s="63">
        <v>0</v>
      </c>
      <c r="BD368" s="63">
        <v>9.8800000000000008</v>
      </c>
      <c r="BE368" s="63">
        <v>0</v>
      </c>
      <c r="BF368" s="63">
        <v>0</v>
      </c>
      <c r="BG368" s="63">
        <v>9.8800000000000008</v>
      </c>
      <c r="BH368" s="63"/>
      <c r="BI368" s="63">
        <f>BA368-AG368</f>
        <v>0</v>
      </c>
      <c r="BJ368" s="63">
        <f t="shared" si="93"/>
        <v>3432000</v>
      </c>
      <c r="BK368" s="63">
        <f t="shared" si="94"/>
        <v>1910838.66</v>
      </c>
    </row>
    <row r="369" spans="1:63" s="61" customFormat="1" hidden="1" x14ac:dyDescent="0.25">
      <c r="A369" s="61" t="str">
        <f>VLOOKUP(B369,'Cubo 14-08-2023'!$A$1:$A$444,1,0)</f>
        <v>1.1-00-2302_23110008_23441112</v>
      </c>
      <c r="B369" s="61" t="str">
        <f t="shared" si="82"/>
        <v>1.1-00-2302_23110008_23441112</v>
      </c>
      <c r="C369" s="61" t="s">
        <v>137</v>
      </c>
      <c r="D369" s="61" t="s">
        <v>138</v>
      </c>
      <c r="E369" s="61" t="s">
        <v>682</v>
      </c>
      <c r="F369" s="61">
        <v>2</v>
      </c>
      <c r="G369" s="61" t="s">
        <v>672</v>
      </c>
      <c r="H369" s="61">
        <v>2.2000000000000002</v>
      </c>
      <c r="I369" s="61" t="s">
        <v>674</v>
      </c>
      <c r="J369" s="61" t="s">
        <v>147</v>
      </c>
      <c r="K369" s="61" t="s">
        <v>148</v>
      </c>
      <c r="L369" s="61" t="s">
        <v>149</v>
      </c>
      <c r="M369" s="61" t="s">
        <v>150</v>
      </c>
      <c r="N369" s="61" t="s">
        <v>97</v>
      </c>
      <c r="O369" s="61" t="s">
        <v>98</v>
      </c>
      <c r="P369" s="61">
        <v>1</v>
      </c>
      <c r="Q369" s="61" t="s">
        <v>127</v>
      </c>
      <c r="R369" s="61">
        <v>10</v>
      </c>
      <c r="S369" s="61" t="s">
        <v>153</v>
      </c>
      <c r="T369" s="61" t="s">
        <v>151</v>
      </c>
      <c r="U369" s="61" t="s">
        <v>152</v>
      </c>
      <c r="V369" s="61">
        <v>4000</v>
      </c>
      <c r="W369" s="61" t="s">
        <v>662</v>
      </c>
      <c r="X369" s="61" t="s">
        <v>154</v>
      </c>
      <c r="AB369" s="61">
        <v>4411</v>
      </c>
      <c r="AC369" s="61" t="s">
        <v>155</v>
      </c>
      <c r="AD369" s="61">
        <v>12</v>
      </c>
      <c r="AE369" s="61" t="s">
        <v>157</v>
      </c>
      <c r="AF369" s="63">
        <v>1000000</v>
      </c>
      <c r="AG369" s="63">
        <v>1000000</v>
      </c>
      <c r="AH369" s="63">
        <v>1000000</v>
      </c>
      <c r="AI369" s="63">
        <v>1000009.88</v>
      </c>
      <c r="AJ369" s="63">
        <v>994120</v>
      </c>
      <c r="AK369" s="63">
        <v>0</v>
      </c>
      <c r="AL369" s="63">
        <v>698320</v>
      </c>
      <c r="AM369" s="63">
        <v>698320</v>
      </c>
      <c r="AN369" s="63">
        <v>0</v>
      </c>
      <c r="AO369" s="63">
        <v>0</v>
      </c>
      <c r="AP369" s="63">
        <v>0</v>
      </c>
      <c r="AQ369" s="63">
        <v>0</v>
      </c>
      <c r="AR369" s="63">
        <v>0</v>
      </c>
      <c r="AS369" s="63">
        <v>0</v>
      </c>
      <c r="AT369" s="63">
        <v>0</v>
      </c>
      <c r="AU369" s="63">
        <v>0</v>
      </c>
      <c r="AV369" s="63">
        <v>0</v>
      </c>
      <c r="AW369" s="63">
        <f t="shared" si="95"/>
        <v>5880</v>
      </c>
      <c r="AX369" s="63">
        <v>1000000</v>
      </c>
      <c r="AY369" s="63">
        <f t="shared" si="96"/>
        <v>-9.8800000000046566</v>
      </c>
      <c r="AZ369" s="63">
        <f t="shared" si="97"/>
        <v>0</v>
      </c>
      <c r="BA369" s="63">
        <v>1000000</v>
      </c>
      <c r="BB369" s="63" t="s">
        <v>485</v>
      </c>
      <c r="BC369" s="63">
        <v>0</v>
      </c>
      <c r="BD369" s="63">
        <v>0</v>
      </c>
      <c r="BE369" s="63">
        <v>0</v>
      </c>
      <c r="BF369" s="63">
        <v>9.8800000000000008</v>
      </c>
      <c r="BG369" s="63">
        <v>-9.8800000000000008</v>
      </c>
      <c r="BH369" s="63"/>
      <c r="BI369" s="63">
        <f>BA369-AG369</f>
        <v>0</v>
      </c>
      <c r="BJ369" s="63">
        <f t="shared" si="93"/>
        <v>1000000</v>
      </c>
      <c r="BK369" s="63">
        <f t="shared" si="94"/>
        <v>301680</v>
      </c>
    </row>
    <row r="370" spans="1:63" s="61" customFormat="1" hidden="1" x14ac:dyDescent="0.25">
      <c r="A370" s="61" t="str">
        <f>VLOOKUP(B370,'Cubo 14-08-2023'!$A$1:$A$444,1,0)</f>
        <v>1.1-00-2309_23847029_23441127</v>
      </c>
      <c r="B370" s="61" t="str">
        <f t="shared" si="82"/>
        <v>1.1-00-2309_23847029_23441127</v>
      </c>
      <c r="C370" s="61" t="s">
        <v>137</v>
      </c>
      <c r="D370" s="61" t="s">
        <v>138</v>
      </c>
      <c r="E370" s="61" t="s">
        <v>682</v>
      </c>
      <c r="F370" s="61">
        <v>3</v>
      </c>
      <c r="G370" s="61" t="s">
        <v>685</v>
      </c>
      <c r="H370" s="61">
        <v>3.7</v>
      </c>
      <c r="I370" s="61" t="s">
        <v>420</v>
      </c>
      <c r="J370" s="61" t="s">
        <v>419</v>
      </c>
      <c r="K370" s="61" t="s">
        <v>420</v>
      </c>
      <c r="L370" s="61" t="s">
        <v>43</v>
      </c>
      <c r="M370" s="61" t="s">
        <v>44</v>
      </c>
      <c r="N370" s="61" t="s">
        <v>363</v>
      </c>
      <c r="O370" s="61" t="s">
        <v>364</v>
      </c>
      <c r="P370" s="61">
        <v>8</v>
      </c>
      <c r="Q370" s="61" t="s">
        <v>384</v>
      </c>
      <c r="R370" s="61">
        <v>47</v>
      </c>
      <c r="S370" s="61" t="s">
        <v>423</v>
      </c>
      <c r="T370" s="61" t="s">
        <v>421</v>
      </c>
      <c r="U370" s="61" t="s">
        <v>422</v>
      </c>
      <c r="V370" s="61">
        <v>4000</v>
      </c>
      <c r="W370" s="61" t="s">
        <v>662</v>
      </c>
      <c r="X370" s="61" t="s">
        <v>154</v>
      </c>
      <c r="AB370" s="61">
        <v>4411</v>
      </c>
      <c r="AC370" s="61" t="s">
        <v>155</v>
      </c>
      <c r="AD370" s="61">
        <v>27</v>
      </c>
      <c r="AE370" s="61" t="s">
        <v>425</v>
      </c>
      <c r="AF370" s="63">
        <v>50000</v>
      </c>
      <c r="AG370" s="63">
        <v>50000</v>
      </c>
      <c r="AH370" s="63">
        <v>50000</v>
      </c>
      <c r="AI370" s="63">
        <v>50000</v>
      </c>
      <c r="AJ370" s="63">
        <v>50000</v>
      </c>
      <c r="AK370" s="63">
        <v>50000</v>
      </c>
      <c r="AL370" s="63">
        <v>50000</v>
      </c>
      <c r="AM370" s="63">
        <v>50000</v>
      </c>
      <c r="AN370" s="63">
        <v>50000</v>
      </c>
      <c r="AO370" s="63">
        <v>50000</v>
      </c>
      <c r="AP370" s="63">
        <v>50000</v>
      </c>
      <c r="AQ370" s="63">
        <v>50000</v>
      </c>
      <c r="AR370" s="63">
        <v>50000</v>
      </c>
      <c r="AS370" s="63">
        <v>50000</v>
      </c>
      <c r="AT370" s="63">
        <v>50000</v>
      </c>
      <c r="AU370" s="63">
        <v>50000</v>
      </c>
      <c r="AV370" s="63">
        <v>50000</v>
      </c>
      <c r="AW370" s="63">
        <f t="shared" si="95"/>
        <v>0</v>
      </c>
      <c r="AX370" s="63">
        <v>50000</v>
      </c>
      <c r="AY370" s="63">
        <f t="shared" si="96"/>
        <v>0</v>
      </c>
      <c r="AZ370" s="63">
        <f t="shared" si="97"/>
        <v>0</v>
      </c>
      <c r="BA370" s="63">
        <v>50000</v>
      </c>
      <c r="BB370" s="63" t="s">
        <v>564</v>
      </c>
      <c r="BC370" s="63">
        <v>0</v>
      </c>
      <c r="BD370" s="63">
        <v>0</v>
      </c>
      <c r="BE370" s="63">
        <v>0</v>
      </c>
      <c r="BF370" s="63">
        <v>0</v>
      </c>
      <c r="BG370" s="63">
        <v>0</v>
      </c>
      <c r="BH370" s="63"/>
      <c r="BI370" s="63">
        <f>BA370-AG370</f>
        <v>0</v>
      </c>
      <c r="BJ370" s="63">
        <f t="shared" si="93"/>
        <v>50000</v>
      </c>
      <c r="BK370" s="63">
        <f t="shared" si="94"/>
        <v>0</v>
      </c>
    </row>
    <row r="371" spans="1:63" s="61" customFormat="1" hidden="1" x14ac:dyDescent="0.25">
      <c r="A371" s="61" t="str">
        <f>VLOOKUP(B371,'Cubo 14-08-2023'!$A$1:$A$444,1,0)</f>
        <v>1.1-00-2302_23116010_23441131</v>
      </c>
      <c r="B371" s="61" t="str">
        <f t="shared" si="82"/>
        <v>1.1-00-2302_23116010_23441131</v>
      </c>
      <c r="C371" s="61" t="s">
        <v>137</v>
      </c>
      <c r="D371" s="61" t="s">
        <v>138</v>
      </c>
      <c r="E371" s="61" t="s">
        <v>682</v>
      </c>
      <c r="F371" s="61">
        <v>2</v>
      </c>
      <c r="G371" s="61" t="s">
        <v>672</v>
      </c>
      <c r="H371" s="61">
        <v>2.2000000000000002</v>
      </c>
      <c r="I371" s="61" t="s">
        <v>674</v>
      </c>
      <c r="J371" s="61" t="s">
        <v>147</v>
      </c>
      <c r="K371" s="61" t="s">
        <v>148</v>
      </c>
      <c r="L371" s="61" t="s">
        <v>149</v>
      </c>
      <c r="M371" s="61" t="s">
        <v>150</v>
      </c>
      <c r="N371" s="61" t="s">
        <v>97</v>
      </c>
      <c r="O371" s="61" t="s">
        <v>98</v>
      </c>
      <c r="P371" s="61">
        <v>1</v>
      </c>
      <c r="Q371" s="61" t="s">
        <v>127</v>
      </c>
      <c r="R371" s="61">
        <v>16</v>
      </c>
      <c r="S371" s="61" t="s">
        <v>160</v>
      </c>
      <c r="T371" s="61" t="s">
        <v>158</v>
      </c>
      <c r="U371" s="61" t="s">
        <v>159</v>
      </c>
      <c r="V371" s="61">
        <v>4000</v>
      </c>
      <c r="W371" s="61" t="s">
        <v>662</v>
      </c>
      <c r="X371" s="61" t="s">
        <v>154</v>
      </c>
      <c r="AB371" s="61">
        <v>4411</v>
      </c>
      <c r="AC371" s="61" t="s">
        <v>155</v>
      </c>
      <c r="AD371" s="61">
        <v>31</v>
      </c>
      <c r="AE371" s="61" t="s">
        <v>168</v>
      </c>
      <c r="AF371" s="63">
        <v>200000</v>
      </c>
      <c r="AG371" s="63">
        <v>200000</v>
      </c>
      <c r="AH371" s="63">
        <v>200000</v>
      </c>
      <c r="AI371" s="63">
        <v>0</v>
      </c>
      <c r="AJ371" s="63">
        <v>0</v>
      </c>
      <c r="AK371" s="63">
        <v>0</v>
      </c>
      <c r="AL371" s="63">
        <v>0</v>
      </c>
      <c r="AM371" s="63">
        <v>0</v>
      </c>
      <c r="AN371" s="63">
        <v>0</v>
      </c>
      <c r="AO371" s="63">
        <v>0</v>
      </c>
      <c r="AP371" s="63">
        <v>0</v>
      </c>
      <c r="AQ371" s="63">
        <v>0</v>
      </c>
      <c r="AR371" s="63">
        <v>0</v>
      </c>
      <c r="AS371" s="63">
        <v>0</v>
      </c>
      <c r="AT371" s="63">
        <v>0</v>
      </c>
      <c r="AU371" s="63">
        <v>0</v>
      </c>
      <c r="AV371" s="63">
        <v>0</v>
      </c>
      <c r="AW371" s="63">
        <f t="shared" si="95"/>
        <v>200000</v>
      </c>
      <c r="AX371" s="63">
        <v>0</v>
      </c>
      <c r="AY371" s="63">
        <f t="shared" si="96"/>
        <v>0</v>
      </c>
      <c r="AZ371" s="63">
        <f t="shared" si="97"/>
        <v>-200000</v>
      </c>
      <c r="BA371" s="63">
        <v>0</v>
      </c>
      <c r="BB371" s="63" t="s">
        <v>473</v>
      </c>
      <c r="BC371" s="63">
        <v>0</v>
      </c>
      <c r="BD371" s="63">
        <v>200000</v>
      </c>
      <c r="BE371" s="63">
        <v>0</v>
      </c>
      <c r="BF371" s="63">
        <v>0</v>
      </c>
      <c r="BG371" s="63">
        <v>200000</v>
      </c>
      <c r="BH371" s="63"/>
      <c r="BI371" s="63">
        <v>0</v>
      </c>
      <c r="BJ371" s="63">
        <f t="shared" si="93"/>
        <v>200000</v>
      </c>
      <c r="BK371" s="63">
        <f t="shared" si="94"/>
        <v>200000</v>
      </c>
    </row>
    <row r="372" spans="1:63" s="61" customFormat="1" hidden="1" x14ac:dyDescent="0.25">
      <c r="A372" s="61" t="str">
        <f>VLOOKUP(B372,'Cubo 14-08-2023'!$A$1:$A$444,1,0)</f>
        <v>1.1-00-2310_23448030_23441132</v>
      </c>
      <c r="B372" s="61" t="str">
        <f t="shared" si="82"/>
        <v>1.1-00-2310_23448030_23441132</v>
      </c>
      <c r="C372" s="61" t="s">
        <v>137</v>
      </c>
      <c r="D372" s="61" t="s">
        <v>138</v>
      </c>
      <c r="E372" s="61" t="s">
        <v>682</v>
      </c>
      <c r="F372" s="61">
        <v>2</v>
      </c>
      <c r="G372" s="61" t="s">
        <v>672</v>
      </c>
      <c r="H372" s="61">
        <v>2.7</v>
      </c>
      <c r="I372" s="61" t="s">
        <v>226</v>
      </c>
      <c r="J372" s="61" t="s">
        <v>225</v>
      </c>
      <c r="K372" s="61" t="s">
        <v>226</v>
      </c>
      <c r="L372" s="61" t="s">
        <v>43</v>
      </c>
      <c r="M372" s="61" t="s">
        <v>44</v>
      </c>
      <c r="N372" s="61" t="s">
        <v>250</v>
      </c>
      <c r="O372" s="61" t="s">
        <v>251</v>
      </c>
      <c r="P372" s="61">
        <v>4</v>
      </c>
      <c r="Q372" s="61" t="s">
        <v>190</v>
      </c>
      <c r="R372" s="61">
        <v>48</v>
      </c>
      <c r="S372" s="61" t="s">
        <v>254</v>
      </c>
      <c r="T372" s="61" t="s">
        <v>252</v>
      </c>
      <c r="U372" s="61" t="s">
        <v>253</v>
      </c>
      <c r="V372" s="61">
        <v>4000</v>
      </c>
      <c r="W372" s="61" t="s">
        <v>662</v>
      </c>
      <c r="X372" s="61" t="s">
        <v>154</v>
      </c>
      <c r="AB372" s="61">
        <v>4411</v>
      </c>
      <c r="AC372" s="61" t="s">
        <v>155</v>
      </c>
      <c r="AD372" s="61">
        <v>32</v>
      </c>
      <c r="AE372" s="61" t="s">
        <v>257</v>
      </c>
      <c r="AF372" s="63">
        <v>0</v>
      </c>
      <c r="AG372" s="63">
        <v>0</v>
      </c>
      <c r="AH372" s="63">
        <v>0</v>
      </c>
      <c r="AI372" s="63">
        <v>0</v>
      </c>
      <c r="AJ372" s="63">
        <v>0</v>
      </c>
      <c r="AK372" s="63">
        <v>0</v>
      </c>
      <c r="AL372" s="63">
        <v>0</v>
      </c>
      <c r="AM372" s="63">
        <v>0</v>
      </c>
      <c r="AN372" s="63">
        <v>0</v>
      </c>
      <c r="AO372" s="63">
        <v>0</v>
      </c>
      <c r="AP372" s="63">
        <v>0</v>
      </c>
      <c r="AQ372" s="63">
        <v>0</v>
      </c>
      <c r="AR372" s="63">
        <v>0</v>
      </c>
      <c r="AS372" s="63">
        <v>0</v>
      </c>
      <c r="AT372" s="63">
        <v>0</v>
      </c>
      <c r="AU372" s="63">
        <v>0</v>
      </c>
      <c r="AV372" s="63">
        <v>0</v>
      </c>
      <c r="AW372" s="63">
        <f t="shared" si="95"/>
        <v>0</v>
      </c>
      <c r="AX372" s="63">
        <v>0</v>
      </c>
      <c r="AY372" s="63">
        <f t="shared" si="96"/>
        <v>0</v>
      </c>
      <c r="AZ372" s="63">
        <f t="shared" si="97"/>
        <v>0</v>
      </c>
      <c r="BA372" s="63">
        <v>0</v>
      </c>
      <c r="BB372" s="63" t="s">
        <v>473</v>
      </c>
      <c r="BC372" s="63">
        <v>0</v>
      </c>
      <c r="BD372" s="63">
        <v>0</v>
      </c>
      <c r="BE372" s="63">
        <v>0</v>
      </c>
      <c r="BF372" s="63">
        <v>0</v>
      </c>
      <c r="BG372" s="63">
        <v>0</v>
      </c>
      <c r="BH372" s="63"/>
      <c r="BI372" s="63">
        <f>BA372-AG372</f>
        <v>0</v>
      </c>
      <c r="BJ372" s="63">
        <f t="shared" si="93"/>
        <v>0</v>
      </c>
      <c r="BK372" s="63">
        <f t="shared" si="94"/>
        <v>0</v>
      </c>
    </row>
    <row r="373" spans="1:63" s="61" customFormat="1" hidden="1" x14ac:dyDescent="0.25">
      <c r="A373" s="61" t="str">
        <f>VLOOKUP(B373,'Cubo 14-08-2023'!$A$1:$A$444,1,0)</f>
        <v>1.1-00-2301_2311001_23441136</v>
      </c>
      <c r="B373" s="61" t="str">
        <f t="shared" si="82"/>
        <v>1.1-00-2301_2311001_23441136</v>
      </c>
      <c r="C373" s="61" t="s">
        <v>137</v>
      </c>
      <c r="D373" s="61" t="s">
        <v>138</v>
      </c>
      <c r="E373" s="61" t="s">
        <v>682</v>
      </c>
      <c r="F373" s="61">
        <v>1</v>
      </c>
      <c r="G373" s="61" t="s">
        <v>669</v>
      </c>
      <c r="H373" s="61">
        <v>1.3</v>
      </c>
      <c r="I373" s="61" t="s">
        <v>670</v>
      </c>
      <c r="J373" s="61" t="s">
        <v>28</v>
      </c>
      <c r="K373" s="61" t="s">
        <v>29</v>
      </c>
      <c r="L373" s="61" t="s">
        <v>43</v>
      </c>
      <c r="M373" s="61" t="s">
        <v>44</v>
      </c>
      <c r="N373" s="61" t="s">
        <v>306</v>
      </c>
      <c r="O373" s="61" t="s">
        <v>307</v>
      </c>
      <c r="P373" s="61">
        <v>1</v>
      </c>
      <c r="Q373" s="61" t="s">
        <v>127</v>
      </c>
      <c r="R373" s="61">
        <v>1</v>
      </c>
      <c r="S373" s="61" t="s">
        <v>310</v>
      </c>
      <c r="T373" s="61" t="s">
        <v>308</v>
      </c>
      <c r="U373" s="61" t="s">
        <v>309</v>
      </c>
      <c r="V373" s="61">
        <v>4000</v>
      </c>
      <c r="W373" s="61" t="s">
        <v>662</v>
      </c>
      <c r="X373" s="61" t="s">
        <v>154</v>
      </c>
      <c r="AB373" s="61">
        <v>4411</v>
      </c>
      <c r="AC373" s="61" t="s">
        <v>155</v>
      </c>
      <c r="AD373" s="61">
        <v>36</v>
      </c>
      <c r="AE373" s="61" t="s">
        <v>316</v>
      </c>
      <c r="AF373" s="63">
        <v>0</v>
      </c>
      <c r="AG373" s="63">
        <v>324000</v>
      </c>
      <c r="AH373" s="63">
        <v>324000</v>
      </c>
      <c r="AI373" s="63">
        <v>0</v>
      </c>
      <c r="AJ373" s="63">
        <v>55500</v>
      </c>
      <c r="AK373" s="63">
        <v>0</v>
      </c>
      <c r="AL373" s="63">
        <v>55500</v>
      </c>
      <c r="AM373" s="63">
        <v>55500</v>
      </c>
      <c r="AN373" s="63">
        <v>0</v>
      </c>
      <c r="AO373" s="63">
        <v>55500</v>
      </c>
      <c r="AP373" s="63">
        <v>55500</v>
      </c>
      <c r="AQ373" s="63">
        <v>0</v>
      </c>
      <c r="AR373" s="63">
        <v>28500</v>
      </c>
      <c r="AS373" s="63">
        <v>54000</v>
      </c>
      <c r="AT373" s="63">
        <v>0</v>
      </c>
      <c r="AU373" s="63">
        <v>27000</v>
      </c>
      <c r="AV373" s="63">
        <v>54000</v>
      </c>
      <c r="AW373" s="63">
        <f t="shared" si="95"/>
        <v>268500</v>
      </c>
      <c r="AX373" s="63">
        <v>0</v>
      </c>
      <c r="AY373" s="63">
        <f t="shared" si="96"/>
        <v>0</v>
      </c>
      <c r="AZ373" s="63">
        <f t="shared" si="97"/>
        <v>-324000</v>
      </c>
      <c r="BA373" s="63">
        <v>0</v>
      </c>
      <c r="BB373" s="63" t="s">
        <v>473</v>
      </c>
      <c r="BC373" s="63">
        <v>0</v>
      </c>
      <c r="BD373" s="63">
        <v>324000</v>
      </c>
      <c r="BE373" s="63">
        <v>0</v>
      </c>
      <c r="BF373" s="63">
        <v>0</v>
      </c>
      <c r="BG373" s="63">
        <v>324000</v>
      </c>
      <c r="BH373" s="63"/>
      <c r="BI373" s="63">
        <v>0</v>
      </c>
      <c r="BJ373" s="63">
        <f t="shared" si="93"/>
        <v>324000</v>
      </c>
      <c r="BK373" s="63">
        <f t="shared" si="94"/>
        <v>268500</v>
      </c>
    </row>
    <row r="374" spans="1:63" s="61" customFormat="1" hidden="1" x14ac:dyDescent="0.25">
      <c r="A374" s="61" t="str">
        <f>VLOOKUP(B374,'Cubo 14-08-2023'!$A$1:$A$444,1,0)</f>
        <v>1.1-00-2301_2311001_23441138</v>
      </c>
      <c r="B374" s="61" t="str">
        <f t="shared" si="82"/>
        <v>1.1-00-2301_2311001_23441138</v>
      </c>
      <c r="C374" s="61" t="s">
        <v>137</v>
      </c>
      <c r="D374" s="61" t="s">
        <v>138</v>
      </c>
      <c r="E374" s="61" t="s">
        <v>682</v>
      </c>
      <c r="F374" s="61">
        <v>1</v>
      </c>
      <c r="G374" s="61" t="s">
        <v>669</v>
      </c>
      <c r="H374" s="61">
        <v>1.3</v>
      </c>
      <c r="I374" s="61" t="s">
        <v>670</v>
      </c>
      <c r="J374" s="61" t="s">
        <v>28</v>
      </c>
      <c r="K374" s="61" t="s">
        <v>29</v>
      </c>
      <c r="L374" s="61" t="s">
        <v>43</v>
      </c>
      <c r="M374" s="61" t="s">
        <v>44</v>
      </c>
      <c r="N374" s="61" t="s">
        <v>306</v>
      </c>
      <c r="O374" s="61" t="s">
        <v>307</v>
      </c>
      <c r="P374" s="61">
        <v>1</v>
      </c>
      <c r="Q374" s="61" t="s">
        <v>127</v>
      </c>
      <c r="R374" s="61">
        <v>1</v>
      </c>
      <c r="S374" s="61" t="s">
        <v>310</v>
      </c>
      <c r="T374" s="61" t="s">
        <v>308</v>
      </c>
      <c r="U374" s="61" t="s">
        <v>309</v>
      </c>
      <c r="V374" s="61">
        <v>4000</v>
      </c>
      <c r="W374" s="61" t="s">
        <v>662</v>
      </c>
      <c r="X374" s="61" t="s">
        <v>154</v>
      </c>
      <c r="AB374" s="61">
        <v>4411</v>
      </c>
      <c r="AC374" s="61" t="s">
        <v>155</v>
      </c>
      <c r="AD374" s="61">
        <v>38</v>
      </c>
      <c r="AE374" s="61" t="s">
        <v>599</v>
      </c>
      <c r="AF374" s="63">
        <v>0</v>
      </c>
      <c r="AG374" s="63">
        <v>0</v>
      </c>
      <c r="AH374" s="63">
        <v>0</v>
      </c>
      <c r="AI374" s="63">
        <v>0</v>
      </c>
      <c r="AJ374" s="63">
        <v>0</v>
      </c>
      <c r="AK374" s="63">
        <v>0</v>
      </c>
      <c r="AL374" s="63">
        <v>0</v>
      </c>
      <c r="AM374" s="63">
        <v>0</v>
      </c>
      <c r="AN374" s="63">
        <v>0</v>
      </c>
      <c r="AO374" s="63">
        <v>0</v>
      </c>
      <c r="AP374" s="63">
        <v>0</v>
      </c>
      <c r="AQ374" s="63">
        <v>0</v>
      </c>
      <c r="AR374" s="63">
        <v>0</v>
      </c>
      <c r="AS374" s="63">
        <v>0</v>
      </c>
      <c r="AT374" s="63">
        <v>0</v>
      </c>
      <c r="AU374" s="63">
        <v>0</v>
      </c>
      <c r="AV374" s="63">
        <v>0</v>
      </c>
      <c r="AW374" s="63">
        <f t="shared" si="95"/>
        <v>0</v>
      </c>
      <c r="AX374" s="63">
        <v>0</v>
      </c>
      <c r="AY374" s="63">
        <f t="shared" si="96"/>
        <v>0</v>
      </c>
      <c r="AZ374" s="63">
        <f t="shared" si="97"/>
        <v>0</v>
      </c>
      <c r="BA374" s="63">
        <v>0</v>
      </c>
      <c r="BB374" s="63" t="s">
        <v>473</v>
      </c>
      <c r="BC374" s="63">
        <v>0</v>
      </c>
      <c r="BD374" s="63">
        <v>0</v>
      </c>
      <c r="BE374" s="63">
        <v>0</v>
      </c>
      <c r="BF374" s="63">
        <v>0</v>
      </c>
      <c r="BG374" s="63">
        <v>0</v>
      </c>
      <c r="BH374" s="63"/>
      <c r="BI374" s="63">
        <f>BA374-AG374</f>
        <v>0</v>
      </c>
      <c r="BJ374" s="63">
        <f t="shared" si="93"/>
        <v>0</v>
      </c>
      <c r="BK374" s="63">
        <f t="shared" si="94"/>
        <v>0</v>
      </c>
    </row>
    <row r="375" spans="1:63" s="61" customFormat="1" hidden="1" x14ac:dyDescent="0.25">
      <c r="A375" s="61" t="str">
        <f>VLOOKUP(B375,'Cubo 14-08-2023'!$A$1:$A$444,1,0)</f>
        <v>1.1-00-2301_2311001_2344110</v>
      </c>
      <c r="B375" s="61" t="str">
        <f t="shared" si="82"/>
        <v>1.1-00-2301_2311001_2344110</v>
      </c>
      <c r="C375" s="61" t="s">
        <v>137</v>
      </c>
      <c r="D375" s="61" t="s">
        <v>138</v>
      </c>
      <c r="E375" s="61" t="s">
        <v>682</v>
      </c>
      <c r="F375" s="61">
        <v>1</v>
      </c>
      <c r="G375" s="61" t="s">
        <v>669</v>
      </c>
      <c r="H375" s="61">
        <v>1.3</v>
      </c>
      <c r="I375" s="61" t="s">
        <v>670</v>
      </c>
      <c r="J375" s="61" t="s">
        <v>28</v>
      </c>
      <c r="K375" s="61" t="s">
        <v>29</v>
      </c>
      <c r="L375" s="61" t="s">
        <v>43</v>
      </c>
      <c r="M375" s="61" t="s">
        <v>44</v>
      </c>
      <c r="N375" s="61" t="s">
        <v>306</v>
      </c>
      <c r="O375" s="61" t="s">
        <v>307</v>
      </c>
      <c r="P375" s="61">
        <v>1</v>
      </c>
      <c r="Q375" s="61" t="s">
        <v>127</v>
      </c>
      <c r="R375" s="61">
        <v>1</v>
      </c>
      <c r="S375" s="61" t="s">
        <v>310</v>
      </c>
      <c r="T375" s="61" t="s">
        <v>308</v>
      </c>
      <c r="U375" s="61" t="s">
        <v>309</v>
      </c>
      <c r="V375" s="61">
        <v>4000</v>
      </c>
      <c r="W375" s="61" t="s">
        <v>662</v>
      </c>
      <c r="X375" s="61" t="s">
        <v>154</v>
      </c>
      <c r="AB375" s="61">
        <v>4411</v>
      </c>
      <c r="AC375" s="61" t="s">
        <v>155</v>
      </c>
      <c r="AD375" s="61">
        <v>0</v>
      </c>
      <c r="AE375" s="61" t="s">
        <v>40</v>
      </c>
      <c r="AF375" s="63">
        <v>1082347</v>
      </c>
      <c r="AG375" s="63">
        <v>1082347</v>
      </c>
      <c r="AH375" s="63">
        <v>1082347</v>
      </c>
      <c r="AI375" s="63">
        <v>1082347</v>
      </c>
      <c r="AJ375" s="63">
        <v>1181266</v>
      </c>
      <c r="AK375" s="63">
        <v>887285</v>
      </c>
      <c r="AL375" s="63">
        <v>1181266</v>
      </c>
      <c r="AM375" s="63">
        <v>1221266</v>
      </c>
      <c r="AN375" s="63">
        <v>887285</v>
      </c>
      <c r="AO375" s="63">
        <v>1181266</v>
      </c>
      <c r="AP375" s="63">
        <v>1221266</v>
      </c>
      <c r="AQ375" s="63">
        <v>825207</v>
      </c>
      <c r="AR375" s="63">
        <v>1064688</v>
      </c>
      <c r="AS375" s="63">
        <v>1104688</v>
      </c>
      <c r="AT375" s="63">
        <v>807672</v>
      </c>
      <c r="AU375" s="63">
        <v>1050153</v>
      </c>
      <c r="AV375" s="63">
        <v>1067688</v>
      </c>
      <c r="AW375" s="63">
        <f t="shared" si="95"/>
        <v>-98919</v>
      </c>
      <c r="AX375" s="63">
        <v>1406347</v>
      </c>
      <c r="AY375" s="63">
        <f t="shared" si="96"/>
        <v>324000</v>
      </c>
      <c r="AZ375" s="63">
        <f t="shared" si="97"/>
        <v>324000</v>
      </c>
      <c r="BA375" s="63">
        <v>1406347</v>
      </c>
      <c r="BB375" s="63" t="s">
        <v>473</v>
      </c>
      <c r="BC375" s="63">
        <v>0</v>
      </c>
      <c r="BD375" s="63">
        <v>0</v>
      </c>
      <c r="BE375" s="63">
        <v>0</v>
      </c>
      <c r="BF375" s="63">
        <v>0</v>
      </c>
      <c r="BG375" s="63">
        <v>0</v>
      </c>
      <c r="BH375" s="63"/>
      <c r="BI375" s="63">
        <v>1000000</v>
      </c>
      <c r="BJ375" s="63">
        <f t="shared" si="93"/>
        <v>2082347</v>
      </c>
      <c r="BK375" s="63">
        <f t="shared" si="94"/>
        <v>861081</v>
      </c>
    </row>
    <row r="376" spans="1:63" s="61" customFormat="1" hidden="1" x14ac:dyDescent="0.25">
      <c r="A376" s="61" t="str">
        <f>VLOOKUP(B376,'Cubo 14-08-2023'!$A$1:$A$444,1,0)</f>
        <v>1.1-00-2306_23527016_2344110</v>
      </c>
      <c r="B376" s="61" t="str">
        <f t="shared" si="82"/>
        <v>1.1-00-2306_23527016_2344110</v>
      </c>
      <c r="C376" s="61" t="s">
        <v>137</v>
      </c>
      <c r="D376" s="61" t="s">
        <v>138</v>
      </c>
      <c r="E376" s="61" t="s">
        <v>682</v>
      </c>
      <c r="F376" s="61">
        <v>2</v>
      </c>
      <c r="G376" s="61" t="s">
        <v>672</v>
      </c>
      <c r="H376" s="61">
        <v>2.7</v>
      </c>
      <c r="I376" s="61" t="s">
        <v>226</v>
      </c>
      <c r="J376" s="61" t="s">
        <v>225</v>
      </c>
      <c r="K376" s="61" t="s">
        <v>226</v>
      </c>
      <c r="L376" s="61" t="s">
        <v>149</v>
      </c>
      <c r="M376" s="61" t="s">
        <v>150</v>
      </c>
      <c r="N376" s="61" t="s">
        <v>227</v>
      </c>
      <c r="O376" s="61" t="s">
        <v>228</v>
      </c>
      <c r="P376" s="61">
        <v>5</v>
      </c>
      <c r="Q376" s="61" t="s">
        <v>229</v>
      </c>
      <c r="R376" s="61">
        <v>27</v>
      </c>
      <c r="S376" s="61" t="s">
        <v>236</v>
      </c>
      <c r="T376" s="61" t="s">
        <v>230</v>
      </c>
      <c r="U376" s="61" t="s">
        <v>231</v>
      </c>
      <c r="V376" s="61">
        <v>4000</v>
      </c>
      <c r="W376" s="61" t="s">
        <v>662</v>
      </c>
      <c r="X376" s="61" t="s">
        <v>154</v>
      </c>
      <c r="AB376" s="61">
        <v>4411</v>
      </c>
      <c r="AC376" s="61" t="s">
        <v>155</v>
      </c>
      <c r="AD376" s="61">
        <v>0</v>
      </c>
      <c r="AE376" s="61" t="s">
        <v>40</v>
      </c>
      <c r="AF376" s="63">
        <v>1000000</v>
      </c>
      <c r="AG376" s="63">
        <v>1000000</v>
      </c>
      <c r="AH376" s="63">
        <v>1000000</v>
      </c>
      <c r="AI376" s="63">
        <v>1000000</v>
      </c>
      <c r="AJ376" s="63">
        <v>0</v>
      </c>
      <c r="AK376" s="63">
        <v>0</v>
      </c>
      <c r="AL376" s="63">
        <v>0</v>
      </c>
      <c r="AM376" s="63">
        <v>292966.42</v>
      </c>
      <c r="AN376" s="63">
        <v>0</v>
      </c>
      <c r="AO376" s="63">
        <v>0</v>
      </c>
      <c r="AP376" s="63">
        <v>292966.42</v>
      </c>
      <c r="AQ376" s="63">
        <v>0</v>
      </c>
      <c r="AR376" s="63">
        <v>0</v>
      </c>
      <c r="AS376" s="63">
        <v>0</v>
      </c>
      <c r="AT376" s="63">
        <v>0</v>
      </c>
      <c r="AU376" s="63">
        <v>0</v>
      </c>
      <c r="AV376" s="63">
        <v>0</v>
      </c>
      <c r="AW376" s="63">
        <f t="shared" si="95"/>
        <v>1000000</v>
      </c>
      <c r="AX376" s="63">
        <v>1000000</v>
      </c>
      <c r="AY376" s="63">
        <f t="shared" si="96"/>
        <v>0</v>
      </c>
      <c r="AZ376" s="63">
        <f t="shared" si="97"/>
        <v>0</v>
      </c>
      <c r="BA376" s="63">
        <v>1000000</v>
      </c>
      <c r="BB376" s="63" t="s">
        <v>494</v>
      </c>
      <c r="BC376" s="63">
        <v>0</v>
      </c>
      <c r="BD376" s="63">
        <v>0</v>
      </c>
      <c r="BE376" s="63">
        <v>0</v>
      </c>
      <c r="BF376" s="63">
        <v>0</v>
      </c>
      <c r="BG376" s="63">
        <v>0</v>
      </c>
      <c r="BH376" s="63"/>
      <c r="BI376" s="63">
        <f t="shared" ref="BI376:BI381" si="98">BA376-AG376</f>
        <v>0</v>
      </c>
      <c r="BJ376" s="63">
        <f t="shared" si="93"/>
        <v>1000000</v>
      </c>
      <c r="BK376" s="63">
        <f t="shared" si="94"/>
        <v>707033.58000000007</v>
      </c>
    </row>
    <row r="377" spans="1:63" s="61" customFormat="1" hidden="1" x14ac:dyDescent="0.25">
      <c r="A377" s="61" t="str">
        <f>VLOOKUP(B377,'Cubo 14-08-2023'!$A$1:$A$444,1,0)</f>
        <v>1.1-00-2306_23530018_2344110</v>
      </c>
      <c r="B377" s="61" t="str">
        <f t="shared" si="82"/>
        <v>1.1-00-2306_23530018_2344110</v>
      </c>
      <c r="C377" s="61" t="s">
        <v>137</v>
      </c>
      <c r="D377" s="61" t="s">
        <v>138</v>
      </c>
      <c r="E377" s="61" t="s">
        <v>682</v>
      </c>
      <c r="F377" s="61">
        <v>2</v>
      </c>
      <c r="G377" s="61" t="s">
        <v>672</v>
      </c>
      <c r="H377" s="61">
        <v>2.7</v>
      </c>
      <c r="I377" s="61" t="s">
        <v>226</v>
      </c>
      <c r="J377" s="61" t="s">
        <v>225</v>
      </c>
      <c r="K377" s="61" t="s">
        <v>226</v>
      </c>
      <c r="L377" s="61" t="s">
        <v>149</v>
      </c>
      <c r="M377" s="61" t="s">
        <v>150</v>
      </c>
      <c r="N377" s="61" t="s">
        <v>227</v>
      </c>
      <c r="O377" s="61" t="s">
        <v>228</v>
      </c>
      <c r="P377" s="61">
        <v>5</v>
      </c>
      <c r="Q377" s="61" t="s">
        <v>229</v>
      </c>
      <c r="R377" s="61">
        <v>30</v>
      </c>
      <c r="S377" s="61" t="s">
        <v>239</v>
      </c>
      <c r="T377" s="61" t="s">
        <v>237</v>
      </c>
      <c r="U377" s="61" t="s">
        <v>238</v>
      </c>
      <c r="V377" s="61">
        <v>4000</v>
      </c>
      <c r="W377" s="61" t="s">
        <v>662</v>
      </c>
      <c r="X377" s="61" t="s">
        <v>154</v>
      </c>
      <c r="AB377" s="61">
        <v>4411</v>
      </c>
      <c r="AC377" s="61" t="s">
        <v>155</v>
      </c>
      <c r="AD377" s="61">
        <v>0</v>
      </c>
      <c r="AE377" s="61" t="s">
        <v>40</v>
      </c>
      <c r="AF377" s="63">
        <v>10000000</v>
      </c>
      <c r="AG377" s="63">
        <v>10000000</v>
      </c>
      <c r="AH377" s="63">
        <v>10000000</v>
      </c>
      <c r="AI377" s="63">
        <v>10000000</v>
      </c>
      <c r="AJ377" s="63">
        <v>9990000</v>
      </c>
      <c r="AK377" s="63">
        <v>0</v>
      </c>
      <c r="AL377" s="63">
        <v>9990000</v>
      </c>
      <c r="AM377" s="63">
        <v>9990000</v>
      </c>
      <c r="AN377" s="63">
        <v>0</v>
      </c>
      <c r="AO377" s="63">
        <v>9990000</v>
      </c>
      <c r="AP377" s="63">
        <v>9990000</v>
      </c>
      <c r="AQ377" s="63">
        <v>0</v>
      </c>
      <c r="AR377" s="63">
        <v>9990000</v>
      </c>
      <c r="AS377" s="63">
        <v>9990000</v>
      </c>
      <c r="AT377" s="63">
        <v>0</v>
      </c>
      <c r="AU377" s="63">
        <v>9990000</v>
      </c>
      <c r="AV377" s="63">
        <v>9990000</v>
      </c>
      <c r="AW377" s="63">
        <f t="shared" si="95"/>
        <v>10000</v>
      </c>
      <c r="AX377" s="63">
        <v>10000000</v>
      </c>
      <c r="AY377" s="63">
        <f t="shared" si="96"/>
        <v>0</v>
      </c>
      <c r="AZ377" s="63">
        <f t="shared" si="97"/>
        <v>0</v>
      </c>
      <c r="BA377" s="63">
        <v>10000000</v>
      </c>
      <c r="BB377" s="63" t="s">
        <v>473</v>
      </c>
      <c r="BC377" s="63">
        <v>0</v>
      </c>
      <c r="BD377" s="63">
        <v>0</v>
      </c>
      <c r="BE377" s="63">
        <v>0</v>
      </c>
      <c r="BF377" s="63">
        <v>0</v>
      </c>
      <c r="BG377" s="63">
        <v>0</v>
      </c>
      <c r="BH377" s="63"/>
      <c r="BI377" s="63">
        <f t="shared" si="98"/>
        <v>0</v>
      </c>
      <c r="BJ377" s="63">
        <f t="shared" si="93"/>
        <v>10000000</v>
      </c>
      <c r="BK377" s="63">
        <f t="shared" si="94"/>
        <v>10000</v>
      </c>
    </row>
    <row r="378" spans="1:63" s="61" customFormat="1" hidden="1" x14ac:dyDescent="0.25">
      <c r="A378" s="61" t="str">
        <f>VLOOKUP(B378,'Cubo 14-08-2023'!$A$1:$A$444,1,0)</f>
        <v>1.1-00-2306_23531018_2344110</v>
      </c>
      <c r="B378" s="61" t="str">
        <f t="shared" si="82"/>
        <v>1.1-00-2306_23531018_2344110</v>
      </c>
      <c r="C378" s="61" t="s">
        <v>137</v>
      </c>
      <c r="D378" s="61" t="s">
        <v>138</v>
      </c>
      <c r="E378" s="61" t="s">
        <v>682</v>
      </c>
      <c r="F378" s="61">
        <v>2</v>
      </c>
      <c r="G378" s="61" t="s">
        <v>672</v>
      </c>
      <c r="H378" s="61">
        <v>2.7</v>
      </c>
      <c r="I378" s="61" t="s">
        <v>226</v>
      </c>
      <c r="J378" s="61" t="s">
        <v>225</v>
      </c>
      <c r="K378" s="61" t="s">
        <v>226</v>
      </c>
      <c r="L378" s="61" t="s">
        <v>149</v>
      </c>
      <c r="M378" s="61" t="s">
        <v>150</v>
      </c>
      <c r="N378" s="61" t="s">
        <v>227</v>
      </c>
      <c r="O378" s="61" t="s">
        <v>228</v>
      </c>
      <c r="P378" s="61">
        <v>5</v>
      </c>
      <c r="Q378" s="61" t="s">
        <v>229</v>
      </c>
      <c r="R378" s="61">
        <v>31</v>
      </c>
      <c r="S378" s="61" t="s">
        <v>242</v>
      </c>
      <c r="T378" s="61" t="s">
        <v>237</v>
      </c>
      <c r="U378" s="61" t="s">
        <v>238</v>
      </c>
      <c r="V378" s="61">
        <v>4000</v>
      </c>
      <c r="W378" s="61" t="s">
        <v>662</v>
      </c>
      <c r="X378" s="61" t="s">
        <v>154</v>
      </c>
      <c r="AB378" s="61">
        <v>4411</v>
      </c>
      <c r="AC378" s="61" t="s">
        <v>155</v>
      </c>
      <c r="AD378" s="61">
        <v>0</v>
      </c>
      <c r="AE378" s="61" t="s">
        <v>40</v>
      </c>
      <c r="AF378" s="63">
        <v>54793475.799999997</v>
      </c>
      <c r="AG378" s="63">
        <v>54793475.799999997</v>
      </c>
      <c r="AH378" s="63">
        <v>54793475.799999997</v>
      </c>
      <c r="AI378" s="63">
        <v>50566898.219999999</v>
      </c>
      <c r="AJ378" s="63">
        <v>54554449.479999997</v>
      </c>
      <c r="AK378" s="63">
        <v>54554449.479999997</v>
      </c>
      <c r="AL378" s="63">
        <v>54554449.479999997</v>
      </c>
      <c r="AM378" s="63">
        <v>54554449.479999997</v>
      </c>
      <c r="AN378" s="63">
        <v>27277224.739999998</v>
      </c>
      <c r="AO378" s="63">
        <v>54554449.479999997</v>
      </c>
      <c r="AP378" s="63">
        <v>54554449.479999997</v>
      </c>
      <c r="AQ378" s="63">
        <v>27277224.739999998</v>
      </c>
      <c r="AR378" s="63">
        <v>54554449.479999997</v>
      </c>
      <c r="AS378" s="63">
        <v>54554449.479999997</v>
      </c>
      <c r="AT378" s="63">
        <v>27277224.739999998</v>
      </c>
      <c r="AU378" s="63">
        <v>54554449.479999997</v>
      </c>
      <c r="AV378" s="63">
        <v>54554449.479999997</v>
      </c>
      <c r="AW378" s="63">
        <f t="shared" si="95"/>
        <v>239026.3200000003</v>
      </c>
      <c r="AX378" s="63">
        <v>50566898.219999999</v>
      </c>
      <c r="AY378" s="63">
        <f t="shared" si="96"/>
        <v>0</v>
      </c>
      <c r="AZ378" s="63">
        <f t="shared" si="97"/>
        <v>-4226577.5799999982</v>
      </c>
      <c r="BA378" s="63">
        <v>54793475.799999997</v>
      </c>
      <c r="BB378" s="63">
        <v>4226577.5799999982</v>
      </c>
      <c r="BC378" s="63">
        <v>0</v>
      </c>
      <c r="BD378" s="63">
        <v>4226577.58</v>
      </c>
      <c r="BE378" s="63">
        <v>0</v>
      </c>
      <c r="BF378" s="63">
        <v>0</v>
      </c>
      <c r="BG378" s="63">
        <v>4226577.58</v>
      </c>
      <c r="BH378" s="63"/>
      <c r="BI378" s="63">
        <f t="shared" si="98"/>
        <v>0</v>
      </c>
      <c r="BJ378" s="63">
        <f t="shared" si="93"/>
        <v>54793475.799999997</v>
      </c>
      <c r="BK378" s="63">
        <f t="shared" si="94"/>
        <v>239026.3200000003</v>
      </c>
    </row>
    <row r="379" spans="1:63" s="61" customFormat="1" hidden="1" x14ac:dyDescent="0.25">
      <c r="A379" s="61" t="str">
        <f>VLOOKUP(B379,'Cubo 14-08-2023'!$A$1:$A$444,1,0)</f>
        <v>1.1-00-2306_23528016_2344210</v>
      </c>
      <c r="B379" s="61" t="str">
        <f t="shared" si="82"/>
        <v>1.1-00-2306_23528016_2344210</v>
      </c>
      <c r="C379" s="61" t="s">
        <v>137</v>
      </c>
      <c r="D379" s="61" t="s">
        <v>138</v>
      </c>
      <c r="E379" s="61" t="s">
        <v>682</v>
      </c>
      <c r="F379" s="61">
        <v>2</v>
      </c>
      <c r="G379" s="61" t="s">
        <v>672</v>
      </c>
      <c r="H379" s="61">
        <v>2.5</v>
      </c>
      <c r="I379" s="61" t="s">
        <v>690</v>
      </c>
      <c r="J379" s="61" t="s">
        <v>406</v>
      </c>
      <c r="K379" s="61" t="s">
        <v>407</v>
      </c>
      <c r="L379" s="61" t="s">
        <v>149</v>
      </c>
      <c r="M379" s="61" t="s">
        <v>150</v>
      </c>
      <c r="N379" s="61" t="s">
        <v>227</v>
      </c>
      <c r="O379" s="61" t="s">
        <v>228</v>
      </c>
      <c r="P379" s="61">
        <v>5</v>
      </c>
      <c r="Q379" s="61" t="s">
        <v>229</v>
      </c>
      <c r="R379" s="61">
        <v>28</v>
      </c>
      <c r="S379" s="61" t="s">
        <v>409</v>
      </c>
      <c r="T379" s="61" t="s">
        <v>230</v>
      </c>
      <c r="U379" s="61" t="s">
        <v>231</v>
      </c>
      <c r="V379" s="61">
        <v>4000</v>
      </c>
      <c r="W379" s="61" t="s">
        <v>662</v>
      </c>
      <c r="X379" s="61" t="s">
        <v>154</v>
      </c>
      <c r="AB379" s="61">
        <v>4421</v>
      </c>
      <c r="AC379" s="61" t="s">
        <v>410</v>
      </c>
      <c r="AD379" s="61">
        <v>0</v>
      </c>
      <c r="AE379" s="61" t="s">
        <v>40</v>
      </c>
      <c r="AF379" s="63">
        <v>200000</v>
      </c>
      <c r="AG379" s="63">
        <v>200000</v>
      </c>
      <c r="AH379" s="63">
        <v>200000</v>
      </c>
      <c r="AI379" s="63">
        <v>200000</v>
      </c>
      <c r="AJ379" s="63">
        <v>0</v>
      </c>
      <c r="AK379" s="63">
        <v>0</v>
      </c>
      <c r="AL379" s="63">
        <v>0</v>
      </c>
      <c r="AM379" s="63">
        <v>0</v>
      </c>
      <c r="AN379" s="63">
        <v>0</v>
      </c>
      <c r="AO379" s="63">
        <v>0</v>
      </c>
      <c r="AP379" s="63">
        <v>0</v>
      </c>
      <c r="AQ379" s="63">
        <v>0</v>
      </c>
      <c r="AR379" s="63">
        <v>0</v>
      </c>
      <c r="AS379" s="63">
        <v>0</v>
      </c>
      <c r="AT379" s="63">
        <v>0</v>
      </c>
      <c r="AU379" s="63">
        <v>0</v>
      </c>
      <c r="AV379" s="63">
        <v>0</v>
      </c>
      <c r="AW379" s="63">
        <f t="shared" si="95"/>
        <v>200000</v>
      </c>
      <c r="AX379" s="7">
        <v>150000</v>
      </c>
      <c r="AY379" s="63">
        <f t="shared" si="96"/>
        <v>-50000</v>
      </c>
      <c r="AZ379" s="63">
        <f t="shared" si="97"/>
        <v>-50000</v>
      </c>
      <c r="BA379" s="63">
        <v>200000</v>
      </c>
      <c r="BB379" s="63" t="s">
        <v>495</v>
      </c>
      <c r="BC379" s="63">
        <v>0</v>
      </c>
      <c r="BD379" s="63">
        <v>0</v>
      </c>
      <c r="BE379" s="63">
        <v>0</v>
      </c>
      <c r="BF379" s="63">
        <v>0</v>
      </c>
      <c r="BG379" s="63">
        <v>0</v>
      </c>
      <c r="BH379" s="63"/>
      <c r="BI379" s="63">
        <f t="shared" si="98"/>
        <v>0</v>
      </c>
      <c r="BJ379" s="63">
        <f t="shared" si="93"/>
        <v>200000</v>
      </c>
      <c r="BK379" s="63">
        <f t="shared" si="94"/>
        <v>200000</v>
      </c>
    </row>
    <row r="380" spans="1:63" s="61" customFormat="1" hidden="1" x14ac:dyDescent="0.25">
      <c r="A380" s="61" t="str">
        <f>VLOOKUP(B380,'Cubo 14-08-2023'!$A$1:$A$444,1,0)</f>
        <v>1.1-00-2315_23154035_2342110</v>
      </c>
      <c r="B380" s="61" t="str">
        <f t="shared" si="82"/>
        <v>1.1-00-2315_23154035_2342110</v>
      </c>
      <c r="C380" s="61" t="s">
        <v>137</v>
      </c>
      <c r="D380" s="61" t="s">
        <v>138</v>
      </c>
      <c r="E380" s="61" t="s">
        <v>682</v>
      </c>
      <c r="F380" s="61">
        <v>2</v>
      </c>
      <c r="G380" s="61" t="s">
        <v>672</v>
      </c>
      <c r="H380" s="61">
        <v>2.7</v>
      </c>
      <c r="I380" s="61" t="s">
        <v>226</v>
      </c>
      <c r="J380" s="61" t="s">
        <v>225</v>
      </c>
      <c r="K380" s="61" t="s">
        <v>226</v>
      </c>
      <c r="L380" s="61" t="s">
        <v>63</v>
      </c>
      <c r="M380" s="61" t="s">
        <v>64</v>
      </c>
      <c r="N380" s="61" t="s">
        <v>244</v>
      </c>
      <c r="O380" s="61" t="s">
        <v>245</v>
      </c>
      <c r="P380" s="61">
        <v>1</v>
      </c>
      <c r="Q380" s="61" t="s">
        <v>127</v>
      </c>
      <c r="R380" s="61">
        <v>54</v>
      </c>
      <c r="S380" s="61" t="s">
        <v>248</v>
      </c>
      <c r="T380" s="61" t="s">
        <v>246</v>
      </c>
      <c r="U380" s="61" t="s">
        <v>247</v>
      </c>
      <c r="V380" s="61">
        <v>4000</v>
      </c>
      <c r="W380" s="61" t="s">
        <v>662</v>
      </c>
      <c r="X380" s="61" t="s">
        <v>154</v>
      </c>
      <c r="AB380" s="61">
        <v>4211</v>
      </c>
      <c r="AC380" s="61" t="s">
        <v>249</v>
      </c>
      <c r="AD380" s="61">
        <v>0</v>
      </c>
      <c r="AE380" s="61" t="s">
        <v>40</v>
      </c>
      <c r="AF380" s="63">
        <v>12625430</v>
      </c>
      <c r="AG380" s="63">
        <v>12625430</v>
      </c>
      <c r="AH380" s="63">
        <v>12625430</v>
      </c>
      <c r="AI380" s="63">
        <v>12625430</v>
      </c>
      <c r="AJ380" s="63">
        <v>11560003.210000001</v>
      </c>
      <c r="AK380" s="63">
        <v>7124150.3899999997</v>
      </c>
      <c r="AL380" s="63">
        <v>11560003.210000001</v>
      </c>
      <c r="AM380" s="63">
        <v>11572353.289999999</v>
      </c>
      <c r="AN380" s="63">
        <v>7124150.3899999997</v>
      </c>
      <c r="AO380" s="63">
        <v>11560003.210000001</v>
      </c>
      <c r="AP380" s="63">
        <v>11572353.289999999</v>
      </c>
      <c r="AQ380" s="63">
        <v>7124150.3899999997</v>
      </c>
      <c r="AR380" s="63">
        <v>11560003.210000001</v>
      </c>
      <c r="AS380" s="63">
        <v>11572353.289999999</v>
      </c>
      <c r="AT380" s="63">
        <v>7124150.3899999997</v>
      </c>
      <c r="AU380" s="63">
        <v>11560003.210000001</v>
      </c>
      <c r="AV380" s="63">
        <v>11572353.289999999</v>
      </c>
      <c r="AW380" s="63">
        <f t="shared" si="95"/>
        <v>1065426.7899999991</v>
      </c>
      <c r="AX380" s="63">
        <v>12625430</v>
      </c>
      <c r="AY380" s="63">
        <f t="shared" si="96"/>
        <v>0</v>
      </c>
      <c r="AZ380" s="63">
        <f t="shared" si="97"/>
        <v>0</v>
      </c>
      <c r="BA380" s="63">
        <v>14625430</v>
      </c>
      <c r="BB380" s="63" t="s">
        <v>474</v>
      </c>
      <c r="BC380" s="63">
        <v>0</v>
      </c>
      <c r="BD380" s="63">
        <v>0</v>
      </c>
      <c r="BE380" s="63">
        <v>0</v>
      </c>
      <c r="BF380" s="63">
        <v>0</v>
      </c>
      <c r="BG380" s="63">
        <v>0</v>
      </c>
      <c r="BH380" s="63"/>
      <c r="BI380" s="63">
        <f t="shared" si="98"/>
        <v>2000000</v>
      </c>
      <c r="BJ380" s="63">
        <f t="shared" si="93"/>
        <v>14625430</v>
      </c>
      <c r="BK380" s="63">
        <f t="shared" si="94"/>
        <v>3053076.7100000009</v>
      </c>
    </row>
    <row r="381" spans="1:63" s="61" customFormat="1" hidden="1" x14ac:dyDescent="0.25">
      <c r="A381" s="61" t="str">
        <f>VLOOKUP(B381,'Cubo 14-08-2023'!$A$1:$A$444,1,0)</f>
        <v>1.1-00-2306_23530018_2344310</v>
      </c>
      <c r="B381" s="61" t="str">
        <f t="shared" si="82"/>
        <v>1.1-00-2306_23530018_2344310</v>
      </c>
      <c r="C381" s="61" t="s">
        <v>137</v>
      </c>
      <c r="D381" s="61" t="s">
        <v>138</v>
      </c>
      <c r="E381" s="61" t="s">
        <v>682</v>
      </c>
      <c r="F381" s="61">
        <v>2</v>
      </c>
      <c r="G381" s="61" t="s">
        <v>672</v>
      </c>
      <c r="H381" s="61">
        <v>2.7</v>
      </c>
      <c r="I381" s="61" t="s">
        <v>226</v>
      </c>
      <c r="J381" s="61" t="s">
        <v>225</v>
      </c>
      <c r="K381" s="61" t="s">
        <v>226</v>
      </c>
      <c r="L381" s="61" t="s">
        <v>149</v>
      </c>
      <c r="M381" s="61" t="s">
        <v>150</v>
      </c>
      <c r="N381" s="61" t="s">
        <v>227</v>
      </c>
      <c r="O381" s="61" t="s">
        <v>228</v>
      </c>
      <c r="P381" s="61">
        <v>5</v>
      </c>
      <c r="Q381" s="61" t="s">
        <v>229</v>
      </c>
      <c r="R381" s="61">
        <v>30</v>
      </c>
      <c r="S381" s="61" t="s">
        <v>239</v>
      </c>
      <c r="T381" s="61" t="s">
        <v>237</v>
      </c>
      <c r="U381" s="61" t="s">
        <v>238</v>
      </c>
      <c r="V381" s="61">
        <v>4000</v>
      </c>
      <c r="W381" s="61" t="s">
        <v>662</v>
      </c>
      <c r="X381" s="61" t="s">
        <v>154</v>
      </c>
      <c r="AB381" s="61">
        <v>4431</v>
      </c>
      <c r="AC381" s="61" t="s">
        <v>241</v>
      </c>
      <c r="AD381" s="61">
        <v>0</v>
      </c>
      <c r="AE381" s="61" t="s">
        <v>40</v>
      </c>
      <c r="AF381" s="63">
        <v>0</v>
      </c>
      <c r="AG381" s="63">
        <v>0</v>
      </c>
      <c r="AH381" s="63">
        <v>0</v>
      </c>
      <c r="AI381" s="63">
        <v>0</v>
      </c>
      <c r="AJ381" s="63">
        <v>0</v>
      </c>
      <c r="AK381" s="63">
        <v>0</v>
      </c>
      <c r="AL381" s="63">
        <v>0</v>
      </c>
      <c r="AM381" s="63">
        <v>0</v>
      </c>
      <c r="AN381" s="63">
        <v>0</v>
      </c>
      <c r="AO381" s="63">
        <v>0</v>
      </c>
      <c r="AP381" s="63">
        <v>0</v>
      </c>
      <c r="AQ381" s="63">
        <v>0</v>
      </c>
      <c r="AR381" s="63">
        <v>0</v>
      </c>
      <c r="AS381" s="63">
        <v>0</v>
      </c>
      <c r="AT381" s="63">
        <v>0</v>
      </c>
      <c r="AU381" s="63">
        <v>0</v>
      </c>
      <c r="AV381" s="63">
        <v>0</v>
      </c>
      <c r="AW381" s="63">
        <f t="shared" si="95"/>
        <v>0</v>
      </c>
      <c r="AX381" s="63">
        <v>0</v>
      </c>
      <c r="AY381" s="63">
        <f t="shared" si="96"/>
        <v>0</v>
      </c>
      <c r="AZ381" s="63">
        <f t="shared" si="97"/>
        <v>0</v>
      </c>
      <c r="BA381" s="63">
        <v>0</v>
      </c>
      <c r="BB381" s="63" t="s">
        <v>473</v>
      </c>
      <c r="BC381" s="63">
        <v>0</v>
      </c>
      <c r="BD381" s="63">
        <v>0</v>
      </c>
      <c r="BE381" s="63">
        <v>0</v>
      </c>
      <c r="BF381" s="63">
        <v>0</v>
      </c>
      <c r="BG381" s="63">
        <v>0</v>
      </c>
      <c r="BH381" s="63"/>
      <c r="BI381" s="63">
        <f t="shared" si="98"/>
        <v>0</v>
      </c>
      <c r="BJ381" s="63">
        <f t="shared" si="93"/>
        <v>0</v>
      </c>
      <c r="BK381" s="63">
        <f t="shared" si="94"/>
        <v>0</v>
      </c>
    </row>
    <row r="382" spans="1:63" s="61" customFormat="1" hidden="1" x14ac:dyDescent="0.25">
      <c r="A382" s="61" t="str">
        <f>VLOOKUP(B382,'Cubo 14-08-2023'!$A$1:$A$444,1,0)</f>
        <v>1.1-00-2306_23525016_2344310</v>
      </c>
      <c r="B382" s="61" t="str">
        <f t="shared" si="82"/>
        <v>1.1-00-2306_23525016_2344310</v>
      </c>
      <c r="C382" s="61" t="s">
        <v>137</v>
      </c>
      <c r="D382" s="61" t="s">
        <v>138</v>
      </c>
      <c r="E382" s="61" t="s">
        <v>682</v>
      </c>
      <c r="F382" s="61">
        <v>2</v>
      </c>
      <c r="G382" s="61" t="s">
        <v>672</v>
      </c>
      <c r="H382" s="61">
        <v>2.5</v>
      </c>
      <c r="I382" s="61" t="s">
        <v>690</v>
      </c>
      <c r="J382" s="61" t="s">
        <v>406</v>
      </c>
      <c r="K382" s="61" t="s">
        <v>407</v>
      </c>
      <c r="L382" s="61" t="s">
        <v>149</v>
      </c>
      <c r="M382" s="61" t="s">
        <v>150</v>
      </c>
      <c r="N382" s="61" t="s">
        <v>227</v>
      </c>
      <c r="O382" s="61" t="s">
        <v>228</v>
      </c>
      <c r="P382" s="61">
        <v>5</v>
      </c>
      <c r="Q382" s="61" t="s">
        <v>229</v>
      </c>
      <c r="R382" s="61">
        <v>25</v>
      </c>
      <c r="S382" s="61" t="s">
        <v>408</v>
      </c>
      <c r="T382" s="61" t="s">
        <v>230</v>
      </c>
      <c r="U382" s="61" t="s">
        <v>231</v>
      </c>
      <c r="V382" s="61">
        <v>4000</v>
      </c>
      <c r="W382" s="61" t="s">
        <v>662</v>
      </c>
      <c r="X382" s="61" t="s">
        <v>154</v>
      </c>
      <c r="AB382" s="61">
        <v>4431</v>
      </c>
      <c r="AC382" s="61" t="s">
        <v>241</v>
      </c>
      <c r="AD382" s="61">
        <v>0</v>
      </c>
      <c r="AE382" s="61" t="s">
        <v>40</v>
      </c>
      <c r="AF382" s="63">
        <v>3900000</v>
      </c>
      <c r="AG382" s="63">
        <v>3900000</v>
      </c>
      <c r="AH382" s="63">
        <v>3900000</v>
      </c>
      <c r="AI382" s="63">
        <v>3800000</v>
      </c>
      <c r="AJ382" s="63">
        <v>1792372</v>
      </c>
      <c r="AK382" s="63">
        <v>1042141</v>
      </c>
      <c r="AL382" s="63">
        <v>1792372</v>
      </c>
      <c r="AM382" s="63">
        <v>1792372</v>
      </c>
      <c r="AN382" s="63">
        <v>1042141</v>
      </c>
      <c r="AO382" s="63">
        <v>1792372</v>
      </c>
      <c r="AP382" s="63">
        <v>1792372</v>
      </c>
      <c r="AQ382" s="63">
        <v>760042</v>
      </c>
      <c r="AR382" s="63">
        <v>1137363</v>
      </c>
      <c r="AS382" s="63">
        <v>1510273</v>
      </c>
      <c r="AT382" s="63">
        <v>760042</v>
      </c>
      <c r="AU382" s="63">
        <v>1137363</v>
      </c>
      <c r="AV382" s="63">
        <v>1510273</v>
      </c>
      <c r="AW382" s="63">
        <f t="shared" si="95"/>
        <v>2107628</v>
      </c>
      <c r="AX382" s="63">
        <v>3800000</v>
      </c>
      <c r="AY382" s="63">
        <f t="shared" si="96"/>
        <v>0</v>
      </c>
      <c r="AZ382" s="63">
        <f t="shared" si="97"/>
        <v>-100000</v>
      </c>
      <c r="BA382" s="63">
        <v>3800000</v>
      </c>
      <c r="BB382" s="63" t="s">
        <v>473</v>
      </c>
      <c r="BC382" s="63">
        <v>0</v>
      </c>
      <c r="BD382" s="63">
        <v>100000</v>
      </c>
      <c r="BE382" s="63">
        <v>0</v>
      </c>
      <c r="BF382" s="63">
        <v>0</v>
      </c>
      <c r="BG382" s="63">
        <v>100000</v>
      </c>
      <c r="BH382" s="63">
        <f>BI382+AG382</f>
        <v>3900000</v>
      </c>
      <c r="BI382" s="63">
        <v>0</v>
      </c>
      <c r="BJ382" s="63">
        <f t="shared" si="93"/>
        <v>3900000</v>
      </c>
      <c r="BK382" s="63">
        <f t="shared" si="94"/>
        <v>2107628</v>
      </c>
    </row>
    <row r="383" spans="1:63" s="61" customFormat="1" hidden="1" x14ac:dyDescent="0.25">
      <c r="A383" s="61" t="str">
        <f>VLOOKUP(B383,'Cubo 14-08-2023'!$A$1:$A$444,1,0)</f>
        <v>1.1-00-2301_2311001_2344511</v>
      </c>
      <c r="B383" s="61" t="str">
        <f t="shared" si="82"/>
        <v>1.1-00-2301_2311001_2344511</v>
      </c>
      <c r="C383" s="61" t="s">
        <v>137</v>
      </c>
      <c r="D383" s="61" t="s">
        <v>138</v>
      </c>
      <c r="E383" s="61" t="s">
        <v>682</v>
      </c>
      <c r="F383" s="61">
        <v>1</v>
      </c>
      <c r="G383" s="61" t="s">
        <v>669</v>
      </c>
      <c r="H383" s="61">
        <v>1.3</v>
      </c>
      <c r="I383" s="61" t="s">
        <v>670</v>
      </c>
      <c r="J383" s="61" t="s">
        <v>28</v>
      </c>
      <c r="K383" s="61" t="s">
        <v>29</v>
      </c>
      <c r="L383" s="61" t="s">
        <v>43</v>
      </c>
      <c r="M383" s="61" t="s">
        <v>44</v>
      </c>
      <c r="N383" s="61" t="s">
        <v>306</v>
      </c>
      <c r="O383" s="61" t="s">
        <v>307</v>
      </c>
      <c r="P383" s="61">
        <v>1</v>
      </c>
      <c r="Q383" s="61" t="s">
        <v>127</v>
      </c>
      <c r="R383" s="61">
        <v>1</v>
      </c>
      <c r="S383" s="61" t="s">
        <v>310</v>
      </c>
      <c r="T383" s="61" t="s">
        <v>308</v>
      </c>
      <c r="U383" s="61" t="s">
        <v>309</v>
      </c>
      <c r="V383" s="61">
        <v>4000</v>
      </c>
      <c r="W383" s="61" t="s">
        <v>662</v>
      </c>
      <c r="X383" s="61" t="s">
        <v>154</v>
      </c>
      <c r="AB383" s="61">
        <v>4451</v>
      </c>
      <c r="AC383" s="61" t="s">
        <v>234</v>
      </c>
      <c r="AD383" s="61">
        <v>1</v>
      </c>
      <c r="AE383" s="61" t="s">
        <v>311</v>
      </c>
      <c r="AF383" s="63">
        <v>180000</v>
      </c>
      <c r="AG383" s="63">
        <v>180000</v>
      </c>
      <c r="AH383" s="63">
        <v>180000</v>
      </c>
      <c r="AI383" s="63">
        <v>180000</v>
      </c>
      <c r="AJ383" s="63">
        <v>90000</v>
      </c>
      <c r="AK383" s="63">
        <v>75000</v>
      </c>
      <c r="AL383" s="63">
        <v>90000</v>
      </c>
      <c r="AM383" s="63">
        <v>105000</v>
      </c>
      <c r="AN383" s="63">
        <v>75000</v>
      </c>
      <c r="AO383" s="63">
        <v>90000</v>
      </c>
      <c r="AP383" s="63">
        <v>105000</v>
      </c>
      <c r="AQ383" s="63">
        <v>75000</v>
      </c>
      <c r="AR383" s="63">
        <v>90000</v>
      </c>
      <c r="AS383" s="63">
        <v>105000</v>
      </c>
      <c r="AT383" s="63">
        <v>75000</v>
      </c>
      <c r="AU383" s="63">
        <v>90000</v>
      </c>
      <c r="AV383" s="63">
        <v>105000</v>
      </c>
      <c r="AW383" s="63">
        <f t="shared" si="95"/>
        <v>90000</v>
      </c>
      <c r="AX383" s="63">
        <v>180000</v>
      </c>
      <c r="AY383" s="63">
        <f t="shared" si="96"/>
        <v>0</v>
      </c>
      <c r="AZ383" s="63">
        <f t="shared" si="97"/>
        <v>0</v>
      </c>
      <c r="BA383" s="63">
        <v>180000</v>
      </c>
      <c r="BB383" s="63" t="s">
        <v>473</v>
      </c>
      <c r="BC383" s="63">
        <v>0</v>
      </c>
      <c r="BD383" s="63">
        <v>0</v>
      </c>
      <c r="BE383" s="63">
        <v>0</v>
      </c>
      <c r="BF383" s="63">
        <v>0</v>
      </c>
      <c r="BG383" s="63">
        <v>0</v>
      </c>
      <c r="BH383" s="63"/>
      <c r="BI383" s="63">
        <f t="shared" ref="BI383:BI391" si="99">BA383-AG383</f>
        <v>0</v>
      </c>
      <c r="BJ383" s="63">
        <f t="shared" si="93"/>
        <v>180000</v>
      </c>
      <c r="BK383" s="63">
        <f t="shared" si="94"/>
        <v>75000</v>
      </c>
    </row>
    <row r="384" spans="1:63" s="61" customFormat="1" hidden="1" x14ac:dyDescent="0.25">
      <c r="A384" s="61" t="str">
        <f>VLOOKUP(B384,'Cubo 14-08-2023'!$A$1:$A$444,1,0)</f>
        <v>1.1-00-2301_2311001_2344512</v>
      </c>
      <c r="B384" s="61" t="str">
        <f t="shared" si="82"/>
        <v>1.1-00-2301_2311001_2344512</v>
      </c>
      <c r="C384" s="61" t="s">
        <v>137</v>
      </c>
      <c r="D384" s="61" t="s">
        <v>138</v>
      </c>
      <c r="E384" s="61" t="s">
        <v>682</v>
      </c>
      <c r="F384" s="61">
        <v>1</v>
      </c>
      <c r="G384" s="61" t="s">
        <v>669</v>
      </c>
      <c r="H384" s="61">
        <v>1.3</v>
      </c>
      <c r="I384" s="61" t="s">
        <v>670</v>
      </c>
      <c r="J384" s="61" t="s">
        <v>28</v>
      </c>
      <c r="K384" s="61" t="s">
        <v>29</v>
      </c>
      <c r="L384" s="61" t="s">
        <v>43</v>
      </c>
      <c r="M384" s="61" t="s">
        <v>44</v>
      </c>
      <c r="N384" s="61" t="s">
        <v>306</v>
      </c>
      <c r="O384" s="61" t="s">
        <v>307</v>
      </c>
      <c r="P384" s="61">
        <v>1</v>
      </c>
      <c r="Q384" s="61" t="s">
        <v>127</v>
      </c>
      <c r="R384" s="61">
        <v>1</v>
      </c>
      <c r="S384" s="61" t="s">
        <v>310</v>
      </c>
      <c r="T384" s="61" t="s">
        <v>308</v>
      </c>
      <c r="U384" s="61" t="s">
        <v>309</v>
      </c>
      <c r="V384" s="61">
        <v>4000</v>
      </c>
      <c r="W384" s="61" t="s">
        <v>662</v>
      </c>
      <c r="X384" s="61" t="s">
        <v>154</v>
      </c>
      <c r="AB384" s="61">
        <v>4451</v>
      </c>
      <c r="AC384" s="61" t="s">
        <v>234</v>
      </c>
      <c r="AD384" s="61">
        <v>2</v>
      </c>
      <c r="AE384" s="61" t="s">
        <v>312</v>
      </c>
      <c r="AF384" s="63">
        <v>300000</v>
      </c>
      <c r="AG384" s="63">
        <v>300000</v>
      </c>
      <c r="AH384" s="63">
        <v>300000</v>
      </c>
      <c r="AI384" s="63">
        <v>299965.92</v>
      </c>
      <c r="AJ384" s="63">
        <v>0</v>
      </c>
      <c r="AK384" s="63">
        <v>0</v>
      </c>
      <c r="AL384" s="63">
        <v>0</v>
      </c>
      <c r="AM384" s="63">
        <v>0</v>
      </c>
      <c r="AN384" s="63">
        <v>0</v>
      </c>
      <c r="AO384" s="63">
        <v>0</v>
      </c>
      <c r="AP384" s="63">
        <v>0</v>
      </c>
      <c r="AQ384" s="63">
        <v>0</v>
      </c>
      <c r="AR384" s="63">
        <v>0</v>
      </c>
      <c r="AS384" s="63">
        <v>0</v>
      </c>
      <c r="AT384" s="63">
        <v>0</v>
      </c>
      <c r="AU384" s="63">
        <v>0</v>
      </c>
      <c r="AV384" s="63">
        <v>0</v>
      </c>
      <c r="AW384" s="63">
        <f t="shared" si="95"/>
        <v>300000</v>
      </c>
      <c r="AX384" s="63">
        <v>300000</v>
      </c>
      <c r="AY384" s="63">
        <f t="shared" si="96"/>
        <v>34.080000000016298</v>
      </c>
      <c r="AZ384" s="63">
        <f t="shared" si="97"/>
        <v>0</v>
      </c>
      <c r="BA384" s="63">
        <v>300000</v>
      </c>
      <c r="BB384" s="63" t="s">
        <v>473</v>
      </c>
      <c r="BC384" s="63">
        <v>0</v>
      </c>
      <c r="BD384" s="63">
        <v>34.08</v>
      </c>
      <c r="BE384" s="63">
        <v>0</v>
      </c>
      <c r="BF384" s="63">
        <v>0</v>
      </c>
      <c r="BG384" s="63">
        <v>34.08</v>
      </c>
      <c r="BH384" s="63"/>
      <c r="BI384" s="63">
        <f t="shared" si="99"/>
        <v>0</v>
      </c>
      <c r="BJ384" s="63">
        <f t="shared" si="93"/>
        <v>300000</v>
      </c>
      <c r="BK384" s="63">
        <f t="shared" si="94"/>
        <v>300000</v>
      </c>
    </row>
    <row r="385" spans="1:66" s="61" customFormat="1" hidden="1" x14ac:dyDescent="0.25">
      <c r="A385" s="61" t="str">
        <f>VLOOKUP(B385,'Cubo 14-08-2023'!$A$1:$A$444,1,0)</f>
        <v>1.1-00-2301_2311001_2344513</v>
      </c>
      <c r="B385" s="61" t="str">
        <f t="shared" si="82"/>
        <v>1.1-00-2301_2311001_2344513</v>
      </c>
      <c r="C385" s="61" t="s">
        <v>137</v>
      </c>
      <c r="D385" s="61" t="s">
        <v>138</v>
      </c>
      <c r="E385" s="61" t="s">
        <v>682</v>
      </c>
      <c r="F385" s="61">
        <v>1</v>
      </c>
      <c r="G385" s="61" t="s">
        <v>669</v>
      </c>
      <c r="H385" s="61">
        <v>1.3</v>
      </c>
      <c r="I385" s="61" t="s">
        <v>670</v>
      </c>
      <c r="J385" s="61" t="s">
        <v>28</v>
      </c>
      <c r="K385" s="61" t="s">
        <v>29</v>
      </c>
      <c r="L385" s="61" t="s">
        <v>43</v>
      </c>
      <c r="M385" s="61" t="s">
        <v>44</v>
      </c>
      <c r="N385" s="61" t="s">
        <v>306</v>
      </c>
      <c r="O385" s="61" t="s">
        <v>307</v>
      </c>
      <c r="P385" s="61">
        <v>1</v>
      </c>
      <c r="Q385" s="61" t="s">
        <v>127</v>
      </c>
      <c r="R385" s="61">
        <v>1</v>
      </c>
      <c r="S385" s="61" t="s">
        <v>310</v>
      </c>
      <c r="T385" s="61" t="s">
        <v>308</v>
      </c>
      <c r="U385" s="61" t="s">
        <v>309</v>
      </c>
      <c r="V385" s="61">
        <v>4000</v>
      </c>
      <c r="W385" s="61" t="s">
        <v>662</v>
      </c>
      <c r="X385" s="61" t="s">
        <v>154</v>
      </c>
      <c r="AB385" s="61">
        <v>4451</v>
      </c>
      <c r="AC385" s="61" t="s">
        <v>234</v>
      </c>
      <c r="AD385" s="61">
        <v>3</v>
      </c>
      <c r="AE385" s="61" t="s">
        <v>313</v>
      </c>
      <c r="AF385" s="63">
        <v>1000000</v>
      </c>
      <c r="AG385" s="63">
        <v>1000000</v>
      </c>
      <c r="AH385" s="63">
        <v>1000000</v>
      </c>
      <c r="AI385" s="63">
        <v>1000008.52</v>
      </c>
      <c r="AJ385" s="63">
        <v>0</v>
      </c>
      <c r="AK385" s="63">
        <v>0</v>
      </c>
      <c r="AL385" s="63">
        <v>0</v>
      </c>
      <c r="AM385" s="63">
        <v>0</v>
      </c>
      <c r="AN385" s="63">
        <v>0</v>
      </c>
      <c r="AO385" s="63">
        <v>0</v>
      </c>
      <c r="AP385" s="63">
        <v>0</v>
      </c>
      <c r="AQ385" s="63">
        <v>0</v>
      </c>
      <c r="AR385" s="63">
        <v>0</v>
      </c>
      <c r="AS385" s="63">
        <v>0</v>
      </c>
      <c r="AT385" s="63">
        <v>0</v>
      </c>
      <c r="AU385" s="63">
        <v>0</v>
      </c>
      <c r="AV385" s="63">
        <v>0</v>
      </c>
      <c r="AW385" s="63">
        <f t="shared" si="95"/>
        <v>1000000</v>
      </c>
      <c r="AX385" s="63">
        <v>1000000</v>
      </c>
      <c r="AY385" s="63">
        <f t="shared" si="96"/>
        <v>-8.5200000000186265</v>
      </c>
      <c r="AZ385" s="63">
        <f t="shared" si="97"/>
        <v>0</v>
      </c>
      <c r="BA385" s="63">
        <v>1000000</v>
      </c>
      <c r="BB385" s="63" t="s">
        <v>473</v>
      </c>
      <c r="BC385" s="63">
        <v>0</v>
      </c>
      <c r="BD385" s="63">
        <v>0</v>
      </c>
      <c r="BE385" s="63">
        <v>0</v>
      </c>
      <c r="BF385" s="63">
        <v>8.52</v>
      </c>
      <c r="BG385" s="63">
        <v>-8.52</v>
      </c>
      <c r="BH385" s="63"/>
      <c r="BI385" s="63">
        <f t="shared" si="99"/>
        <v>0</v>
      </c>
      <c r="BJ385" s="63">
        <f t="shared" si="93"/>
        <v>1000000</v>
      </c>
      <c r="BK385" s="63">
        <f t="shared" si="94"/>
        <v>1000000</v>
      </c>
    </row>
    <row r="386" spans="1:66" s="61" customFormat="1" hidden="1" x14ac:dyDescent="0.25">
      <c r="A386" s="61" t="str">
        <f>VLOOKUP(B386,'Cubo 14-08-2023'!$A$1:$A$444,1,0)</f>
        <v>1.1-00-2301_2311001_2344514</v>
      </c>
      <c r="B386" s="61" t="str">
        <f t="shared" ref="B386:B449" si="100">CONCATENATE(C386,N386,P386,R386,T386,AB386,AD386)</f>
        <v>1.1-00-2301_2311001_2344514</v>
      </c>
      <c r="C386" s="61" t="s">
        <v>137</v>
      </c>
      <c r="D386" s="61" t="s">
        <v>138</v>
      </c>
      <c r="E386" s="61" t="s">
        <v>682</v>
      </c>
      <c r="F386" s="61">
        <v>1</v>
      </c>
      <c r="G386" s="61" t="s">
        <v>669</v>
      </c>
      <c r="H386" s="61">
        <v>1.3</v>
      </c>
      <c r="I386" s="61" t="s">
        <v>670</v>
      </c>
      <c r="J386" s="61" t="s">
        <v>28</v>
      </c>
      <c r="K386" s="61" t="s">
        <v>29</v>
      </c>
      <c r="L386" s="61" t="s">
        <v>43</v>
      </c>
      <c r="M386" s="61" t="s">
        <v>44</v>
      </c>
      <c r="N386" s="61" t="s">
        <v>306</v>
      </c>
      <c r="O386" s="61" t="s">
        <v>307</v>
      </c>
      <c r="P386" s="61">
        <v>1</v>
      </c>
      <c r="Q386" s="61" t="s">
        <v>127</v>
      </c>
      <c r="R386" s="61">
        <v>1</v>
      </c>
      <c r="S386" s="61" t="s">
        <v>310</v>
      </c>
      <c r="T386" s="61" t="s">
        <v>308</v>
      </c>
      <c r="U386" s="61" t="s">
        <v>309</v>
      </c>
      <c r="V386" s="61">
        <v>4000</v>
      </c>
      <c r="W386" s="61" t="s">
        <v>662</v>
      </c>
      <c r="X386" s="61" t="s">
        <v>154</v>
      </c>
      <c r="AB386" s="61">
        <v>4451</v>
      </c>
      <c r="AC386" s="61" t="s">
        <v>234</v>
      </c>
      <c r="AD386" s="61">
        <v>4</v>
      </c>
      <c r="AE386" s="61" t="s">
        <v>314</v>
      </c>
      <c r="AF386" s="63">
        <v>1000000</v>
      </c>
      <c r="AG386" s="63">
        <v>1000000</v>
      </c>
      <c r="AH386" s="63">
        <v>1000000</v>
      </c>
      <c r="AI386" s="63">
        <v>1000008.52</v>
      </c>
      <c r="AJ386" s="63">
        <v>0</v>
      </c>
      <c r="AK386" s="63">
        <v>0</v>
      </c>
      <c r="AL386" s="63">
        <v>0</v>
      </c>
      <c r="AM386" s="63">
        <v>0</v>
      </c>
      <c r="AN386" s="63">
        <v>0</v>
      </c>
      <c r="AO386" s="63">
        <v>0</v>
      </c>
      <c r="AP386" s="63">
        <v>0</v>
      </c>
      <c r="AQ386" s="63">
        <v>0</v>
      </c>
      <c r="AR386" s="63">
        <v>0</v>
      </c>
      <c r="AS386" s="63">
        <v>0</v>
      </c>
      <c r="AT386" s="63">
        <v>0</v>
      </c>
      <c r="AU386" s="63">
        <v>0</v>
      </c>
      <c r="AV386" s="63">
        <v>0</v>
      </c>
      <c r="AW386" s="63">
        <f t="shared" si="95"/>
        <v>1000000</v>
      </c>
      <c r="AX386" s="63">
        <v>1000000</v>
      </c>
      <c r="AY386" s="63">
        <f t="shared" si="96"/>
        <v>-8.5200000000186265</v>
      </c>
      <c r="AZ386" s="63">
        <f t="shared" si="97"/>
        <v>0</v>
      </c>
      <c r="BA386" s="63">
        <v>1000000</v>
      </c>
      <c r="BB386" s="63" t="s">
        <v>473</v>
      </c>
      <c r="BC386" s="63">
        <v>0</v>
      </c>
      <c r="BD386" s="63">
        <v>0</v>
      </c>
      <c r="BE386" s="63">
        <v>0</v>
      </c>
      <c r="BF386" s="63">
        <v>8.52</v>
      </c>
      <c r="BG386" s="63">
        <v>-8.52</v>
      </c>
      <c r="BH386" s="63"/>
      <c r="BI386" s="63">
        <f t="shared" si="99"/>
        <v>0</v>
      </c>
      <c r="BJ386" s="63">
        <f t="shared" si="93"/>
        <v>1000000</v>
      </c>
      <c r="BK386" s="63">
        <f t="shared" si="94"/>
        <v>1000000</v>
      </c>
    </row>
    <row r="387" spans="1:66" s="61" customFormat="1" hidden="1" x14ac:dyDescent="0.25">
      <c r="A387" s="61" t="str">
        <f>VLOOKUP(B387,'Cubo 14-08-2023'!$A$1:$A$444,1,0)</f>
        <v>1.1-00-2301_2311001_2344515</v>
      </c>
      <c r="B387" s="61" t="str">
        <f t="shared" si="100"/>
        <v>1.1-00-2301_2311001_2344515</v>
      </c>
      <c r="C387" s="61" t="s">
        <v>137</v>
      </c>
      <c r="D387" s="61" t="s">
        <v>138</v>
      </c>
      <c r="E387" s="61" t="s">
        <v>682</v>
      </c>
      <c r="F387" s="61">
        <v>1</v>
      </c>
      <c r="G387" s="61" t="s">
        <v>669</v>
      </c>
      <c r="H387" s="61">
        <v>1.3</v>
      </c>
      <c r="I387" s="61" t="s">
        <v>670</v>
      </c>
      <c r="J387" s="61" t="s">
        <v>28</v>
      </c>
      <c r="K387" s="61" t="s">
        <v>29</v>
      </c>
      <c r="L387" s="61" t="s">
        <v>43</v>
      </c>
      <c r="M387" s="61" t="s">
        <v>44</v>
      </c>
      <c r="N387" s="61" t="s">
        <v>306</v>
      </c>
      <c r="O387" s="61" t="s">
        <v>307</v>
      </c>
      <c r="P387" s="61">
        <v>1</v>
      </c>
      <c r="Q387" s="61" t="s">
        <v>127</v>
      </c>
      <c r="R387" s="61">
        <v>1</v>
      </c>
      <c r="S387" s="61" t="s">
        <v>310</v>
      </c>
      <c r="T387" s="61" t="s">
        <v>308</v>
      </c>
      <c r="U387" s="61" t="s">
        <v>309</v>
      </c>
      <c r="V387" s="61">
        <v>4000</v>
      </c>
      <c r="W387" s="61" t="s">
        <v>662</v>
      </c>
      <c r="X387" s="61" t="s">
        <v>154</v>
      </c>
      <c r="AB387" s="61">
        <v>4451</v>
      </c>
      <c r="AC387" s="61" t="s">
        <v>234</v>
      </c>
      <c r="AD387" s="61">
        <v>5</v>
      </c>
      <c r="AE387" s="61" t="s">
        <v>315</v>
      </c>
      <c r="AF387" s="63">
        <v>70000</v>
      </c>
      <c r="AG387" s="63">
        <v>70000</v>
      </c>
      <c r="AH387" s="63">
        <v>70000</v>
      </c>
      <c r="AI387" s="63">
        <v>70008.52</v>
      </c>
      <c r="AJ387" s="63">
        <v>0</v>
      </c>
      <c r="AK387" s="63">
        <v>0</v>
      </c>
      <c r="AL387" s="63">
        <v>0</v>
      </c>
      <c r="AM387" s="63">
        <v>0</v>
      </c>
      <c r="AN387" s="63">
        <v>0</v>
      </c>
      <c r="AO387" s="63">
        <v>0</v>
      </c>
      <c r="AP387" s="63">
        <v>0</v>
      </c>
      <c r="AQ387" s="63">
        <v>0</v>
      </c>
      <c r="AR387" s="63">
        <v>0</v>
      </c>
      <c r="AS387" s="63">
        <v>0</v>
      </c>
      <c r="AT387" s="63">
        <v>0</v>
      </c>
      <c r="AU387" s="63">
        <v>0</v>
      </c>
      <c r="AV387" s="63">
        <v>0</v>
      </c>
      <c r="AW387" s="63">
        <f t="shared" si="95"/>
        <v>70000</v>
      </c>
      <c r="AX387" s="63">
        <v>70000</v>
      </c>
      <c r="AY387" s="63">
        <f t="shared" si="96"/>
        <v>-8.5200000000040745</v>
      </c>
      <c r="AZ387" s="63">
        <f t="shared" si="97"/>
        <v>0</v>
      </c>
      <c r="BA387" s="63">
        <v>70000</v>
      </c>
      <c r="BB387" s="63" t="s">
        <v>473</v>
      </c>
      <c r="BC387" s="63">
        <v>0</v>
      </c>
      <c r="BD387" s="63">
        <v>0</v>
      </c>
      <c r="BE387" s="63">
        <v>0</v>
      </c>
      <c r="BF387" s="63">
        <v>8.52</v>
      </c>
      <c r="BG387" s="63">
        <v>-8.52</v>
      </c>
      <c r="BH387" s="63"/>
      <c r="BI387" s="63">
        <f t="shared" si="99"/>
        <v>0</v>
      </c>
      <c r="BJ387" s="63">
        <f t="shared" si="93"/>
        <v>70000</v>
      </c>
      <c r="BK387" s="63">
        <f t="shared" si="94"/>
        <v>70000</v>
      </c>
    </row>
    <row r="388" spans="1:66" s="61" customFormat="1" hidden="1" x14ac:dyDescent="0.25">
      <c r="A388" s="61" t="str">
        <f>VLOOKUP(B388,'Cubo 14-08-2023'!$A$1:$A$444,1,0)</f>
        <v>1.1-00-2301_2311001_2344516</v>
      </c>
      <c r="B388" s="61" t="str">
        <f t="shared" si="100"/>
        <v>1.1-00-2301_2311001_2344516</v>
      </c>
      <c r="C388" s="61" t="s">
        <v>137</v>
      </c>
      <c r="D388" s="61" t="s">
        <v>138</v>
      </c>
      <c r="E388" s="61" t="s">
        <v>682</v>
      </c>
      <c r="F388" s="61">
        <v>1</v>
      </c>
      <c r="G388" s="61" t="s">
        <v>669</v>
      </c>
      <c r="H388" s="61">
        <v>1.3</v>
      </c>
      <c r="I388" s="61" t="s">
        <v>670</v>
      </c>
      <c r="J388" s="61" t="s">
        <v>28</v>
      </c>
      <c r="K388" s="61" t="s">
        <v>29</v>
      </c>
      <c r="L388" s="61" t="s">
        <v>43</v>
      </c>
      <c r="M388" s="61" t="s">
        <v>44</v>
      </c>
      <c r="N388" s="61" t="s">
        <v>306</v>
      </c>
      <c r="O388" s="61" t="s">
        <v>307</v>
      </c>
      <c r="P388" s="61">
        <v>1</v>
      </c>
      <c r="Q388" s="61" t="s">
        <v>127</v>
      </c>
      <c r="R388" s="61">
        <v>1</v>
      </c>
      <c r="S388" s="61" t="s">
        <v>310</v>
      </c>
      <c r="T388" s="61" t="s">
        <v>308</v>
      </c>
      <c r="U388" s="61" t="s">
        <v>309</v>
      </c>
      <c r="V388" s="61">
        <v>4000</v>
      </c>
      <c r="W388" s="61" t="s">
        <v>662</v>
      </c>
      <c r="X388" s="61" t="s">
        <v>154</v>
      </c>
      <c r="AB388" s="61">
        <v>4451</v>
      </c>
      <c r="AC388" s="61" t="s">
        <v>234</v>
      </c>
      <c r="AD388" s="61">
        <v>6</v>
      </c>
      <c r="AE388" s="61" t="s">
        <v>316</v>
      </c>
      <c r="AF388" s="63">
        <v>324000</v>
      </c>
      <c r="AG388" s="63">
        <v>0</v>
      </c>
      <c r="AH388" s="63">
        <v>0</v>
      </c>
      <c r="AI388" s="63">
        <v>324000</v>
      </c>
      <c r="AJ388" s="63">
        <v>0</v>
      </c>
      <c r="AK388" s="63">
        <v>0</v>
      </c>
      <c r="AL388" s="63">
        <v>0</v>
      </c>
      <c r="AM388" s="63">
        <v>0</v>
      </c>
      <c r="AN388" s="63">
        <v>0</v>
      </c>
      <c r="AO388" s="63">
        <v>0</v>
      </c>
      <c r="AP388" s="63">
        <v>0</v>
      </c>
      <c r="AQ388" s="63">
        <v>0</v>
      </c>
      <c r="AR388" s="63">
        <v>0</v>
      </c>
      <c r="AS388" s="63">
        <v>0</v>
      </c>
      <c r="AT388" s="63">
        <v>0</v>
      </c>
      <c r="AU388" s="63">
        <v>0</v>
      </c>
      <c r="AV388" s="63">
        <v>0</v>
      </c>
      <c r="AW388" s="63">
        <f t="shared" si="95"/>
        <v>0</v>
      </c>
      <c r="AX388" s="63">
        <v>0</v>
      </c>
      <c r="AY388" s="63">
        <f t="shared" si="96"/>
        <v>-324000</v>
      </c>
      <c r="AZ388" s="63">
        <f t="shared" si="97"/>
        <v>0</v>
      </c>
      <c r="BA388" s="63">
        <v>0</v>
      </c>
      <c r="BB388" s="63" t="s">
        <v>473</v>
      </c>
      <c r="BC388" s="63">
        <v>0</v>
      </c>
      <c r="BD388" s="63">
        <v>0</v>
      </c>
      <c r="BE388" s="63">
        <v>0</v>
      </c>
      <c r="BF388" s="63">
        <v>324000</v>
      </c>
      <c r="BG388" s="63">
        <v>-324000</v>
      </c>
      <c r="BH388" s="63"/>
      <c r="BI388" s="63">
        <f t="shared" si="99"/>
        <v>0</v>
      </c>
      <c r="BJ388" s="63">
        <f t="shared" si="93"/>
        <v>0</v>
      </c>
      <c r="BK388" s="63">
        <f t="shared" si="94"/>
        <v>0</v>
      </c>
    </row>
    <row r="389" spans="1:66" s="61" customFormat="1" hidden="1" x14ac:dyDescent="0.25">
      <c r="A389" s="61" t="str">
        <f>VLOOKUP(B389,'Cubo 14-08-2023'!$A$1:$A$444,1,0)</f>
        <v>1.1-00-2302_2318007_2344518</v>
      </c>
      <c r="B389" s="61" t="str">
        <f t="shared" si="100"/>
        <v>1.1-00-2302_2318007_2344518</v>
      </c>
      <c r="C389" s="61" t="s">
        <v>137</v>
      </c>
      <c r="D389" s="61" t="s">
        <v>138</v>
      </c>
      <c r="E389" s="61" t="s">
        <v>682</v>
      </c>
      <c r="F389" s="61">
        <v>1</v>
      </c>
      <c r="G389" s="61" t="s">
        <v>669</v>
      </c>
      <c r="H389" s="61">
        <v>1.3</v>
      </c>
      <c r="I389" s="61" t="s">
        <v>670</v>
      </c>
      <c r="J389" s="61" t="s">
        <v>28</v>
      </c>
      <c r="K389" s="61" t="s">
        <v>29</v>
      </c>
      <c r="L389" s="61" t="s">
        <v>63</v>
      </c>
      <c r="M389" s="61" t="s">
        <v>64</v>
      </c>
      <c r="N389" s="61" t="s">
        <v>97</v>
      </c>
      <c r="O389" s="61" t="s">
        <v>98</v>
      </c>
      <c r="P389" s="61">
        <v>1</v>
      </c>
      <c r="Q389" s="61" t="s">
        <v>127</v>
      </c>
      <c r="R389" s="61">
        <v>8</v>
      </c>
      <c r="S389" s="61" t="s">
        <v>297</v>
      </c>
      <c r="T389" s="61" t="s">
        <v>128</v>
      </c>
      <c r="U389" s="61" t="s">
        <v>129</v>
      </c>
      <c r="V389" s="61">
        <v>4000</v>
      </c>
      <c r="W389" s="61" t="s">
        <v>662</v>
      </c>
      <c r="X389" s="61" t="s">
        <v>154</v>
      </c>
      <c r="AB389" s="61">
        <v>4451</v>
      </c>
      <c r="AC389" s="61" t="s">
        <v>234</v>
      </c>
      <c r="AD389" s="61">
        <v>8</v>
      </c>
      <c r="AE389" s="61" t="s">
        <v>298</v>
      </c>
      <c r="AF389" s="63">
        <v>700000</v>
      </c>
      <c r="AG389" s="63">
        <v>700000</v>
      </c>
      <c r="AH389" s="63">
        <v>700000</v>
      </c>
      <c r="AI389" s="63">
        <v>700008.48</v>
      </c>
      <c r="AJ389" s="63">
        <v>0</v>
      </c>
      <c r="AK389" s="63">
        <v>0</v>
      </c>
      <c r="AL389" s="63">
        <v>0</v>
      </c>
      <c r="AM389" s="63">
        <v>0</v>
      </c>
      <c r="AN389" s="63">
        <v>0</v>
      </c>
      <c r="AO389" s="63">
        <v>0</v>
      </c>
      <c r="AP389" s="63">
        <v>0</v>
      </c>
      <c r="AQ389" s="63">
        <v>0</v>
      </c>
      <c r="AR389" s="63">
        <v>0</v>
      </c>
      <c r="AS389" s="63">
        <v>0</v>
      </c>
      <c r="AT389" s="63">
        <v>0</v>
      </c>
      <c r="AU389" s="63">
        <v>0</v>
      </c>
      <c r="AV389" s="63">
        <v>0</v>
      </c>
      <c r="AW389" s="63">
        <f t="shared" si="95"/>
        <v>700000</v>
      </c>
      <c r="AX389" s="63">
        <v>700000</v>
      </c>
      <c r="AY389" s="63">
        <f t="shared" si="96"/>
        <v>-8.4799999999813735</v>
      </c>
      <c r="AZ389" s="63">
        <f t="shared" si="97"/>
        <v>0</v>
      </c>
      <c r="BA389" s="63">
        <v>700000</v>
      </c>
      <c r="BB389" s="63" t="s">
        <v>481</v>
      </c>
      <c r="BC389" s="63">
        <v>0</v>
      </c>
      <c r="BD389" s="63">
        <v>0</v>
      </c>
      <c r="BE389" s="63">
        <v>0</v>
      </c>
      <c r="BF389" s="63">
        <v>8.48</v>
      </c>
      <c r="BG389" s="63">
        <v>-8.48</v>
      </c>
      <c r="BH389" s="63"/>
      <c r="BI389" s="63">
        <f t="shared" si="99"/>
        <v>0</v>
      </c>
      <c r="BJ389" s="63">
        <f t="shared" si="93"/>
        <v>700000</v>
      </c>
      <c r="BK389" s="63">
        <f t="shared" si="94"/>
        <v>700000</v>
      </c>
    </row>
    <row r="390" spans="1:66" s="61" customFormat="1" hidden="1" x14ac:dyDescent="0.25">
      <c r="A390" s="61" t="str">
        <f>VLOOKUP(B390,'Cubo 14-08-2023'!$A$1:$A$444,1,0)</f>
        <v>1.1-00-2302_2318007_2344519</v>
      </c>
      <c r="B390" s="61" t="str">
        <f t="shared" si="100"/>
        <v>1.1-00-2302_2318007_2344519</v>
      </c>
      <c r="C390" s="61" t="s">
        <v>137</v>
      </c>
      <c r="D390" s="61" t="s">
        <v>138</v>
      </c>
      <c r="E390" s="61" t="s">
        <v>682</v>
      </c>
      <c r="F390" s="61">
        <v>1</v>
      </c>
      <c r="G390" s="61" t="s">
        <v>669</v>
      </c>
      <c r="H390" s="61">
        <v>1.3</v>
      </c>
      <c r="I390" s="61" t="s">
        <v>670</v>
      </c>
      <c r="J390" s="61" t="s">
        <v>28</v>
      </c>
      <c r="K390" s="61" t="s">
        <v>29</v>
      </c>
      <c r="L390" s="61" t="s">
        <v>63</v>
      </c>
      <c r="M390" s="61" t="s">
        <v>64</v>
      </c>
      <c r="N390" s="61" t="s">
        <v>97</v>
      </c>
      <c r="O390" s="61" t="s">
        <v>98</v>
      </c>
      <c r="P390" s="61">
        <v>1</v>
      </c>
      <c r="Q390" s="61" t="s">
        <v>127</v>
      </c>
      <c r="R390" s="61">
        <v>8</v>
      </c>
      <c r="S390" s="61" t="s">
        <v>297</v>
      </c>
      <c r="T390" s="61" t="s">
        <v>128</v>
      </c>
      <c r="U390" s="61" t="s">
        <v>129</v>
      </c>
      <c r="V390" s="61">
        <v>4000</v>
      </c>
      <c r="W390" s="61" t="s">
        <v>662</v>
      </c>
      <c r="X390" s="61" t="s">
        <v>154</v>
      </c>
      <c r="AB390" s="61">
        <v>4451</v>
      </c>
      <c r="AC390" s="61" t="s">
        <v>234</v>
      </c>
      <c r="AD390" s="61">
        <v>9</v>
      </c>
      <c r="AE390" s="61" t="s">
        <v>299</v>
      </c>
      <c r="AF390" s="63">
        <v>210000</v>
      </c>
      <c r="AG390" s="63">
        <v>210000</v>
      </c>
      <c r="AH390" s="63">
        <v>210000</v>
      </c>
      <c r="AI390" s="63">
        <v>210000</v>
      </c>
      <c r="AJ390" s="63">
        <v>0</v>
      </c>
      <c r="AK390" s="63">
        <v>0</v>
      </c>
      <c r="AL390" s="63">
        <v>0</v>
      </c>
      <c r="AM390" s="63">
        <v>0</v>
      </c>
      <c r="AN390" s="63">
        <v>0</v>
      </c>
      <c r="AO390" s="63">
        <v>0</v>
      </c>
      <c r="AP390" s="63">
        <v>0</v>
      </c>
      <c r="AQ390" s="63">
        <v>0</v>
      </c>
      <c r="AR390" s="63">
        <v>0</v>
      </c>
      <c r="AS390" s="63">
        <v>0</v>
      </c>
      <c r="AT390" s="63">
        <v>0</v>
      </c>
      <c r="AU390" s="63">
        <v>0</v>
      </c>
      <c r="AV390" s="63">
        <v>0</v>
      </c>
      <c r="AW390" s="63">
        <f t="shared" si="95"/>
        <v>210000</v>
      </c>
      <c r="AX390" s="63">
        <v>210000</v>
      </c>
      <c r="AY390" s="63">
        <f t="shared" si="96"/>
        <v>0</v>
      </c>
      <c r="AZ390" s="63">
        <f t="shared" si="97"/>
        <v>0</v>
      </c>
      <c r="BA390" s="63">
        <v>210000</v>
      </c>
      <c r="BB390" s="63" t="s">
        <v>482</v>
      </c>
      <c r="BC390" s="63">
        <v>0</v>
      </c>
      <c r="BD390" s="63">
        <v>0</v>
      </c>
      <c r="BE390" s="63">
        <v>0</v>
      </c>
      <c r="BF390" s="63">
        <v>0</v>
      </c>
      <c r="BG390" s="63">
        <v>0</v>
      </c>
      <c r="BH390" s="63"/>
      <c r="BI390" s="63">
        <f t="shared" si="99"/>
        <v>0</v>
      </c>
      <c r="BJ390" s="63">
        <f t="shared" si="93"/>
        <v>210000</v>
      </c>
      <c r="BK390" s="63">
        <f t="shared" si="94"/>
        <v>210000</v>
      </c>
    </row>
    <row r="391" spans="1:66" s="61" customFormat="1" hidden="1" x14ac:dyDescent="0.25">
      <c r="A391" s="61" t="str">
        <f>VLOOKUP(B391,'Cubo 14-08-2023'!$A$1:$A$444,1,0)</f>
        <v>1.1-00-2302_2318007_23445110</v>
      </c>
      <c r="B391" s="61" t="str">
        <f t="shared" si="100"/>
        <v>1.1-00-2302_2318007_23445110</v>
      </c>
      <c r="C391" s="61" t="s">
        <v>137</v>
      </c>
      <c r="D391" s="61" t="s">
        <v>138</v>
      </c>
      <c r="E391" s="61" t="s">
        <v>682</v>
      </c>
      <c r="F391" s="61">
        <v>1</v>
      </c>
      <c r="G391" s="61" t="s">
        <v>669</v>
      </c>
      <c r="H391" s="61">
        <v>1.3</v>
      </c>
      <c r="I391" s="61" t="s">
        <v>670</v>
      </c>
      <c r="J391" s="61" t="s">
        <v>28</v>
      </c>
      <c r="K391" s="61" t="s">
        <v>29</v>
      </c>
      <c r="L391" s="61" t="s">
        <v>63</v>
      </c>
      <c r="M391" s="61" t="s">
        <v>64</v>
      </c>
      <c r="N391" s="61" t="s">
        <v>97</v>
      </c>
      <c r="O391" s="61" t="s">
        <v>98</v>
      </c>
      <c r="P391" s="61">
        <v>1</v>
      </c>
      <c r="Q391" s="61" t="s">
        <v>127</v>
      </c>
      <c r="R391" s="61">
        <v>8</v>
      </c>
      <c r="S391" s="61" t="s">
        <v>297</v>
      </c>
      <c r="T391" s="61" t="s">
        <v>128</v>
      </c>
      <c r="U391" s="61" t="s">
        <v>129</v>
      </c>
      <c r="V391" s="61">
        <v>4000</v>
      </c>
      <c r="W391" s="61" t="s">
        <v>662</v>
      </c>
      <c r="X391" s="61" t="s">
        <v>154</v>
      </c>
      <c r="AB391" s="61">
        <v>4451</v>
      </c>
      <c r="AC391" s="61" t="s">
        <v>234</v>
      </c>
      <c r="AD391" s="61">
        <v>10</v>
      </c>
      <c r="AE391" s="61" t="s">
        <v>300</v>
      </c>
      <c r="AF391" s="63">
        <v>50000</v>
      </c>
      <c r="AG391" s="63">
        <v>50000</v>
      </c>
      <c r="AH391" s="63">
        <v>50000</v>
      </c>
      <c r="AI391" s="63">
        <v>49991.519999999997</v>
      </c>
      <c r="AJ391" s="63">
        <v>0</v>
      </c>
      <c r="AK391" s="63">
        <v>0</v>
      </c>
      <c r="AL391" s="63">
        <v>0</v>
      </c>
      <c r="AM391" s="63">
        <v>0</v>
      </c>
      <c r="AN391" s="63">
        <v>0</v>
      </c>
      <c r="AO391" s="63">
        <v>0</v>
      </c>
      <c r="AP391" s="63">
        <v>0</v>
      </c>
      <c r="AQ391" s="63">
        <v>0</v>
      </c>
      <c r="AR391" s="63">
        <v>0</v>
      </c>
      <c r="AS391" s="63">
        <v>0</v>
      </c>
      <c r="AT391" s="63">
        <v>0</v>
      </c>
      <c r="AU391" s="63">
        <v>0</v>
      </c>
      <c r="AV391" s="63">
        <v>0</v>
      </c>
      <c r="AW391" s="63">
        <f t="shared" si="95"/>
        <v>50000</v>
      </c>
      <c r="AX391" s="63">
        <v>50000</v>
      </c>
      <c r="AY391" s="63">
        <f t="shared" si="96"/>
        <v>8.4800000000032014</v>
      </c>
      <c r="AZ391" s="63">
        <f t="shared" si="97"/>
        <v>0</v>
      </c>
      <c r="BA391" s="63">
        <v>50000</v>
      </c>
      <c r="BB391" s="63" t="s">
        <v>483</v>
      </c>
      <c r="BC391" s="63">
        <v>0</v>
      </c>
      <c r="BD391" s="63">
        <v>8.48</v>
      </c>
      <c r="BE391" s="63">
        <v>0</v>
      </c>
      <c r="BF391" s="63">
        <v>0</v>
      </c>
      <c r="BG391" s="63">
        <v>8.48</v>
      </c>
      <c r="BH391" s="63"/>
      <c r="BI391" s="63">
        <f t="shared" si="99"/>
        <v>0</v>
      </c>
      <c r="BJ391" s="63">
        <f t="shared" si="93"/>
        <v>50000</v>
      </c>
      <c r="BK391" s="63">
        <f t="shared" si="94"/>
        <v>50000</v>
      </c>
    </row>
    <row r="392" spans="1:66" s="61" customFormat="1" hidden="1" x14ac:dyDescent="0.25">
      <c r="A392" s="61" t="str">
        <f>VLOOKUP(B392,'Cubo 14-08-2023'!$A$1:$A$444,1,0)</f>
        <v>1.1-00-2304_23619013_2342510</v>
      </c>
      <c r="B392" s="61" t="str">
        <f t="shared" si="100"/>
        <v>1.1-00-2304_23619013_2342510</v>
      </c>
      <c r="C392" s="61" t="s">
        <v>137</v>
      </c>
      <c r="D392" s="61" t="s">
        <v>138</v>
      </c>
      <c r="E392" s="61" t="s">
        <v>682</v>
      </c>
      <c r="F392" s="61">
        <v>1</v>
      </c>
      <c r="G392" s="61" t="s">
        <v>669</v>
      </c>
      <c r="H392" s="61">
        <v>1.3</v>
      </c>
      <c r="I392" s="61" t="s">
        <v>670</v>
      </c>
      <c r="J392" s="61" t="s">
        <v>28</v>
      </c>
      <c r="K392" s="61" t="s">
        <v>29</v>
      </c>
      <c r="L392" s="61" t="s">
        <v>30</v>
      </c>
      <c r="M392" s="61" t="s">
        <v>31</v>
      </c>
      <c r="N392" s="61" t="s">
        <v>32</v>
      </c>
      <c r="O392" s="61" t="s">
        <v>33</v>
      </c>
      <c r="P392" s="61">
        <v>6</v>
      </c>
      <c r="Q392" s="61" t="s">
        <v>34</v>
      </c>
      <c r="R392" s="61">
        <v>19</v>
      </c>
      <c r="S392" s="61" t="s">
        <v>37</v>
      </c>
      <c r="T392" s="61" t="s">
        <v>35</v>
      </c>
      <c r="U392" s="61" t="s">
        <v>36</v>
      </c>
      <c r="V392" s="61">
        <v>4000</v>
      </c>
      <c r="W392" s="61" t="s">
        <v>662</v>
      </c>
      <c r="X392" s="61" t="s">
        <v>154</v>
      </c>
      <c r="AB392" s="61">
        <v>4251</v>
      </c>
      <c r="AC392" s="61" t="s">
        <v>289</v>
      </c>
      <c r="AD392" s="61">
        <v>0</v>
      </c>
      <c r="AE392" s="61" t="s">
        <v>40</v>
      </c>
      <c r="AF392" s="63">
        <v>5000000</v>
      </c>
      <c r="AG392" s="63">
        <v>5000000</v>
      </c>
      <c r="AH392" s="63">
        <v>5000000</v>
      </c>
      <c r="AI392" s="63">
        <v>5000000</v>
      </c>
      <c r="AJ392" s="63">
        <v>2843417.86</v>
      </c>
      <c r="AK392" s="63">
        <v>2455308.83</v>
      </c>
      <c r="AL392" s="63">
        <v>2843417.86</v>
      </c>
      <c r="AM392" s="63">
        <v>5671033.7599999998</v>
      </c>
      <c r="AN392" s="63">
        <v>2455308.83</v>
      </c>
      <c r="AO392" s="63">
        <v>2843417.86</v>
      </c>
      <c r="AP392" s="63">
        <v>5671033.7599999998</v>
      </c>
      <c r="AQ392" s="63">
        <v>2455308.83</v>
      </c>
      <c r="AR392" s="63">
        <v>2843417.86</v>
      </c>
      <c r="AS392" s="63">
        <v>5671033.7599999998</v>
      </c>
      <c r="AT392" s="63">
        <v>2455308.83</v>
      </c>
      <c r="AU392" s="63">
        <v>2843417.86</v>
      </c>
      <c r="AV392" s="63">
        <v>5671033.7599999998</v>
      </c>
      <c r="AW392" s="63">
        <f t="shared" si="95"/>
        <v>2156582.14</v>
      </c>
      <c r="AX392" s="63">
        <v>7000000</v>
      </c>
      <c r="AY392" s="63">
        <f t="shared" si="96"/>
        <v>2000000</v>
      </c>
      <c r="AZ392" s="63">
        <f t="shared" si="97"/>
        <v>2000000</v>
      </c>
      <c r="BA392" s="63">
        <v>7000000</v>
      </c>
      <c r="BB392" s="63" t="s">
        <v>473</v>
      </c>
      <c r="BC392" s="63">
        <v>0</v>
      </c>
      <c r="BD392" s="63">
        <v>0</v>
      </c>
      <c r="BE392" s="63">
        <v>0</v>
      </c>
      <c r="BF392" s="63">
        <v>0</v>
      </c>
      <c r="BG392" s="63">
        <v>0</v>
      </c>
      <c r="BH392" s="63"/>
      <c r="BI392" s="63">
        <v>4400000</v>
      </c>
      <c r="BJ392" s="63">
        <f t="shared" si="93"/>
        <v>9400000</v>
      </c>
      <c r="BK392" s="63">
        <f t="shared" si="94"/>
        <v>3728966.24</v>
      </c>
      <c r="BM392" s="61">
        <v>29847740.100000001</v>
      </c>
      <c r="BN392" s="63">
        <f>BJ392-BM392</f>
        <v>-20447740.100000001</v>
      </c>
    </row>
    <row r="393" spans="1:66" s="61" customFormat="1" hidden="1" x14ac:dyDescent="0.25">
      <c r="A393" s="61" t="str">
        <f>VLOOKUP(B393,'Cubo 14-08-2023'!$A$1:$A$444,1,0)</f>
        <v>1.1-00-2306_23526016_23445115</v>
      </c>
      <c r="B393" s="61" t="str">
        <f t="shared" si="100"/>
        <v>1.1-00-2306_23526016_23445115</v>
      </c>
      <c r="C393" s="61" t="s">
        <v>137</v>
      </c>
      <c r="D393" s="61" t="s">
        <v>138</v>
      </c>
      <c r="E393" s="61" t="s">
        <v>682</v>
      </c>
      <c r="F393" s="61">
        <v>2</v>
      </c>
      <c r="G393" s="61" t="s">
        <v>672</v>
      </c>
      <c r="H393" s="61">
        <v>2.7</v>
      </c>
      <c r="I393" s="61" t="s">
        <v>226</v>
      </c>
      <c r="J393" s="61" t="s">
        <v>225</v>
      </c>
      <c r="K393" s="61" t="s">
        <v>226</v>
      </c>
      <c r="L393" s="61" t="s">
        <v>149</v>
      </c>
      <c r="M393" s="61" t="s">
        <v>150</v>
      </c>
      <c r="N393" s="61" t="s">
        <v>227</v>
      </c>
      <c r="O393" s="61" t="s">
        <v>228</v>
      </c>
      <c r="P393" s="61">
        <v>5</v>
      </c>
      <c r="Q393" s="61" t="s">
        <v>229</v>
      </c>
      <c r="R393" s="61">
        <v>26</v>
      </c>
      <c r="S393" s="61" t="s">
        <v>232</v>
      </c>
      <c r="T393" s="61" t="s">
        <v>230</v>
      </c>
      <c r="U393" s="61" t="s">
        <v>231</v>
      </c>
      <c r="V393" s="61">
        <v>4000</v>
      </c>
      <c r="W393" s="61" t="s">
        <v>662</v>
      </c>
      <c r="X393" s="61" t="s">
        <v>154</v>
      </c>
      <c r="AB393" s="61">
        <v>4451</v>
      </c>
      <c r="AC393" s="61" t="s">
        <v>234</v>
      </c>
      <c r="AD393" s="61">
        <v>15</v>
      </c>
      <c r="AE393" s="61" t="s">
        <v>235</v>
      </c>
      <c r="AF393" s="63">
        <v>10000000</v>
      </c>
      <c r="AG393" s="63">
        <v>10000000</v>
      </c>
      <c r="AH393" s="63">
        <v>10000000</v>
      </c>
      <c r="AI393" s="63">
        <v>10000000</v>
      </c>
      <c r="AJ393" s="63">
        <v>0</v>
      </c>
      <c r="AK393" s="63">
        <v>0</v>
      </c>
      <c r="AL393" s="63">
        <v>0</v>
      </c>
      <c r="AM393" s="63">
        <v>14923870.050000001</v>
      </c>
      <c r="AN393" s="63">
        <v>0</v>
      </c>
      <c r="AO393" s="63">
        <v>0</v>
      </c>
      <c r="AP393" s="63">
        <v>14923870.050000001</v>
      </c>
      <c r="AQ393" s="63">
        <v>0</v>
      </c>
      <c r="AR393" s="63">
        <v>0</v>
      </c>
      <c r="AS393" s="63">
        <v>14923870.050000001</v>
      </c>
      <c r="AT393" s="63">
        <v>0</v>
      </c>
      <c r="AU393" s="63">
        <v>0</v>
      </c>
      <c r="AV393" s="63">
        <v>0</v>
      </c>
      <c r="AW393" s="63">
        <f t="shared" si="95"/>
        <v>10000000</v>
      </c>
      <c r="AX393" s="63">
        <v>10000000</v>
      </c>
      <c r="AY393" s="63">
        <f t="shared" si="96"/>
        <v>0</v>
      </c>
      <c r="AZ393" s="63">
        <f t="shared" si="97"/>
        <v>0</v>
      </c>
      <c r="BA393" s="63">
        <v>30000000</v>
      </c>
      <c r="BB393" s="63" t="s">
        <v>592</v>
      </c>
      <c r="BC393" s="63">
        <v>0</v>
      </c>
      <c r="BD393" s="63">
        <v>0</v>
      </c>
      <c r="BE393" s="63">
        <v>0</v>
      </c>
      <c r="BF393" s="63">
        <v>0</v>
      </c>
      <c r="BG393" s="63">
        <v>0</v>
      </c>
      <c r="BH393" s="63"/>
      <c r="BI393" s="63">
        <f>BA393-AG393</f>
        <v>20000000</v>
      </c>
      <c r="BJ393" s="63">
        <f t="shared" si="93"/>
        <v>30000000</v>
      </c>
      <c r="BK393" s="63">
        <f t="shared" si="94"/>
        <v>15076129.949999999</v>
      </c>
    </row>
    <row r="394" spans="1:66" s="61" customFormat="1" hidden="1" x14ac:dyDescent="0.25">
      <c r="A394" s="61" t="str">
        <f>VLOOKUP(B394,'Cubo 14-08-2023'!$A$1:$A$444,1,0)</f>
        <v>1.1-00-2301_2311001_2344510</v>
      </c>
      <c r="B394" s="61" t="str">
        <f t="shared" si="100"/>
        <v>1.1-00-2301_2311001_2344510</v>
      </c>
      <c r="C394" s="61" t="s">
        <v>137</v>
      </c>
      <c r="D394" s="61" t="s">
        <v>138</v>
      </c>
      <c r="E394" s="61" t="s">
        <v>682</v>
      </c>
      <c r="F394" s="61">
        <v>1</v>
      </c>
      <c r="G394" s="61" t="s">
        <v>669</v>
      </c>
      <c r="H394" s="61">
        <v>1.3</v>
      </c>
      <c r="I394" s="61" t="s">
        <v>670</v>
      </c>
      <c r="J394" s="61" t="s">
        <v>28</v>
      </c>
      <c r="K394" s="61" t="s">
        <v>29</v>
      </c>
      <c r="L394" s="61" t="s">
        <v>43</v>
      </c>
      <c r="M394" s="61" t="s">
        <v>44</v>
      </c>
      <c r="N394" s="61" t="s">
        <v>306</v>
      </c>
      <c r="O394" s="61" t="s">
        <v>307</v>
      </c>
      <c r="P394" s="61">
        <v>1</v>
      </c>
      <c r="Q394" s="61" t="s">
        <v>127</v>
      </c>
      <c r="R394" s="61">
        <v>1</v>
      </c>
      <c r="S394" s="61" t="s">
        <v>310</v>
      </c>
      <c r="T394" s="61" t="s">
        <v>308</v>
      </c>
      <c r="U394" s="61" t="s">
        <v>309</v>
      </c>
      <c r="V394" s="61">
        <v>4000</v>
      </c>
      <c r="W394" s="61" t="s">
        <v>662</v>
      </c>
      <c r="X394" s="61" t="s">
        <v>154</v>
      </c>
      <c r="AB394" s="61">
        <v>4451</v>
      </c>
      <c r="AC394" s="61" t="s">
        <v>234</v>
      </c>
      <c r="AD394" s="61">
        <v>0</v>
      </c>
      <c r="AE394" s="61" t="s">
        <v>40</v>
      </c>
      <c r="AF394" s="63">
        <v>475000</v>
      </c>
      <c r="AG394" s="63">
        <v>475000</v>
      </c>
      <c r="AH394" s="63">
        <v>475000</v>
      </c>
      <c r="AI394" s="63">
        <v>475008.52</v>
      </c>
      <c r="AJ394" s="63">
        <v>55000</v>
      </c>
      <c r="AK394" s="63">
        <v>30000</v>
      </c>
      <c r="AL394" s="63">
        <v>55000</v>
      </c>
      <c r="AM394" s="63">
        <v>95000</v>
      </c>
      <c r="AN394" s="63">
        <v>30000</v>
      </c>
      <c r="AO394" s="63">
        <v>55000</v>
      </c>
      <c r="AP394" s="63">
        <v>95000</v>
      </c>
      <c r="AQ394" s="63">
        <v>30000</v>
      </c>
      <c r="AR394" s="63">
        <v>55000</v>
      </c>
      <c r="AS394" s="63">
        <v>70000</v>
      </c>
      <c r="AT394" s="63">
        <v>30000</v>
      </c>
      <c r="AU394" s="63">
        <v>55000</v>
      </c>
      <c r="AV394" s="63">
        <v>70000</v>
      </c>
      <c r="AW394" s="63">
        <f t="shared" si="95"/>
        <v>420000</v>
      </c>
      <c r="AX394" s="63">
        <v>475000</v>
      </c>
      <c r="AY394" s="63">
        <f t="shared" si="96"/>
        <v>-8.5200000000186265</v>
      </c>
      <c r="AZ394" s="63">
        <f t="shared" si="97"/>
        <v>0</v>
      </c>
      <c r="BA394" s="63">
        <v>475000</v>
      </c>
      <c r="BB394" s="63" t="s">
        <v>473</v>
      </c>
      <c r="BC394" s="63">
        <v>0</v>
      </c>
      <c r="BD394" s="63">
        <v>0</v>
      </c>
      <c r="BE394" s="63">
        <v>0</v>
      </c>
      <c r="BF394" s="63">
        <v>8.52</v>
      </c>
      <c r="BG394" s="63">
        <v>-8.52</v>
      </c>
      <c r="BH394" s="63"/>
      <c r="BI394" s="63">
        <f>BA394-AG394</f>
        <v>0</v>
      </c>
      <c r="BJ394" s="63">
        <f t="shared" ref="BJ394:BJ448" si="101">AG394+BI394</f>
        <v>475000</v>
      </c>
      <c r="BK394" s="63">
        <f t="shared" ref="BK394:BK448" si="102">BJ394-AM394</f>
        <v>380000</v>
      </c>
    </row>
    <row r="395" spans="1:66" s="61" customFormat="1" hidden="1" x14ac:dyDescent="0.25">
      <c r="A395" s="61" t="str">
        <f>VLOOKUP(B395,'Cubo 14-08-2023'!$A$1:$A$444,1,0)</f>
        <v>1.1-00-2302_2319007_2344810</v>
      </c>
      <c r="B395" s="61" t="str">
        <f t="shared" si="100"/>
        <v>1.1-00-2302_2319007_2344810</v>
      </c>
      <c r="C395" s="61" t="s">
        <v>137</v>
      </c>
      <c r="D395" s="61" t="s">
        <v>138</v>
      </c>
      <c r="E395" s="61" t="s">
        <v>682</v>
      </c>
      <c r="F395" s="61">
        <v>1</v>
      </c>
      <c r="G395" s="61" t="s">
        <v>669</v>
      </c>
      <c r="H395" s="61">
        <v>1.3</v>
      </c>
      <c r="I395" s="61" t="s">
        <v>670</v>
      </c>
      <c r="J395" s="61" t="s">
        <v>28</v>
      </c>
      <c r="K395" s="61" t="s">
        <v>29</v>
      </c>
      <c r="L395" s="61" t="s">
        <v>378</v>
      </c>
      <c r="M395" s="61" t="s">
        <v>379</v>
      </c>
      <c r="N395" s="61" t="s">
        <v>97</v>
      </c>
      <c r="O395" s="61" t="s">
        <v>98</v>
      </c>
      <c r="P395" s="61">
        <v>1</v>
      </c>
      <c r="Q395" s="61" t="s">
        <v>127</v>
      </c>
      <c r="R395" s="61">
        <v>9</v>
      </c>
      <c r="S395" s="61" t="s">
        <v>380</v>
      </c>
      <c r="T395" s="61" t="s">
        <v>128</v>
      </c>
      <c r="U395" s="61" t="s">
        <v>129</v>
      </c>
      <c r="V395" s="61">
        <v>4000</v>
      </c>
      <c r="W395" s="61" t="s">
        <v>662</v>
      </c>
      <c r="X395" s="61" t="s">
        <v>154</v>
      </c>
      <c r="AB395" s="61">
        <v>4481</v>
      </c>
      <c r="AC395" s="61" t="s">
        <v>381</v>
      </c>
      <c r="AD395" s="61">
        <v>0</v>
      </c>
      <c r="AE395" s="61" t="s">
        <v>40</v>
      </c>
      <c r="AF395" s="63">
        <v>500000</v>
      </c>
      <c r="AG395" s="63">
        <v>500000</v>
      </c>
      <c r="AH395" s="63">
        <v>500000</v>
      </c>
      <c r="AI395" s="63">
        <v>500000</v>
      </c>
      <c r="AJ395" s="63">
        <v>0</v>
      </c>
      <c r="AK395" s="63">
        <v>0</v>
      </c>
      <c r="AL395" s="63">
        <v>0</v>
      </c>
      <c r="AM395" s="63">
        <v>0</v>
      </c>
      <c r="AN395" s="63">
        <v>0</v>
      </c>
      <c r="AO395" s="63">
        <v>0</v>
      </c>
      <c r="AP395" s="63">
        <v>0</v>
      </c>
      <c r="AQ395" s="63">
        <v>0</v>
      </c>
      <c r="AR395" s="63">
        <v>0</v>
      </c>
      <c r="AS395" s="63">
        <v>0</v>
      </c>
      <c r="AT395" s="63">
        <v>0</v>
      </c>
      <c r="AU395" s="63">
        <v>0</v>
      </c>
      <c r="AV395" s="63">
        <v>0</v>
      </c>
      <c r="AW395" s="63">
        <f t="shared" si="95"/>
        <v>500000</v>
      </c>
      <c r="AX395" s="63">
        <v>0</v>
      </c>
      <c r="AY395" s="63">
        <f t="shared" si="96"/>
        <v>-500000</v>
      </c>
      <c r="AZ395" s="63">
        <f t="shared" si="97"/>
        <v>-500000</v>
      </c>
      <c r="BA395" s="63">
        <v>0</v>
      </c>
      <c r="BB395" s="63" t="s">
        <v>473</v>
      </c>
      <c r="BC395" s="63">
        <v>0</v>
      </c>
      <c r="BD395" s="63">
        <v>0</v>
      </c>
      <c r="BE395" s="63">
        <v>0</v>
      </c>
      <c r="BF395" s="63">
        <v>0</v>
      </c>
      <c r="BG395" s="63">
        <v>0</v>
      </c>
      <c r="BH395" s="63"/>
      <c r="BI395" s="63">
        <v>0</v>
      </c>
      <c r="BJ395" s="63">
        <f t="shared" si="101"/>
        <v>500000</v>
      </c>
      <c r="BK395" s="63">
        <f t="shared" si="102"/>
        <v>500000</v>
      </c>
    </row>
    <row r="396" spans="1:66" s="61" customFormat="1" hidden="1" x14ac:dyDescent="0.25">
      <c r="A396" s="61" t="str">
        <f>VLOOKUP(B396,'Cubo 14-08-2023'!$A$1:$A$444,1,0)</f>
        <v>1.1-00-2305_23621015_2351110</v>
      </c>
      <c r="B396" s="61" t="str">
        <f t="shared" si="100"/>
        <v>1.1-00-2305_23621015_2351110</v>
      </c>
      <c r="C396" s="61" t="s">
        <v>137</v>
      </c>
      <c r="D396" s="61" t="s">
        <v>138</v>
      </c>
      <c r="E396" s="61" t="s">
        <v>682</v>
      </c>
      <c r="F396" s="61">
        <v>1</v>
      </c>
      <c r="G396" s="61" t="s">
        <v>669</v>
      </c>
      <c r="H396" s="61">
        <v>1.3</v>
      </c>
      <c r="I396" s="61" t="s">
        <v>670</v>
      </c>
      <c r="J396" s="61" t="s">
        <v>28</v>
      </c>
      <c r="K396" s="61" t="s">
        <v>29</v>
      </c>
      <c r="L396" s="61" t="s">
        <v>43</v>
      </c>
      <c r="M396" s="61" t="s">
        <v>44</v>
      </c>
      <c r="N396" s="61" t="s">
        <v>45</v>
      </c>
      <c r="O396" s="61" t="s">
        <v>46</v>
      </c>
      <c r="P396" s="61">
        <v>6</v>
      </c>
      <c r="Q396" s="61" t="s">
        <v>34</v>
      </c>
      <c r="R396" s="61">
        <v>21</v>
      </c>
      <c r="S396" s="61" t="s">
        <v>107</v>
      </c>
      <c r="T396" s="61" t="s">
        <v>47</v>
      </c>
      <c r="U396" s="61" t="s">
        <v>48</v>
      </c>
      <c r="V396" s="61">
        <v>5000</v>
      </c>
      <c r="W396" s="61" t="s">
        <v>661</v>
      </c>
      <c r="X396" s="61" t="s">
        <v>84</v>
      </c>
      <c r="AB396" s="61">
        <v>5111</v>
      </c>
      <c r="AC396" s="61" t="s">
        <v>285</v>
      </c>
      <c r="AD396" s="61">
        <v>0</v>
      </c>
      <c r="AE396" s="61" t="s">
        <v>40</v>
      </c>
      <c r="AF396" s="63">
        <v>63500</v>
      </c>
      <c r="AG396" s="63">
        <v>63500</v>
      </c>
      <c r="AH396" s="63">
        <v>63500</v>
      </c>
      <c r="AI396" s="63">
        <v>100000</v>
      </c>
      <c r="AJ396" s="63">
        <v>376240.2</v>
      </c>
      <c r="AK396" s="63">
        <v>198103.64</v>
      </c>
      <c r="AL396" s="63">
        <v>376240.2</v>
      </c>
      <c r="AM396" s="63">
        <v>376240.2</v>
      </c>
      <c r="AN396" s="63">
        <v>0</v>
      </c>
      <c r="AO396" s="63">
        <v>22689.599999999999</v>
      </c>
      <c r="AP396" s="63">
        <v>190599.6</v>
      </c>
      <c r="AQ396" s="63">
        <v>0</v>
      </c>
      <c r="AR396" s="63">
        <v>22689.599999999999</v>
      </c>
      <c r="AS396" s="63">
        <v>22689.599999999999</v>
      </c>
      <c r="AT396" s="63">
        <v>0</v>
      </c>
      <c r="AU396" s="63">
        <v>0</v>
      </c>
      <c r="AV396" s="63">
        <v>22689.599999999999</v>
      </c>
      <c r="AW396" s="63">
        <f t="shared" si="95"/>
        <v>-312740.2</v>
      </c>
      <c r="AX396" s="63">
        <v>100000</v>
      </c>
      <c r="AY396" s="63">
        <f t="shared" si="96"/>
        <v>0</v>
      </c>
      <c r="AZ396" s="63">
        <f t="shared" si="97"/>
        <v>36500</v>
      </c>
      <c r="BA396" s="63">
        <v>100000</v>
      </c>
      <c r="BB396" s="63" t="s">
        <v>473</v>
      </c>
      <c r="BC396" s="63">
        <v>0</v>
      </c>
      <c r="BD396" s="63">
        <v>63500</v>
      </c>
      <c r="BE396" s="63">
        <v>0</v>
      </c>
      <c r="BF396" s="63">
        <v>100000</v>
      </c>
      <c r="BG396" s="63">
        <v>-36500</v>
      </c>
      <c r="BH396" s="63"/>
      <c r="BI396" s="63">
        <f>-AW396</f>
        <v>312740.2</v>
      </c>
      <c r="BJ396" s="63">
        <f t="shared" si="101"/>
        <v>376240.2</v>
      </c>
      <c r="BK396" s="63">
        <f t="shared" si="102"/>
        <v>0</v>
      </c>
    </row>
    <row r="397" spans="1:66" s="61" customFormat="1" hidden="1" x14ac:dyDescent="0.25">
      <c r="A397" s="61" t="str">
        <f>VLOOKUP(B397,'Cubo 14-08-2023'!$A$1:$A$444,1,0)</f>
        <v>1.1-00-2307_23339024_2351110</v>
      </c>
      <c r="B397" s="61" t="str">
        <f t="shared" si="100"/>
        <v>1.1-00-2307_23339024_2351110</v>
      </c>
      <c r="C397" s="61" t="s">
        <v>137</v>
      </c>
      <c r="D397" s="61" t="s">
        <v>138</v>
      </c>
      <c r="E397" s="61" t="s">
        <v>682</v>
      </c>
      <c r="F397" s="61">
        <v>2</v>
      </c>
      <c r="G397" s="61" t="s">
        <v>672</v>
      </c>
      <c r="H397" s="61">
        <v>2.2999999999999998</v>
      </c>
      <c r="I397" s="61" t="s">
        <v>688</v>
      </c>
      <c r="J397" s="61" t="s">
        <v>214</v>
      </c>
      <c r="K397" s="61" t="s">
        <v>215</v>
      </c>
      <c r="L397" s="61" t="s">
        <v>43</v>
      </c>
      <c r="M397" s="61" t="s">
        <v>44</v>
      </c>
      <c r="N397" s="61" t="s">
        <v>88</v>
      </c>
      <c r="O397" s="61" t="s">
        <v>89</v>
      </c>
      <c r="P397" s="61">
        <v>3</v>
      </c>
      <c r="Q397" s="61" t="s">
        <v>90</v>
      </c>
      <c r="R397" s="61">
        <v>39</v>
      </c>
      <c r="S397" s="61" t="s">
        <v>218</v>
      </c>
      <c r="T397" s="61" t="s">
        <v>216</v>
      </c>
      <c r="U397" s="61" t="s">
        <v>217</v>
      </c>
      <c r="V397" s="61">
        <v>5000</v>
      </c>
      <c r="W397" s="61" t="s">
        <v>661</v>
      </c>
      <c r="X397" s="61" t="s">
        <v>84</v>
      </c>
      <c r="AA397" s="61" t="s">
        <v>609</v>
      </c>
      <c r="AB397" s="61">
        <v>5111</v>
      </c>
      <c r="AC397" s="61" t="s">
        <v>285</v>
      </c>
      <c r="AD397" s="61">
        <v>0</v>
      </c>
      <c r="AE397" s="61" t="s">
        <v>40</v>
      </c>
      <c r="AF397" s="63">
        <v>0</v>
      </c>
      <c r="AG397" s="63">
        <v>0</v>
      </c>
      <c r="AH397" s="63">
        <v>0</v>
      </c>
      <c r="AI397" s="63">
        <v>0</v>
      </c>
      <c r="AJ397" s="63">
        <v>0</v>
      </c>
      <c r="AK397" s="63">
        <v>0</v>
      </c>
      <c r="AL397" s="63">
        <v>0</v>
      </c>
      <c r="AM397" s="63">
        <v>0</v>
      </c>
      <c r="AN397" s="63">
        <v>0</v>
      </c>
      <c r="AO397" s="63">
        <v>0</v>
      </c>
      <c r="AP397" s="63">
        <v>0</v>
      </c>
      <c r="AQ397" s="63">
        <v>0</v>
      </c>
      <c r="AR397" s="63">
        <v>0</v>
      </c>
      <c r="AS397" s="63">
        <v>0</v>
      </c>
      <c r="AT397" s="63">
        <v>0</v>
      </c>
      <c r="AU397" s="63">
        <v>0</v>
      </c>
      <c r="AV397" s="63">
        <v>0</v>
      </c>
      <c r="AW397" s="63">
        <v>0</v>
      </c>
      <c r="AX397" s="7">
        <v>50000</v>
      </c>
      <c r="AY397" s="63">
        <f t="shared" si="96"/>
        <v>50000</v>
      </c>
      <c r="AZ397" s="63">
        <f t="shared" si="97"/>
        <v>50000</v>
      </c>
      <c r="BA397" s="7">
        <v>50000</v>
      </c>
      <c r="BB397" s="63" t="s">
        <v>533</v>
      </c>
      <c r="BC397" s="63">
        <v>0</v>
      </c>
      <c r="BD397" s="63">
        <v>0</v>
      </c>
      <c r="BE397" s="63">
        <v>0</v>
      </c>
      <c r="BF397" s="63">
        <v>0</v>
      </c>
      <c r="BG397" s="63">
        <v>0</v>
      </c>
      <c r="BH397" s="63"/>
      <c r="BI397" s="63">
        <f>BA397-AG397</f>
        <v>50000</v>
      </c>
      <c r="BJ397" s="63">
        <f t="shared" si="101"/>
        <v>50000</v>
      </c>
      <c r="BK397" s="63">
        <f t="shared" si="102"/>
        <v>50000</v>
      </c>
    </row>
    <row r="398" spans="1:66" s="61" customFormat="1" hidden="1" x14ac:dyDescent="0.25">
      <c r="A398" s="61" t="str">
        <f>VLOOKUP(B398,'Cubo 14-08-2023'!$A$1:$A$444,1,0)</f>
        <v>2.6-06-2305_23621015_23511149</v>
      </c>
      <c r="B398" s="61" t="str">
        <f t="shared" si="100"/>
        <v>2.6-06-2305_23621015_23511149</v>
      </c>
      <c r="C398" s="76" t="s">
        <v>625</v>
      </c>
      <c r="D398" s="61" t="s">
        <v>624</v>
      </c>
      <c r="E398" s="61" t="s">
        <v>679</v>
      </c>
      <c r="F398" s="61">
        <v>1</v>
      </c>
      <c r="G398" s="61" t="s">
        <v>669</v>
      </c>
      <c r="H398" s="61">
        <v>1.3</v>
      </c>
      <c r="I398" s="61" t="s">
        <v>670</v>
      </c>
      <c r="J398" s="61" t="s">
        <v>28</v>
      </c>
      <c r="K398" s="61" t="s">
        <v>29</v>
      </c>
      <c r="L398" s="61" t="s">
        <v>43</v>
      </c>
      <c r="M398" s="61" t="s">
        <v>44</v>
      </c>
      <c r="N398" s="61" t="s">
        <v>45</v>
      </c>
      <c r="O398" s="61" t="s">
        <v>46</v>
      </c>
      <c r="P398" s="61">
        <v>6</v>
      </c>
      <c r="Q398" s="61" t="s">
        <v>34</v>
      </c>
      <c r="R398" s="61">
        <v>21</v>
      </c>
      <c r="S398" s="61" t="s">
        <v>107</v>
      </c>
      <c r="T398" s="61" t="s">
        <v>47</v>
      </c>
      <c r="U398" s="61" t="s">
        <v>48</v>
      </c>
      <c r="V398" s="61">
        <v>5000</v>
      </c>
      <c r="W398" s="61" t="s">
        <v>661</v>
      </c>
      <c r="X398" s="61" t="s">
        <v>84</v>
      </c>
      <c r="AB398" s="61">
        <v>5111</v>
      </c>
      <c r="AC398" s="61" t="s">
        <v>285</v>
      </c>
      <c r="AD398" s="61">
        <v>49</v>
      </c>
      <c r="AE398" s="61" t="s">
        <v>622</v>
      </c>
      <c r="AF398" s="63">
        <v>0</v>
      </c>
      <c r="AG398" s="63">
        <v>0</v>
      </c>
      <c r="AH398" s="63">
        <v>0</v>
      </c>
      <c r="AI398" s="63">
        <v>0</v>
      </c>
      <c r="AJ398" s="63">
        <v>0</v>
      </c>
      <c r="AK398" s="63">
        <v>0</v>
      </c>
      <c r="AL398" s="63">
        <v>0</v>
      </c>
      <c r="AM398" s="63">
        <v>0</v>
      </c>
      <c r="AN398" s="63">
        <v>0</v>
      </c>
      <c r="AO398" s="63">
        <v>0</v>
      </c>
      <c r="AP398" s="63">
        <v>0</v>
      </c>
      <c r="AQ398" s="63">
        <v>0</v>
      </c>
      <c r="AR398" s="63">
        <v>0</v>
      </c>
      <c r="AS398" s="63">
        <v>0</v>
      </c>
      <c r="AT398" s="63">
        <v>0</v>
      </c>
      <c r="AU398" s="63">
        <v>0</v>
      </c>
      <c r="AV398" s="63">
        <v>0</v>
      </c>
      <c r="AW398" s="63">
        <v>0</v>
      </c>
      <c r="AX398" s="63">
        <v>0</v>
      </c>
      <c r="AY398" s="63">
        <v>0</v>
      </c>
      <c r="AZ398" s="63">
        <v>0</v>
      </c>
      <c r="BA398" s="63">
        <v>0</v>
      </c>
      <c r="BB398" s="63" t="s">
        <v>473</v>
      </c>
      <c r="BC398" s="63">
        <v>0</v>
      </c>
      <c r="BD398" s="63">
        <v>0</v>
      </c>
      <c r="BE398" s="63">
        <v>0</v>
      </c>
      <c r="BF398" s="63">
        <v>0</v>
      </c>
      <c r="BG398" s="63">
        <v>0</v>
      </c>
      <c r="BH398" s="63"/>
      <c r="BI398" s="63">
        <v>4980</v>
      </c>
      <c r="BJ398" s="63">
        <f t="shared" si="101"/>
        <v>4980</v>
      </c>
      <c r="BK398" s="63">
        <f t="shared" si="102"/>
        <v>4980</v>
      </c>
    </row>
    <row r="399" spans="1:66" s="61" customFormat="1" hidden="1" x14ac:dyDescent="0.25">
      <c r="A399" s="61" t="str">
        <f>VLOOKUP(B399,'Cubo 14-08-2023'!$A$1:$A$444,1,0)</f>
        <v>1.1-00-2304_23618012_2351110</v>
      </c>
      <c r="B399" s="61" t="str">
        <f t="shared" si="100"/>
        <v>1.1-00-2304_23618012_2351110</v>
      </c>
      <c r="C399" s="61" t="s">
        <v>137</v>
      </c>
      <c r="D399" s="61" t="s">
        <v>138</v>
      </c>
      <c r="E399" s="61" t="s">
        <v>682</v>
      </c>
      <c r="F399" s="61">
        <v>1</v>
      </c>
      <c r="G399" s="61" t="s">
        <v>669</v>
      </c>
      <c r="H399" s="61">
        <v>1.3</v>
      </c>
      <c r="I399" s="61" t="s">
        <v>670</v>
      </c>
      <c r="J399" s="61" t="s">
        <v>28</v>
      </c>
      <c r="K399" s="61" t="s">
        <v>29</v>
      </c>
      <c r="L399" s="61" t="s">
        <v>30</v>
      </c>
      <c r="M399" s="61" t="s">
        <v>31</v>
      </c>
      <c r="N399" s="61" t="s">
        <v>32</v>
      </c>
      <c r="O399" s="61" t="s">
        <v>33</v>
      </c>
      <c r="P399" s="61">
        <v>6</v>
      </c>
      <c r="Q399" s="61" t="s">
        <v>34</v>
      </c>
      <c r="R399" s="61">
        <v>18</v>
      </c>
      <c r="S399" s="61" t="s">
        <v>275</v>
      </c>
      <c r="T399" s="61" t="s">
        <v>273</v>
      </c>
      <c r="U399" s="61" t="s">
        <v>274</v>
      </c>
      <c r="V399" s="61">
        <v>5000</v>
      </c>
      <c r="W399" s="61" t="s">
        <v>661</v>
      </c>
      <c r="X399" s="61" t="s">
        <v>84</v>
      </c>
      <c r="AB399" s="61">
        <v>5111</v>
      </c>
      <c r="AC399" s="61" t="s">
        <v>285</v>
      </c>
      <c r="AD399" s="61">
        <v>0</v>
      </c>
      <c r="AE399" s="61" t="s">
        <v>40</v>
      </c>
      <c r="AF399" s="63">
        <v>20000</v>
      </c>
      <c r="AG399" s="63">
        <v>20000</v>
      </c>
      <c r="AH399" s="63">
        <v>20000</v>
      </c>
      <c r="AI399" s="63">
        <v>0</v>
      </c>
      <c r="AJ399" s="63">
        <v>0</v>
      </c>
      <c r="AK399" s="63">
        <v>0</v>
      </c>
      <c r="AL399" s="63">
        <v>0</v>
      </c>
      <c r="AM399" s="63">
        <v>0</v>
      </c>
      <c r="AN399" s="63">
        <v>0</v>
      </c>
      <c r="AO399" s="63">
        <v>0</v>
      </c>
      <c r="AP399" s="63">
        <v>0</v>
      </c>
      <c r="AQ399" s="63">
        <v>0</v>
      </c>
      <c r="AR399" s="63">
        <v>0</v>
      </c>
      <c r="AS399" s="63">
        <v>0</v>
      </c>
      <c r="AT399" s="63">
        <v>0</v>
      </c>
      <c r="AU399" s="63">
        <v>0</v>
      </c>
      <c r="AV399" s="63">
        <v>0</v>
      </c>
      <c r="AW399" s="63">
        <f>AG399-AJ399</f>
        <v>20000</v>
      </c>
      <c r="AX399" s="63">
        <v>0</v>
      </c>
      <c r="AY399" s="63">
        <f>AX399-AI399</f>
        <v>0</v>
      </c>
      <c r="AZ399" s="63">
        <f>AX399-AG399</f>
        <v>-20000</v>
      </c>
      <c r="BA399" s="63">
        <v>0</v>
      </c>
      <c r="BB399" s="63" t="s">
        <v>473</v>
      </c>
      <c r="BC399" s="63">
        <v>0</v>
      </c>
      <c r="BD399" s="63">
        <v>20000</v>
      </c>
      <c r="BE399" s="63">
        <v>0</v>
      </c>
      <c r="BF399" s="63">
        <v>0</v>
      </c>
      <c r="BG399" s="63">
        <v>20000</v>
      </c>
      <c r="BH399" s="63"/>
      <c r="BI399" s="63">
        <v>300000</v>
      </c>
      <c r="BJ399" s="63">
        <f t="shared" si="101"/>
        <v>320000</v>
      </c>
      <c r="BK399" s="63">
        <f t="shared" si="102"/>
        <v>320000</v>
      </c>
    </row>
    <row r="400" spans="1:66" s="61" customFormat="1" hidden="1" x14ac:dyDescent="0.25">
      <c r="A400" s="61" t="str">
        <f>VLOOKUP(B400,'Cubo 14-08-2023'!$A$1:$A$444,1,0)</f>
        <v>2.6-06-2305_23621015_23511159</v>
      </c>
      <c r="B400" s="61" t="str">
        <f t="shared" si="100"/>
        <v>2.6-06-2305_23621015_23511159</v>
      </c>
      <c r="C400" s="76" t="s">
        <v>625</v>
      </c>
      <c r="D400" s="61" t="s">
        <v>624</v>
      </c>
      <c r="E400" s="61" t="s">
        <v>679</v>
      </c>
      <c r="F400" s="61">
        <v>1</v>
      </c>
      <c r="G400" s="61" t="s">
        <v>669</v>
      </c>
      <c r="H400" s="61">
        <v>1.3</v>
      </c>
      <c r="I400" s="61" t="s">
        <v>670</v>
      </c>
      <c r="J400" s="61" t="s">
        <v>28</v>
      </c>
      <c r="K400" s="61" t="s">
        <v>29</v>
      </c>
      <c r="L400" s="61" t="s">
        <v>43</v>
      </c>
      <c r="M400" s="61" t="s">
        <v>44</v>
      </c>
      <c r="N400" s="61" t="s">
        <v>45</v>
      </c>
      <c r="O400" s="61" t="s">
        <v>46</v>
      </c>
      <c r="P400" s="61">
        <v>6</v>
      </c>
      <c r="Q400" s="61" t="s">
        <v>34</v>
      </c>
      <c r="R400" s="61">
        <v>21</v>
      </c>
      <c r="S400" s="61" t="s">
        <v>107</v>
      </c>
      <c r="T400" s="61" t="s">
        <v>47</v>
      </c>
      <c r="U400" s="61" t="s">
        <v>48</v>
      </c>
      <c r="V400" s="61">
        <v>5000</v>
      </c>
      <c r="W400" s="61" t="s">
        <v>661</v>
      </c>
      <c r="X400" s="61" t="s">
        <v>84</v>
      </c>
      <c r="AB400" s="61">
        <v>5111</v>
      </c>
      <c r="AC400" s="61" t="s">
        <v>285</v>
      </c>
      <c r="AD400" s="61">
        <v>59</v>
      </c>
      <c r="AE400" s="61" t="s">
        <v>623</v>
      </c>
      <c r="AF400" s="63">
        <v>0</v>
      </c>
      <c r="AG400" s="63">
        <v>0</v>
      </c>
      <c r="AH400" s="63">
        <v>0</v>
      </c>
      <c r="AI400" s="63">
        <v>0</v>
      </c>
      <c r="AJ400" s="63">
        <v>0</v>
      </c>
      <c r="AK400" s="63">
        <v>0</v>
      </c>
      <c r="AL400" s="63">
        <v>0</v>
      </c>
      <c r="AM400" s="63">
        <v>0</v>
      </c>
      <c r="AN400" s="63">
        <v>0</v>
      </c>
      <c r="AO400" s="63">
        <v>0</v>
      </c>
      <c r="AP400" s="63">
        <v>0</v>
      </c>
      <c r="AQ400" s="63">
        <v>0</v>
      </c>
      <c r="AR400" s="63">
        <v>0</v>
      </c>
      <c r="AS400" s="63">
        <v>0</v>
      </c>
      <c r="AT400" s="63">
        <v>0</v>
      </c>
      <c r="AU400" s="63">
        <v>0</v>
      </c>
      <c r="AV400" s="63">
        <v>0</v>
      </c>
      <c r="AW400" s="63">
        <v>0</v>
      </c>
      <c r="AX400" s="63">
        <v>0</v>
      </c>
      <c r="AY400" s="63">
        <v>0</v>
      </c>
      <c r="AZ400" s="63">
        <v>0</v>
      </c>
      <c r="BA400" s="63">
        <v>0</v>
      </c>
      <c r="BB400" s="63" t="s">
        <v>473</v>
      </c>
      <c r="BC400" s="63">
        <v>0</v>
      </c>
      <c r="BD400" s="63">
        <v>0</v>
      </c>
      <c r="BE400" s="63">
        <v>0</v>
      </c>
      <c r="BF400" s="63">
        <v>0</v>
      </c>
      <c r="BG400" s="63">
        <v>0</v>
      </c>
      <c r="BH400" s="63"/>
      <c r="BI400" s="63">
        <v>9690</v>
      </c>
      <c r="BJ400" s="63">
        <f t="shared" si="101"/>
        <v>9690</v>
      </c>
      <c r="BK400" s="63">
        <f t="shared" si="102"/>
        <v>9690</v>
      </c>
    </row>
    <row r="401" spans="1:63" s="61" customFormat="1" hidden="1" x14ac:dyDescent="0.25">
      <c r="A401" s="61" t="str">
        <f>VLOOKUP(B401,'Cubo 14-08-2023'!$A$1:$A$444,1,0)</f>
        <v>1.1-00-2311_23649031_2351510</v>
      </c>
      <c r="B401" s="61" t="str">
        <f t="shared" si="100"/>
        <v>1.1-00-2311_23649031_2351510</v>
      </c>
      <c r="C401" s="61" t="s">
        <v>137</v>
      </c>
      <c r="D401" s="61" t="s">
        <v>138</v>
      </c>
      <c r="E401" s="61" t="s">
        <v>682</v>
      </c>
      <c r="F401" s="61">
        <v>3</v>
      </c>
      <c r="G401" s="61" t="s">
        <v>685</v>
      </c>
      <c r="H401" s="61">
        <v>3.8</v>
      </c>
      <c r="I401" s="61" t="s">
        <v>687</v>
      </c>
      <c r="J401" s="61" t="s">
        <v>77</v>
      </c>
      <c r="K401" s="61" t="s">
        <v>78</v>
      </c>
      <c r="L401" s="61" t="s">
        <v>43</v>
      </c>
      <c r="M401" s="61" t="s">
        <v>44</v>
      </c>
      <c r="N401" s="61" t="s">
        <v>79</v>
      </c>
      <c r="O401" s="61" t="s">
        <v>80</v>
      </c>
      <c r="P401" s="61">
        <v>6</v>
      </c>
      <c r="Q401" s="61" t="s">
        <v>34</v>
      </c>
      <c r="R401" s="61">
        <v>49</v>
      </c>
      <c r="S401" s="61" t="s">
        <v>200</v>
      </c>
      <c r="T401" s="61" t="s">
        <v>81</v>
      </c>
      <c r="U401" s="61" t="s">
        <v>82</v>
      </c>
      <c r="V401" s="61">
        <v>5000</v>
      </c>
      <c r="W401" s="61" t="s">
        <v>661</v>
      </c>
      <c r="X401" s="61" t="s">
        <v>84</v>
      </c>
      <c r="AB401" s="61">
        <v>5151</v>
      </c>
      <c r="AC401" s="61" t="s">
        <v>207</v>
      </c>
      <c r="AD401" s="61">
        <v>0</v>
      </c>
      <c r="AE401" s="61" t="s">
        <v>40</v>
      </c>
      <c r="AF401" s="63">
        <v>507261</v>
      </c>
      <c r="AG401" s="63">
        <v>507261</v>
      </c>
      <c r="AH401" s="63">
        <v>507261</v>
      </c>
      <c r="AI401" s="63">
        <v>500000</v>
      </c>
      <c r="AJ401" s="63">
        <v>665394.1</v>
      </c>
      <c r="AK401" s="63">
        <v>373935.98</v>
      </c>
      <c r="AL401" s="63">
        <v>567432.1</v>
      </c>
      <c r="AM401" s="63">
        <v>584182.73</v>
      </c>
      <c r="AN401" s="63">
        <v>373935.97</v>
      </c>
      <c r="AO401" s="63">
        <v>373935.97</v>
      </c>
      <c r="AP401" s="63">
        <v>583167.72</v>
      </c>
      <c r="AQ401" s="63">
        <v>38454</v>
      </c>
      <c r="AR401" s="63">
        <v>373935.97</v>
      </c>
      <c r="AS401" s="63">
        <v>373935.97</v>
      </c>
      <c r="AT401" s="63">
        <v>38454</v>
      </c>
      <c r="AU401" s="63">
        <v>373935.97</v>
      </c>
      <c r="AV401" s="63">
        <v>373935.97</v>
      </c>
      <c r="AW401" s="63">
        <f>AG401-AJ401</f>
        <v>-158133.09999999998</v>
      </c>
      <c r="AX401" s="63">
        <v>980000</v>
      </c>
      <c r="AY401" s="63">
        <f t="shared" ref="AY401:AY407" si="103">AX401-AI401</f>
        <v>480000</v>
      </c>
      <c r="AZ401" s="63">
        <f t="shared" ref="AZ401:AZ407" si="104">AX401-AG401</f>
        <v>472739</v>
      </c>
      <c r="BA401" s="63">
        <v>980000</v>
      </c>
      <c r="BB401" s="63" t="s">
        <v>473</v>
      </c>
      <c r="BC401" s="63">
        <v>0</v>
      </c>
      <c r="BD401" s="63">
        <v>168041</v>
      </c>
      <c r="BE401" s="63">
        <v>0</v>
      </c>
      <c r="BF401" s="63">
        <v>160780</v>
      </c>
      <c r="BG401" s="63">
        <v>7261</v>
      </c>
      <c r="BH401" s="63"/>
      <c r="BI401" s="63">
        <f>BA401-AG401</f>
        <v>472739</v>
      </c>
      <c r="BJ401" s="63">
        <f t="shared" si="101"/>
        <v>980000</v>
      </c>
      <c r="BK401" s="63">
        <f t="shared" si="102"/>
        <v>395817.27</v>
      </c>
    </row>
    <row r="402" spans="1:63" s="61" customFormat="1" hidden="1" x14ac:dyDescent="0.25">
      <c r="A402" s="61" t="e">
        <f>VLOOKUP(B402,'Cubo 14-08-2023'!$A$1:$A$444,1,0)</f>
        <v>#N/A</v>
      </c>
      <c r="B402" s="61" t="str">
        <f t="shared" si="100"/>
        <v>1.1-00-2302_23311009_2351510</v>
      </c>
      <c r="C402" s="61" t="s">
        <v>137</v>
      </c>
      <c r="D402" s="61" t="s">
        <v>138</v>
      </c>
      <c r="E402" s="61" t="s">
        <v>682</v>
      </c>
      <c r="F402" s="61">
        <v>1</v>
      </c>
      <c r="G402" s="61" t="s">
        <v>669</v>
      </c>
      <c r="H402" s="61">
        <v>1.7</v>
      </c>
      <c r="I402" s="61" t="s">
        <v>671</v>
      </c>
      <c r="J402" s="61" t="s">
        <v>95</v>
      </c>
      <c r="K402" s="61" t="s">
        <v>96</v>
      </c>
      <c r="L402" s="61" t="s">
        <v>43</v>
      </c>
      <c r="M402" s="61" t="s">
        <v>44</v>
      </c>
      <c r="N402" s="61" t="s">
        <v>97</v>
      </c>
      <c r="O402" s="61" t="s">
        <v>98</v>
      </c>
      <c r="P402" s="61">
        <v>3</v>
      </c>
      <c r="Q402" s="61" t="s">
        <v>90</v>
      </c>
      <c r="R402" s="61">
        <v>11</v>
      </c>
      <c r="S402" s="61" t="s">
        <v>260</v>
      </c>
      <c r="T402" s="61" t="s">
        <v>99</v>
      </c>
      <c r="U402" s="61" t="s">
        <v>100</v>
      </c>
      <c r="V402" s="61">
        <v>5000</v>
      </c>
      <c r="W402" s="61" t="s">
        <v>661</v>
      </c>
      <c r="X402" s="61" t="s">
        <v>84</v>
      </c>
      <c r="AA402" s="61" t="s">
        <v>609</v>
      </c>
      <c r="AB402" s="61">
        <v>5151</v>
      </c>
      <c r="AC402" s="61" t="s">
        <v>207</v>
      </c>
      <c r="AD402" s="61">
        <v>0</v>
      </c>
      <c r="AE402" s="61" t="s">
        <v>40</v>
      </c>
      <c r="AF402" s="63">
        <v>0</v>
      </c>
      <c r="AG402" s="63">
        <v>0</v>
      </c>
      <c r="AH402" s="63">
        <v>0</v>
      </c>
      <c r="AI402" s="63">
        <v>0</v>
      </c>
      <c r="AJ402" s="63">
        <v>0</v>
      </c>
      <c r="AK402" s="63">
        <v>0</v>
      </c>
      <c r="AL402" s="63">
        <v>0</v>
      </c>
      <c r="AM402" s="63">
        <v>0</v>
      </c>
      <c r="AN402" s="63">
        <v>0</v>
      </c>
      <c r="AO402" s="63">
        <v>0</v>
      </c>
      <c r="AP402" s="63">
        <v>0</v>
      </c>
      <c r="AQ402" s="63">
        <v>0</v>
      </c>
      <c r="AR402" s="63">
        <v>0</v>
      </c>
      <c r="AS402" s="63">
        <v>0</v>
      </c>
      <c r="AT402" s="63">
        <v>0</v>
      </c>
      <c r="AU402" s="63">
        <v>0</v>
      </c>
      <c r="AV402" s="63">
        <v>0</v>
      </c>
      <c r="AW402" s="63">
        <v>0</v>
      </c>
      <c r="AX402" s="7">
        <v>200000</v>
      </c>
      <c r="AY402" s="63">
        <f t="shared" si="103"/>
        <v>200000</v>
      </c>
      <c r="AZ402" s="63">
        <f t="shared" si="104"/>
        <v>200000</v>
      </c>
      <c r="BA402" s="7">
        <v>200000</v>
      </c>
      <c r="BB402" s="63" t="s">
        <v>473</v>
      </c>
      <c r="BC402" s="63">
        <v>0</v>
      </c>
      <c r="BD402" s="63">
        <v>0</v>
      </c>
      <c r="BE402" s="63">
        <v>0</v>
      </c>
      <c r="BF402" s="63">
        <v>0</v>
      </c>
      <c r="BG402" s="63">
        <v>0</v>
      </c>
      <c r="BH402" s="63"/>
      <c r="BI402" s="63">
        <v>0</v>
      </c>
      <c r="BJ402" s="63">
        <f t="shared" si="101"/>
        <v>0</v>
      </c>
      <c r="BK402" s="63">
        <f t="shared" si="102"/>
        <v>0</v>
      </c>
    </row>
    <row r="403" spans="1:63" s="61" customFormat="1" hidden="1" x14ac:dyDescent="0.25">
      <c r="A403" s="61" t="e">
        <f>VLOOKUP(B403,'Cubo 14-08-2023'!$A$1:$A$444,1,0)</f>
        <v>#N/A</v>
      </c>
      <c r="B403" s="61" t="str">
        <f t="shared" si="100"/>
        <v>1.1-00-2305_23621015_2351510</v>
      </c>
      <c r="C403" s="61" t="s">
        <v>137</v>
      </c>
      <c r="D403" s="61" t="s">
        <v>138</v>
      </c>
      <c r="E403" s="61" t="s">
        <v>682</v>
      </c>
      <c r="F403" s="61">
        <v>1</v>
      </c>
      <c r="G403" s="61" t="s">
        <v>669</v>
      </c>
      <c r="H403" s="61">
        <v>1.3</v>
      </c>
      <c r="I403" s="61" t="s">
        <v>670</v>
      </c>
      <c r="J403" s="61" t="s">
        <v>28</v>
      </c>
      <c r="K403" s="61" t="s">
        <v>29</v>
      </c>
      <c r="L403" s="61" t="s">
        <v>43</v>
      </c>
      <c r="M403" s="61" t="s">
        <v>44</v>
      </c>
      <c r="N403" s="61" t="s">
        <v>45</v>
      </c>
      <c r="O403" s="61" t="s">
        <v>46</v>
      </c>
      <c r="P403" s="61">
        <v>6</v>
      </c>
      <c r="Q403" s="61" t="s">
        <v>34</v>
      </c>
      <c r="R403" s="61">
        <v>21</v>
      </c>
      <c r="S403" s="61" t="s">
        <v>107</v>
      </c>
      <c r="T403" s="61" t="s">
        <v>47</v>
      </c>
      <c r="U403" s="61" t="s">
        <v>48</v>
      </c>
      <c r="V403" s="61">
        <v>5000</v>
      </c>
      <c r="W403" s="61" t="s">
        <v>661</v>
      </c>
      <c r="X403" s="61" t="s">
        <v>84</v>
      </c>
      <c r="AA403" s="61" t="s">
        <v>609</v>
      </c>
      <c r="AB403" s="61">
        <v>5151</v>
      </c>
      <c r="AC403" s="61" t="s">
        <v>207</v>
      </c>
      <c r="AD403" s="61">
        <v>0</v>
      </c>
      <c r="AE403" s="61" t="s">
        <v>40</v>
      </c>
      <c r="AF403" s="63">
        <v>0</v>
      </c>
      <c r="AG403" s="63">
        <v>0</v>
      </c>
      <c r="AH403" s="63">
        <v>0</v>
      </c>
      <c r="AI403" s="63">
        <v>0</v>
      </c>
      <c r="AJ403" s="63">
        <v>0</v>
      </c>
      <c r="AK403" s="63">
        <v>0</v>
      </c>
      <c r="AL403" s="63">
        <v>0</v>
      </c>
      <c r="AM403" s="63">
        <v>0</v>
      </c>
      <c r="AN403" s="63">
        <v>0</v>
      </c>
      <c r="AO403" s="63">
        <v>0</v>
      </c>
      <c r="AP403" s="63">
        <v>0</v>
      </c>
      <c r="AQ403" s="63">
        <v>0</v>
      </c>
      <c r="AR403" s="63">
        <v>0</v>
      </c>
      <c r="AS403" s="63">
        <v>0</v>
      </c>
      <c r="AT403" s="63">
        <v>0</v>
      </c>
      <c r="AU403" s="63">
        <v>0</v>
      </c>
      <c r="AV403" s="63">
        <v>0</v>
      </c>
      <c r="AW403" s="63">
        <v>0</v>
      </c>
      <c r="AX403" s="7">
        <v>100000</v>
      </c>
      <c r="AY403" s="63">
        <f t="shared" si="103"/>
        <v>100000</v>
      </c>
      <c r="AZ403" s="63">
        <f t="shared" si="104"/>
        <v>100000</v>
      </c>
      <c r="BA403" s="7">
        <v>100000</v>
      </c>
      <c r="BB403" s="63" t="s">
        <v>473</v>
      </c>
      <c r="BC403" s="63">
        <v>0</v>
      </c>
      <c r="BD403" s="63">
        <v>0</v>
      </c>
      <c r="BE403" s="63">
        <v>0</v>
      </c>
      <c r="BF403" s="63">
        <v>0</v>
      </c>
      <c r="BG403" s="63">
        <v>0</v>
      </c>
      <c r="BH403" s="63"/>
      <c r="BI403" s="63">
        <v>0</v>
      </c>
      <c r="BJ403" s="63">
        <f t="shared" si="101"/>
        <v>0</v>
      </c>
      <c r="BK403" s="63">
        <f t="shared" si="102"/>
        <v>0</v>
      </c>
    </row>
    <row r="404" spans="1:63" s="61" customFormat="1" hidden="1" x14ac:dyDescent="0.25">
      <c r="A404" s="61" t="e">
        <f>VLOOKUP(B404,'Cubo 14-08-2023'!$A$1:$A$444,1,0)</f>
        <v>#N/A</v>
      </c>
      <c r="B404" s="61" t="str">
        <f t="shared" si="100"/>
        <v>1.1-00-2306_23529017_2351510</v>
      </c>
      <c r="C404" s="61" t="s">
        <v>137</v>
      </c>
      <c r="D404" s="61" t="s">
        <v>138</v>
      </c>
      <c r="E404" s="61" t="s">
        <v>682</v>
      </c>
      <c r="F404" s="61">
        <v>2</v>
      </c>
      <c r="G404" s="61" t="s">
        <v>672</v>
      </c>
      <c r="H404" s="61">
        <v>2.4</v>
      </c>
      <c r="I404" s="61" t="s">
        <v>689</v>
      </c>
      <c r="J404" s="61" t="s">
        <v>411</v>
      </c>
      <c r="K404" s="61" t="s">
        <v>412</v>
      </c>
      <c r="L404" s="61" t="s">
        <v>368</v>
      </c>
      <c r="M404" s="61" t="s">
        <v>369</v>
      </c>
      <c r="N404" s="61" t="s">
        <v>227</v>
      </c>
      <c r="O404" s="61" t="s">
        <v>228</v>
      </c>
      <c r="P404" s="61">
        <v>5</v>
      </c>
      <c r="Q404" s="61" t="s">
        <v>229</v>
      </c>
      <c r="R404" s="61">
        <v>29</v>
      </c>
      <c r="S404" s="61" t="s">
        <v>415</v>
      </c>
      <c r="T404" s="61" t="s">
        <v>413</v>
      </c>
      <c r="U404" s="61" t="s">
        <v>414</v>
      </c>
      <c r="V404" s="61">
        <v>5000</v>
      </c>
      <c r="W404" s="61" t="s">
        <v>661</v>
      </c>
      <c r="X404" s="61" t="s">
        <v>84</v>
      </c>
      <c r="AA404" s="61" t="s">
        <v>609</v>
      </c>
      <c r="AB404" s="61">
        <v>5151</v>
      </c>
      <c r="AC404" s="61" t="s">
        <v>207</v>
      </c>
      <c r="AD404" s="61">
        <v>0</v>
      </c>
      <c r="AE404" s="61" t="s">
        <v>40</v>
      </c>
      <c r="AF404" s="63">
        <v>0</v>
      </c>
      <c r="AG404" s="63">
        <v>0</v>
      </c>
      <c r="AH404" s="63">
        <v>0</v>
      </c>
      <c r="AI404" s="63">
        <v>0</v>
      </c>
      <c r="AJ404" s="63">
        <v>0</v>
      </c>
      <c r="AK404" s="63">
        <v>0</v>
      </c>
      <c r="AL404" s="63">
        <v>0</v>
      </c>
      <c r="AM404" s="63">
        <v>0</v>
      </c>
      <c r="AN404" s="63">
        <v>0</v>
      </c>
      <c r="AO404" s="63">
        <v>0</v>
      </c>
      <c r="AP404" s="63">
        <v>0</v>
      </c>
      <c r="AQ404" s="63">
        <v>0</v>
      </c>
      <c r="AR404" s="63">
        <v>0</v>
      </c>
      <c r="AS404" s="63">
        <v>0</v>
      </c>
      <c r="AT404" s="63">
        <v>0</v>
      </c>
      <c r="AU404" s="63">
        <v>0</v>
      </c>
      <c r="AV404" s="63">
        <v>0</v>
      </c>
      <c r="AW404" s="63">
        <v>0</v>
      </c>
      <c r="AX404" s="7">
        <v>50000</v>
      </c>
      <c r="AY404" s="63">
        <f t="shared" si="103"/>
        <v>50000</v>
      </c>
      <c r="AZ404" s="63">
        <f t="shared" si="104"/>
        <v>50000</v>
      </c>
      <c r="BA404" s="7">
        <v>50000</v>
      </c>
      <c r="BB404" s="63" t="s">
        <v>508</v>
      </c>
      <c r="BC404" s="63">
        <v>0</v>
      </c>
      <c r="BD404" s="63">
        <v>0</v>
      </c>
      <c r="BE404" s="63">
        <v>0</v>
      </c>
      <c r="BF404" s="63">
        <v>0</v>
      </c>
      <c r="BG404" s="63">
        <v>0</v>
      </c>
      <c r="BH404" s="63"/>
      <c r="BI404" s="63">
        <v>0</v>
      </c>
      <c r="BJ404" s="63">
        <f t="shared" si="101"/>
        <v>0</v>
      </c>
      <c r="BK404" s="63">
        <f t="shared" si="102"/>
        <v>0</v>
      </c>
    </row>
    <row r="405" spans="1:63" s="61" customFormat="1" hidden="1" x14ac:dyDescent="0.25">
      <c r="A405" s="61" t="str">
        <f>VLOOKUP(B405,'Cubo 14-08-2023'!$A$1:$A$444,1,0)</f>
        <v>1.1-00-2311_23649031_23515137</v>
      </c>
      <c r="B405" s="61" t="str">
        <f t="shared" si="100"/>
        <v>1.1-00-2311_23649031_23515137</v>
      </c>
      <c r="C405" s="61" t="s">
        <v>137</v>
      </c>
      <c r="D405" s="61" t="s">
        <v>138</v>
      </c>
      <c r="E405" s="61" t="s">
        <v>682</v>
      </c>
      <c r="F405" s="61">
        <v>3</v>
      </c>
      <c r="G405" s="61" t="s">
        <v>685</v>
      </c>
      <c r="H405" s="61">
        <v>3.8</v>
      </c>
      <c r="I405" s="61" t="s">
        <v>687</v>
      </c>
      <c r="J405" s="61" t="s">
        <v>77</v>
      </c>
      <c r="K405" s="61" t="s">
        <v>78</v>
      </c>
      <c r="L405" s="61" t="s">
        <v>43</v>
      </c>
      <c r="M405" s="61" t="s">
        <v>44</v>
      </c>
      <c r="N405" s="61" t="s">
        <v>79</v>
      </c>
      <c r="O405" s="61" t="s">
        <v>80</v>
      </c>
      <c r="P405" s="61">
        <v>6</v>
      </c>
      <c r="Q405" s="61" t="s">
        <v>34</v>
      </c>
      <c r="R405" s="61">
        <v>49</v>
      </c>
      <c r="S405" s="61" t="s">
        <v>200</v>
      </c>
      <c r="T405" s="61" t="s">
        <v>81</v>
      </c>
      <c r="U405" s="61" t="s">
        <v>82</v>
      </c>
      <c r="V405" s="61">
        <v>5000</v>
      </c>
      <c r="W405" s="61" t="s">
        <v>661</v>
      </c>
      <c r="X405" s="61" t="s">
        <v>84</v>
      </c>
      <c r="AB405" s="61">
        <v>5151</v>
      </c>
      <c r="AC405" s="61" t="s">
        <v>207</v>
      </c>
      <c r="AD405" s="61">
        <v>37</v>
      </c>
      <c r="AE405" s="61" t="s">
        <v>598</v>
      </c>
      <c r="AF405" s="63">
        <v>0</v>
      </c>
      <c r="AG405" s="63">
        <v>0</v>
      </c>
      <c r="AH405" s="63">
        <v>0</v>
      </c>
      <c r="AI405" s="63">
        <v>0</v>
      </c>
      <c r="AJ405" s="63">
        <v>203812</v>
      </c>
      <c r="AK405" s="63">
        <v>0</v>
      </c>
      <c r="AL405" s="63">
        <v>0</v>
      </c>
      <c r="AM405" s="63">
        <v>0</v>
      </c>
      <c r="AN405" s="63">
        <v>0</v>
      </c>
      <c r="AO405" s="63">
        <v>0</v>
      </c>
      <c r="AP405" s="63">
        <v>0</v>
      </c>
      <c r="AQ405" s="63">
        <v>0</v>
      </c>
      <c r="AR405" s="63">
        <v>0</v>
      </c>
      <c r="AS405" s="63">
        <v>0</v>
      </c>
      <c r="AT405" s="63">
        <v>0</v>
      </c>
      <c r="AU405" s="63">
        <v>0</v>
      </c>
      <c r="AV405" s="63">
        <v>0</v>
      </c>
      <c r="AW405" s="63">
        <f>AG405-AJ405</f>
        <v>-203812</v>
      </c>
      <c r="AX405" s="63">
        <v>0</v>
      </c>
      <c r="AY405" s="63">
        <f t="shared" si="103"/>
        <v>0</v>
      </c>
      <c r="AZ405" s="63">
        <f t="shared" si="104"/>
        <v>0</v>
      </c>
      <c r="BA405" s="63">
        <v>0</v>
      </c>
      <c r="BB405" s="63" t="s">
        <v>473</v>
      </c>
      <c r="BC405" s="63">
        <v>0</v>
      </c>
      <c r="BD405" s="63">
        <v>0</v>
      </c>
      <c r="BE405" s="63">
        <v>0</v>
      </c>
      <c r="BF405" s="63">
        <v>0</v>
      </c>
      <c r="BG405" s="63">
        <v>0</v>
      </c>
      <c r="BH405" s="63"/>
      <c r="BI405" s="63">
        <f>BA405-AG405</f>
        <v>0</v>
      </c>
      <c r="BJ405" s="63">
        <f t="shared" si="101"/>
        <v>0</v>
      </c>
      <c r="BK405" s="63">
        <f t="shared" si="102"/>
        <v>0</v>
      </c>
    </row>
    <row r="406" spans="1:63" s="61" customFormat="1" hidden="1" x14ac:dyDescent="0.25">
      <c r="A406" s="61" t="str">
        <f>VLOOKUP(B406,'Cubo 14-08-2023'!$A$1:$A$444,1,0)</f>
        <v>1.1-00-2304_23618012_2351510</v>
      </c>
      <c r="B406" s="61" t="str">
        <f t="shared" si="100"/>
        <v>1.1-00-2304_23618012_2351510</v>
      </c>
      <c r="C406" s="61" t="s">
        <v>137</v>
      </c>
      <c r="D406" s="61" t="s">
        <v>138</v>
      </c>
      <c r="E406" s="61" t="s">
        <v>682</v>
      </c>
      <c r="F406" s="61">
        <v>1</v>
      </c>
      <c r="G406" s="61" t="s">
        <v>669</v>
      </c>
      <c r="H406" s="61">
        <v>1.3</v>
      </c>
      <c r="I406" s="61" t="s">
        <v>670</v>
      </c>
      <c r="J406" s="61" t="s">
        <v>28</v>
      </c>
      <c r="K406" s="61" t="s">
        <v>29</v>
      </c>
      <c r="L406" s="61" t="s">
        <v>30</v>
      </c>
      <c r="M406" s="61" t="s">
        <v>31</v>
      </c>
      <c r="N406" s="61" t="s">
        <v>32</v>
      </c>
      <c r="O406" s="61" t="s">
        <v>33</v>
      </c>
      <c r="P406" s="61">
        <v>6</v>
      </c>
      <c r="Q406" s="61" t="s">
        <v>34</v>
      </c>
      <c r="R406" s="61">
        <v>18</v>
      </c>
      <c r="S406" s="61" t="s">
        <v>275</v>
      </c>
      <c r="T406" s="61" t="s">
        <v>273</v>
      </c>
      <c r="U406" s="61" t="s">
        <v>274</v>
      </c>
      <c r="V406" s="61">
        <v>5000</v>
      </c>
      <c r="W406" s="61" t="s">
        <v>661</v>
      </c>
      <c r="X406" s="61" t="s">
        <v>84</v>
      </c>
      <c r="AB406" s="61">
        <v>5151</v>
      </c>
      <c r="AC406" s="61" t="s">
        <v>207</v>
      </c>
      <c r="AD406" s="61">
        <v>0</v>
      </c>
      <c r="AE406" s="61" t="s">
        <v>40</v>
      </c>
      <c r="AF406" s="63">
        <v>20000</v>
      </c>
      <c r="AG406" s="63">
        <v>20000</v>
      </c>
      <c r="AH406" s="63">
        <v>20000</v>
      </c>
      <c r="AI406" s="63">
        <v>0</v>
      </c>
      <c r="AJ406" s="63">
        <v>0</v>
      </c>
      <c r="AK406" s="63">
        <v>0</v>
      </c>
      <c r="AL406" s="63">
        <v>0</v>
      </c>
      <c r="AM406" s="63">
        <v>0</v>
      </c>
      <c r="AN406" s="63">
        <v>0</v>
      </c>
      <c r="AO406" s="63">
        <v>0</v>
      </c>
      <c r="AP406" s="63">
        <v>0</v>
      </c>
      <c r="AQ406" s="63">
        <v>0</v>
      </c>
      <c r="AR406" s="63">
        <v>0</v>
      </c>
      <c r="AS406" s="63">
        <v>0</v>
      </c>
      <c r="AT406" s="63">
        <v>0</v>
      </c>
      <c r="AU406" s="63">
        <v>0</v>
      </c>
      <c r="AV406" s="63">
        <v>0</v>
      </c>
      <c r="AW406" s="63">
        <f>AG406-AJ406</f>
        <v>20000</v>
      </c>
      <c r="AX406" s="63">
        <v>0</v>
      </c>
      <c r="AY406" s="63">
        <f t="shared" si="103"/>
        <v>0</v>
      </c>
      <c r="AZ406" s="63">
        <f t="shared" si="104"/>
        <v>-20000</v>
      </c>
      <c r="BA406" s="63">
        <v>0</v>
      </c>
      <c r="BB406" s="63" t="s">
        <v>473</v>
      </c>
      <c r="BC406" s="63">
        <v>0</v>
      </c>
      <c r="BD406" s="63">
        <v>20000</v>
      </c>
      <c r="BE406" s="63">
        <v>0</v>
      </c>
      <c r="BF406" s="63">
        <v>0</v>
      </c>
      <c r="BG406" s="63">
        <v>20000</v>
      </c>
      <c r="BH406" s="63"/>
      <c r="BI406" s="63">
        <v>450000</v>
      </c>
      <c r="BJ406" s="63">
        <f t="shared" si="101"/>
        <v>470000</v>
      </c>
      <c r="BK406" s="63">
        <f t="shared" si="102"/>
        <v>470000</v>
      </c>
    </row>
    <row r="407" spans="1:63" s="61" customFormat="1" hidden="1" x14ac:dyDescent="0.25">
      <c r="A407" s="61" t="str">
        <f>VLOOKUP(B407,'Cubo 14-08-2023'!$A$1:$A$444,1,0)</f>
        <v>1.1-00-2305_23621015_2351910</v>
      </c>
      <c r="B407" s="61" t="str">
        <f t="shared" si="100"/>
        <v>1.1-00-2305_23621015_2351910</v>
      </c>
      <c r="C407" s="61" t="s">
        <v>137</v>
      </c>
      <c r="D407" s="61" t="s">
        <v>138</v>
      </c>
      <c r="E407" s="61" t="s">
        <v>682</v>
      </c>
      <c r="F407" s="61">
        <v>1</v>
      </c>
      <c r="G407" s="61" t="s">
        <v>669</v>
      </c>
      <c r="H407" s="61">
        <v>1.3</v>
      </c>
      <c r="I407" s="61" t="s">
        <v>670</v>
      </c>
      <c r="J407" s="61" t="s">
        <v>28</v>
      </c>
      <c r="K407" s="61" t="s">
        <v>29</v>
      </c>
      <c r="L407" s="61" t="s">
        <v>43</v>
      </c>
      <c r="M407" s="61" t="s">
        <v>44</v>
      </c>
      <c r="N407" s="61" t="s">
        <v>45</v>
      </c>
      <c r="O407" s="61" t="s">
        <v>46</v>
      </c>
      <c r="P407" s="61">
        <v>6</v>
      </c>
      <c r="Q407" s="61" t="s">
        <v>34</v>
      </c>
      <c r="R407" s="61">
        <v>21</v>
      </c>
      <c r="S407" s="61" t="s">
        <v>107</v>
      </c>
      <c r="T407" s="61" t="s">
        <v>47</v>
      </c>
      <c r="U407" s="61" t="s">
        <v>48</v>
      </c>
      <c r="V407" s="61">
        <v>5000</v>
      </c>
      <c r="W407" s="61" t="s">
        <v>661</v>
      </c>
      <c r="X407" s="61" t="s">
        <v>84</v>
      </c>
      <c r="AB407" s="61">
        <v>5191</v>
      </c>
      <c r="AC407" s="61" t="s">
        <v>208</v>
      </c>
      <c r="AD407" s="61">
        <v>0</v>
      </c>
      <c r="AE407" s="61" t="s">
        <v>40</v>
      </c>
      <c r="AF407" s="63">
        <v>0</v>
      </c>
      <c r="AG407" s="63">
        <v>0</v>
      </c>
      <c r="AH407" s="63">
        <v>0</v>
      </c>
      <c r="AI407" s="63">
        <v>68041</v>
      </c>
      <c r="AJ407" s="63">
        <v>0</v>
      </c>
      <c r="AK407" s="63">
        <v>0</v>
      </c>
      <c r="AL407" s="63">
        <v>0</v>
      </c>
      <c r="AM407" s="63">
        <v>0</v>
      </c>
      <c r="AN407" s="63">
        <v>0</v>
      </c>
      <c r="AO407" s="63">
        <v>0</v>
      </c>
      <c r="AP407" s="63">
        <v>0</v>
      </c>
      <c r="AQ407" s="63">
        <v>0</v>
      </c>
      <c r="AR407" s="63">
        <v>0</v>
      </c>
      <c r="AS407" s="63">
        <v>0</v>
      </c>
      <c r="AT407" s="63">
        <v>0</v>
      </c>
      <c r="AU407" s="63">
        <v>0</v>
      </c>
      <c r="AV407" s="63">
        <v>0</v>
      </c>
      <c r="AW407" s="63">
        <f>AG407-AJ407</f>
        <v>0</v>
      </c>
      <c r="AX407" s="63">
        <v>68041</v>
      </c>
      <c r="AY407" s="63">
        <f t="shared" si="103"/>
        <v>0</v>
      </c>
      <c r="AZ407" s="63">
        <f t="shared" si="104"/>
        <v>68041</v>
      </c>
      <c r="BA407" s="63">
        <v>68041</v>
      </c>
      <c r="BB407" s="63" t="s">
        <v>473</v>
      </c>
      <c r="BC407" s="63">
        <v>0</v>
      </c>
      <c r="BD407" s="63">
        <v>0</v>
      </c>
      <c r="BE407" s="63">
        <v>0</v>
      </c>
      <c r="BF407" s="63">
        <v>68041</v>
      </c>
      <c r="BG407" s="63">
        <v>-68041</v>
      </c>
      <c r="BH407" s="63"/>
      <c r="BI407" s="63">
        <f>BA407-AG407</f>
        <v>68041</v>
      </c>
      <c r="BJ407" s="63">
        <f t="shared" si="101"/>
        <v>68041</v>
      </c>
      <c r="BK407" s="63">
        <f t="shared" si="102"/>
        <v>68041</v>
      </c>
    </row>
    <row r="408" spans="1:63" s="61" customFormat="1" hidden="1" x14ac:dyDescent="0.25">
      <c r="A408" s="61" t="str">
        <f>VLOOKUP(B408,'Cubo 14-08-2023'!$A$1:$A$444,1,0)</f>
        <v>2.6-06-2305_23621015_23519150</v>
      </c>
      <c r="B408" s="61" t="str">
        <f t="shared" si="100"/>
        <v>2.6-06-2305_23621015_23519150</v>
      </c>
      <c r="C408" s="76" t="s">
        <v>625</v>
      </c>
      <c r="D408" s="61" t="s">
        <v>624</v>
      </c>
      <c r="E408" s="61" t="s">
        <v>679</v>
      </c>
      <c r="F408" s="61">
        <v>1</v>
      </c>
      <c r="G408" s="61" t="s">
        <v>669</v>
      </c>
      <c r="H408" s="61">
        <v>1.3</v>
      </c>
      <c r="I408" s="61" t="s">
        <v>670</v>
      </c>
      <c r="J408" s="61" t="s">
        <v>28</v>
      </c>
      <c r="K408" s="61" t="s">
        <v>29</v>
      </c>
      <c r="L408" s="61" t="s">
        <v>43</v>
      </c>
      <c r="M408" s="61" t="s">
        <v>44</v>
      </c>
      <c r="N408" s="61" t="s">
        <v>45</v>
      </c>
      <c r="O408" s="61" t="s">
        <v>46</v>
      </c>
      <c r="P408" s="61">
        <v>6</v>
      </c>
      <c r="Q408" s="61" t="s">
        <v>34</v>
      </c>
      <c r="R408" s="61">
        <v>21</v>
      </c>
      <c r="S408" s="61" t="s">
        <v>107</v>
      </c>
      <c r="T408" s="61" t="s">
        <v>47</v>
      </c>
      <c r="U408" s="61" t="s">
        <v>48</v>
      </c>
      <c r="V408" s="61">
        <v>5000</v>
      </c>
      <c r="W408" s="61" t="s">
        <v>661</v>
      </c>
      <c r="X408" s="61" t="s">
        <v>84</v>
      </c>
      <c r="AB408" s="61">
        <v>5191</v>
      </c>
      <c r="AC408" s="61" t="s">
        <v>208</v>
      </c>
      <c r="AD408" s="61">
        <v>50</v>
      </c>
      <c r="AE408" s="61" t="s">
        <v>622</v>
      </c>
      <c r="AF408" s="63">
        <v>0</v>
      </c>
      <c r="AG408" s="63">
        <v>0</v>
      </c>
      <c r="AH408" s="63">
        <v>0</v>
      </c>
      <c r="AI408" s="63">
        <v>0</v>
      </c>
      <c r="AJ408" s="63">
        <v>0</v>
      </c>
      <c r="AK408" s="63">
        <v>0</v>
      </c>
      <c r="AL408" s="63">
        <v>0</v>
      </c>
      <c r="AM408" s="63">
        <v>0</v>
      </c>
      <c r="AN408" s="63">
        <v>0</v>
      </c>
      <c r="AO408" s="63">
        <v>0</v>
      </c>
      <c r="AP408" s="63">
        <v>0</v>
      </c>
      <c r="AQ408" s="63">
        <v>0</v>
      </c>
      <c r="AR408" s="63">
        <v>0</v>
      </c>
      <c r="AS408" s="63">
        <v>0</v>
      </c>
      <c r="AT408" s="63">
        <v>0</v>
      </c>
      <c r="AU408" s="63">
        <v>0</v>
      </c>
      <c r="AV408" s="63">
        <v>0</v>
      </c>
      <c r="AW408" s="63">
        <v>0</v>
      </c>
      <c r="AX408" s="63">
        <v>0</v>
      </c>
      <c r="AY408" s="63">
        <v>0</v>
      </c>
      <c r="AZ408" s="63">
        <v>0</v>
      </c>
      <c r="BA408" s="63">
        <v>0</v>
      </c>
      <c r="BB408" s="63" t="s">
        <v>473</v>
      </c>
      <c r="BC408" s="63">
        <v>0</v>
      </c>
      <c r="BD408" s="63">
        <v>0</v>
      </c>
      <c r="BE408" s="63">
        <v>0</v>
      </c>
      <c r="BF408" s="63">
        <v>0</v>
      </c>
      <c r="BG408" s="63">
        <v>0</v>
      </c>
      <c r="BH408" s="63"/>
      <c r="BI408" s="63">
        <v>6800</v>
      </c>
      <c r="BJ408" s="63">
        <f t="shared" si="101"/>
        <v>6800</v>
      </c>
      <c r="BK408" s="63">
        <f t="shared" si="102"/>
        <v>6800</v>
      </c>
    </row>
    <row r="409" spans="1:63" s="61" customFormat="1" hidden="1" x14ac:dyDescent="0.25">
      <c r="A409" s="61" t="str">
        <f>VLOOKUP(B409,'Cubo 14-08-2023'!$A$1:$A$444,1,0)</f>
        <v>1.1-00-2311_23649031_2351910</v>
      </c>
      <c r="B409" s="61" t="str">
        <f t="shared" si="100"/>
        <v>1.1-00-2311_23649031_2351910</v>
      </c>
      <c r="C409" s="61" t="s">
        <v>137</v>
      </c>
      <c r="D409" s="61" t="s">
        <v>138</v>
      </c>
      <c r="E409" s="61" t="s">
        <v>682</v>
      </c>
      <c r="F409" s="61">
        <v>3</v>
      </c>
      <c r="G409" s="61" t="s">
        <v>685</v>
      </c>
      <c r="H409" s="61">
        <v>3.8</v>
      </c>
      <c r="I409" s="61" t="s">
        <v>687</v>
      </c>
      <c r="J409" s="61" t="s">
        <v>77</v>
      </c>
      <c r="K409" s="61" t="s">
        <v>78</v>
      </c>
      <c r="L409" s="61" t="s">
        <v>43</v>
      </c>
      <c r="M409" s="61" t="s">
        <v>44</v>
      </c>
      <c r="N409" s="61" t="s">
        <v>79</v>
      </c>
      <c r="O409" s="61" t="s">
        <v>80</v>
      </c>
      <c r="P409" s="61">
        <v>6</v>
      </c>
      <c r="Q409" s="61" t="s">
        <v>34</v>
      </c>
      <c r="R409" s="61">
        <v>49</v>
      </c>
      <c r="S409" s="61" t="s">
        <v>200</v>
      </c>
      <c r="T409" s="61" t="s">
        <v>81</v>
      </c>
      <c r="U409" s="61" t="s">
        <v>82</v>
      </c>
      <c r="V409" s="61">
        <v>5000</v>
      </c>
      <c r="W409" s="61" t="s">
        <v>661</v>
      </c>
      <c r="X409" s="61" t="s">
        <v>84</v>
      </c>
      <c r="AB409" s="61">
        <v>5191</v>
      </c>
      <c r="AC409" s="61" t="s">
        <v>208</v>
      </c>
      <c r="AD409" s="61">
        <v>0</v>
      </c>
      <c r="AE409" s="61" t="s">
        <v>40</v>
      </c>
      <c r="AF409" s="63">
        <v>16200</v>
      </c>
      <c r="AG409" s="63">
        <v>16200</v>
      </c>
      <c r="AH409" s="63">
        <v>16200</v>
      </c>
      <c r="AI409" s="63">
        <v>0</v>
      </c>
      <c r="AJ409" s="63">
        <v>13618.4</v>
      </c>
      <c r="AK409" s="63">
        <v>13618.4</v>
      </c>
      <c r="AL409" s="63">
        <v>13618.4</v>
      </c>
      <c r="AM409" s="63">
        <v>13618.4</v>
      </c>
      <c r="AN409" s="63">
        <v>13618.4</v>
      </c>
      <c r="AO409" s="63">
        <v>13618.4</v>
      </c>
      <c r="AP409" s="63">
        <v>13618.4</v>
      </c>
      <c r="AQ409" s="63">
        <v>0</v>
      </c>
      <c r="AR409" s="63">
        <v>13618.4</v>
      </c>
      <c r="AS409" s="63">
        <v>13618.4</v>
      </c>
      <c r="AT409" s="63">
        <v>0</v>
      </c>
      <c r="AU409" s="63">
        <v>13618.4</v>
      </c>
      <c r="AV409" s="63">
        <v>13618.4</v>
      </c>
      <c r="AW409" s="63">
        <f>AG409-AJ409</f>
        <v>2581.6000000000004</v>
      </c>
      <c r="AX409" s="63">
        <v>0</v>
      </c>
      <c r="AY409" s="63">
        <f>AX409-AI409</f>
        <v>0</v>
      </c>
      <c r="AZ409" s="63">
        <f>AX409-AG409</f>
        <v>-16200</v>
      </c>
      <c r="BA409" s="63">
        <v>0</v>
      </c>
      <c r="BB409" s="63" t="s">
        <v>473</v>
      </c>
      <c r="BC409" s="63">
        <v>0</v>
      </c>
      <c r="BD409" s="63">
        <v>16200</v>
      </c>
      <c r="BE409" s="63">
        <v>0</v>
      </c>
      <c r="BF409" s="63">
        <v>0</v>
      </c>
      <c r="BG409" s="63">
        <v>16200</v>
      </c>
      <c r="BH409" s="63"/>
      <c r="BI409" s="63">
        <v>0</v>
      </c>
      <c r="BJ409" s="63">
        <f t="shared" si="101"/>
        <v>16200</v>
      </c>
      <c r="BK409" s="63">
        <f t="shared" si="102"/>
        <v>2581.6000000000004</v>
      </c>
    </row>
    <row r="410" spans="1:63" s="61" customFormat="1" hidden="1" x14ac:dyDescent="0.25">
      <c r="A410" s="61" t="str">
        <f>VLOOKUP(B410,'Cubo 14-08-2023'!$A$1:$A$444,1,0)</f>
        <v>1.1-00-2305_23621015_2352110</v>
      </c>
      <c r="B410" s="61" t="str">
        <f t="shared" si="100"/>
        <v>1.1-00-2305_23621015_2352110</v>
      </c>
      <c r="C410" s="61" t="s">
        <v>137</v>
      </c>
      <c r="D410" s="61" t="s">
        <v>138</v>
      </c>
      <c r="E410" s="61" t="s">
        <v>682</v>
      </c>
      <c r="F410" s="61">
        <v>1</v>
      </c>
      <c r="G410" s="61" t="s">
        <v>669</v>
      </c>
      <c r="H410" s="61">
        <v>1.3</v>
      </c>
      <c r="I410" s="61" t="s">
        <v>670</v>
      </c>
      <c r="J410" s="61" t="s">
        <v>28</v>
      </c>
      <c r="K410" s="61" t="s">
        <v>29</v>
      </c>
      <c r="L410" s="61" t="s">
        <v>43</v>
      </c>
      <c r="M410" s="61" t="s">
        <v>44</v>
      </c>
      <c r="N410" s="61" t="s">
        <v>45</v>
      </c>
      <c r="O410" s="61" t="s">
        <v>46</v>
      </c>
      <c r="P410" s="61">
        <v>6</v>
      </c>
      <c r="Q410" s="61" t="s">
        <v>34</v>
      </c>
      <c r="R410" s="61">
        <v>21</v>
      </c>
      <c r="S410" s="61" t="s">
        <v>107</v>
      </c>
      <c r="T410" s="61" t="s">
        <v>47</v>
      </c>
      <c r="U410" s="61" t="s">
        <v>48</v>
      </c>
      <c r="V410" s="61">
        <v>5000</v>
      </c>
      <c r="W410" s="61" t="s">
        <v>661</v>
      </c>
      <c r="X410" s="61" t="s">
        <v>84</v>
      </c>
      <c r="AB410" s="61">
        <v>5211</v>
      </c>
      <c r="AC410" s="61" t="s">
        <v>345</v>
      </c>
      <c r="AD410" s="61">
        <v>0</v>
      </c>
      <c r="AE410" s="61" t="s">
        <v>40</v>
      </c>
      <c r="AF410" s="63">
        <v>0</v>
      </c>
      <c r="AG410" s="63">
        <v>0</v>
      </c>
      <c r="AH410" s="63">
        <v>0</v>
      </c>
      <c r="AI410" s="63">
        <v>0</v>
      </c>
      <c r="AJ410" s="63">
        <v>108130.56</v>
      </c>
      <c r="AK410" s="63">
        <v>0</v>
      </c>
      <c r="AL410" s="63">
        <v>108130.56</v>
      </c>
      <c r="AM410" s="63">
        <v>108130.56</v>
      </c>
      <c r="AN410" s="63">
        <v>0</v>
      </c>
      <c r="AO410" s="63">
        <v>108130.56</v>
      </c>
      <c r="AP410" s="63">
        <v>108130.56</v>
      </c>
      <c r="AQ410" s="63">
        <v>0</v>
      </c>
      <c r="AR410" s="63">
        <v>0</v>
      </c>
      <c r="AS410" s="63">
        <v>108130.56</v>
      </c>
      <c r="AT410" s="63">
        <v>0</v>
      </c>
      <c r="AU410" s="63">
        <v>0</v>
      </c>
      <c r="AV410" s="63">
        <v>0</v>
      </c>
      <c r="AW410" s="63">
        <f>AG410-AJ410</f>
        <v>-108130.56</v>
      </c>
      <c r="AX410" s="63">
        <v>0</v>
      </c>
      <c r="AY410" s="63">
        <f>AX410-AI410</f>
        <v>0</v>
      </c>
      <c r="AZ410" s="63">
        <f>AX410-AG410</f>
        <v>0</v>
      </c>
      <c r="BA410" s="63">
        <v>0</v>
      </c>
      <c r="BB410" s="63" t="s">
        <v>473</v>
      </c>
      <c r="BC410" s="63">
        <v>0</v>
      </c>
      <c r="BD410" s="63">
        <v>0</v>
      </c>
      <c r="BE410" s="63">
        <v>0</v>
      </c>
      <c r="BF410" s="63">
        <v>0</v>
      </c>
      <c r="BG410" s="63">
        <v>0</v>
      </c>
      <c r="BH410" s="63"/>
      <c r="BI410" s="63">
        <f>-AW410</f>
        <v>108130.56</v>
      </c>
      <c r="BJ410" s="63">
        <f t="shared" si="101"/>
        <v>108130.56</v>
      </c>
      <c r="BK410" s="63">
        <f t="shared" si="102"/>
        <v>0</v>
      </c>
    </row>
    <row r="411" spans="1:63" s="61" customFormat="1" hidden="1" x14ac:dyDescent="0.25">
      <c r="A411" s="61" t="str">
        <f>VLOOKUP(B411,'Cubo 14-08-2023'!$A$1:$A$444,1,0)</f>
        <v>1.1-00-2311_23649031_2352110</v>
      </c>
      <c r="B411" s="61" t="str">
        <f t="shared" si="100"/>
        <v>1.1-00-2311_23649031_2352110</v>
      </c>
      <c r="C411" s="61" t="s">
        <v>137</v>
      </c>
      <c r="D411" s="61" t="s">
        <v>138</v>
      </c>
      <c r="E411" s="61" t="s">
        <v>682</v>
      </c>
      <c r="F411" s="61">
        <v>3</v>
      </c>
      <c r="G411" s="61" t="s">
        <v>685</v>
      </c>
      <c r="H411" s="61">
        <v>3.8</v>
      </c>
      <c r="I411" s="61" t="s">
        <v>687</v>
      </c>
      <c r="J411" s="61" t="s">
        <v>77</v>
      </c>
      <c r="K411" s="61" t="s">
        <v>78</v>
      </c>
      <c r="L411" s="61" t="s">
        <v>43</v>
      </c>
      <c r="M411" s="61" t="s">
        <v>44</v>
      </c>
      <c r="N411" s="61" t="s">
        <v>79</v>
      </c>
      <c r="O411" s="61" t="s">
        <v>80</v>
      </c>
      <c r="P411" s="61">
        <v>6</v>
      </c>
      <c r="Q411" s="61" t="s">
        <v>34</v>
      </c>
      <c r="R411" s="61">
        <v>49</v>
      </c>
      <c r="S411" s="61" t="s">
        <v>200</v>
      </c>
      <c r="T411" s="61" t="s">
        <v>81</v>
      </c>
      <c r="U411" s="61" t="s">
        <v>82</v>
      </c>
      <c r="V411" s="61">
        <v>5000</v>
      </c>
      <c r="W411" s="61" t="s">
        <v>661</v>
      </c>
      <c r="X411" s="61" t="s">
        <v>84</v>
      </c>
      <c r="AB411" s="61">
        <v>5211</v>
      </c>
      <c r="AC411" s="61" t="s">
        <v>345</v>
      </c>
      <c r="AD411" s="61">
        <v>0</v>
      </c>
      <c r="AE411" s="61" t="s">
        <v>40</v>
      </c>
      <c r="AF411" s="63">
        <v>0</v>
      </c>
      <c r="AG411" s="63">
        <v>0</v>
      </c>
      <c r="AH411" s="63">
        <v>0</v>
      </c>
      <c r="AI411" s="63">
        <v>0</v>
      </c>
      <c r="AJ411" s="63">
        <v>0</v>
      </c>
      <c r="AK411" s="63">
        <v>0</v>
      </c>
      <c r="AL411" s="63">
        <v>0</v>
      </c>
      <c r="AM411" s="63">
        <v>0</v>
      </c>
      <c r="AN411" s="63">
        <v>0</v>
      </c>
      <c r="AO411" s="63">
        <v>0</v>
      </c>
      <c r="AP411" s="63">
        <v>0</v>
      </c>
      <c r="AQ411" s="63">
        <v>0</v>
      </c>
      <c r="AR411" s="63">
        <v>0</v>
      </c>
      <c r="AS411" s="63">
        <v>0</v>
      </c>
      <c r="AT411" s="63">
        <v>0</v>
      </c>
      <c r="AU411" s="63">
        <v>0</v>
      </c>
      <c r="AV411" s="63">
        <v>0</v>
      </c>
      <c r="AW411" s="63">
        <f>AG411-AJ411</f>
        <v>0</v>
      </c>
      <c r="AX411" s="63">
        <v>0</v>
      </c>
      <c r="AY411" s="63">
        <f>AX411-AI411</f>
        <v>0</v>
      </c>
      <c r="AZ411" s="63">
        <f>AX411-AG411</f>
        <v>0</v>
      </c>
      <c r="BA411" s="63">
        <v>0</v>
      </c>
      <c r="BB411" s="63" t="s">
        <v>473</v>
      </c>
      <c r="BC411" s="63">
        <v>0</v>
      </c>
      <c r="BD411" s="63">
        <v>0</v>
      </c>
      <c r="BE411" s="63">
        <v>0</v>
      </c>
      <c r="BF411" s="63">
        <v>0</v>
      </c>
      <c r="BG411" s="63">
        <v>0</v>
      </c>
      <c r="BH411" s="63"/>
      <c r="BI411" s="63">
        <v>23000</v>
      </c>
      <c r="BJ411" s="63">
        <f t="shared" si="101"/>
        <v>23000</v>
      </c>
      <c r="BK411" s="63">
        <f t="shared" si="102"/>
        <v>23000</v>
      </c>
    </row>
    <row r="412" spans="1:63" s="61" customFormat="1" hidden="1" x14ac:dyDescent="0.25">
      <c r="A412" s="61" t="str">
        <f>VLOOKUP(B412,'Cubo 14-08-2023'!$A$1:$A$444,1,0)</f>
        <v>1.6-08-2309_23842026_2352110</v>
      </c>
      <c r="B412" s="61" t="str">
        <f t="shared" si="100"/>
        <v>1.6-08-2309_23842026_2352110</v>
      </c>
      <c r="C412" s="77" t="s">
        <v>629</v>
      </c>
      <c r="D412" s="61" t="s">
        <v>628</v>
      </c>
      <c r="E412" s="61" t="s">
        <v>683</v>
      </c>
      <c r="F412" s="61">
        <v>3</v>
      </c>
      <c r="G412" s="61" t="s">
        <v>685</v>
      </c>
      <c r="H412" s="61">
        <v>3.1</v>
      </c>
      <c r="I412" s="61" t="s">
        <v>686</v>
      </c>
      <c r="J412" s="61" t="s">
        <v>382</v>
      </c>
      <c r="K412" s="61" t="s">
        <v>383</v>
      </c>
      <c r="L412" s="61" t="s">
        <v>43</v>
      </c>
      <c r="M412" s="61" t="s">
        <v>44</v>
      </c>
      <c r="N412" s="61" t="s">
        <v>363</v>
      </c>
      <c r="O412" s="61" t="s">
        <v>364</v>
      </c>
      <c r="P412" s="61">
        <v>8</v>
      </c>
      <c r="Q412" s="61" t="s">
        <v>384</v>
      </c>
      <c r="R412" s="61">
        <v>42</v>
      </c>
      <c r="S412" s="61" t="s">
        <v>391</v>
      </c>
      <c r="T412" s="61" t="s">
        <v>389</v>
      </c>
      <c r="U412" s="61" t="s">
        <v>390</v>
      </c>
      <c r="V412" s="61">
        <v>5000</v>
      </c>
      <c r="W412" s="61" t="s">
        <v>661</v>
      </c>
      <c r="X412" s="61" t="s">
        <v>84</v>
      </c>
      <c r="AB412" s="61">
        <v>5211</v>
      </c>
      <c r="AC412" s="61" t="s">
        <v>345</v>
      </c>
      <c r="AD412" s="61">
        <v>0</v>
      </c>
      <c r="AE412" s="61" t="s">
        <v>40</v>
      </c>
      <c r="AF412" s="63">
        <v>0</v>
      </c>
      <c r="AG412" s="63">
        <v>0</v>
      </c>
      <c r="AH412" s="63">
        <v>0</v>
      </c>
      <c r="AI412" s="63">
        <v>0</v>
      </c>
      <c r="AJ412" s="63">
        <v>0</v>
      </c>
      <c r="AK412" s="63">
        <v>0</v>
      </c>
      <c r="AL412" s="63">
        <v>0</v>
      </c>
      <c r="AM412" s="63">
        <v>0</v>
      </c>
      <c r="AN412" s="63">
        <v>0</v>
      </c>
      <c r="AO412" s="63">
        <v>0</v>
      </c>
      <c r="AP412" s="63">
        <v>0</v>
      </c>
      <c r="AQ412" s="63">
        <v>0</v>
      </c>
      <c r="AR412" s="63">
        <v>0</v>
      </c>
      <c r="AS412" s="63">
        <v>0</v>
      </c>
      <c r="AT412" s="63">
        <v>0</v>
      </c>
      <c r="AU412" s="63">
        <v>0</v>
      </c>
      <c r="AV412" s="63">
        <v>0</v>
      </c>
      <c r="AW412" s="63">
        <v>0</v>
      </c>
      <c r="AX412" s="63">
        <v>0</v>
      </c>
      <c r="AY412" s="63">
        <v>0</v>
      </c>
      <c r="AZ412" s="63">
        <v>0</v>
      </c>
      <c r="BA412" s="63">
        <v>0</v>
      </c>
      <c r="BB412" s="63" t="s">
        <v>473</v>
      </c>
      <c r="BC412" s="63">
        <v>0</v>
      </c>
      <c r="BD412" s="63">
        <v>0</v>
      </c>
      <c r="BE412" s="63">
        <v>0</v>
      </c>
      <c r="BF412" s="63">
        <v>0</v>
      </c>
      <c r="BG412" s="63">
        <v>0</v>
      </c>
      <c r="BH412" s="63"/>
      <c r="BI412" s="63">
        <v>1373020</v>
      </c>
      <c r="BJ412" s="63">
        <f t="shared" si="101"/>
        <v>1373020</v>
      </c>
      <c r="BK412" s="63">
        <f t="shared" si="102"/>
        <v>1373020</v>
      </c>
    </row>
    <row r="413" spans="1:63" s="61" customFormat="1" hidden="1" x14ac:dyDescent="0.25">
      <c r="A413" s="61" t="str">
        <f>VLOOKUP(B413,'Cubo 14-08-2023'!$A$1:$A$444,1,0)</f>
        <v>2.6-13-2309_23842026_2352110</v>
      </c>
      <c r="B413" s="61" t="str">
        <f t="shared" si="100"/>
        <v>2.6-13-2309_23842026_2352110</v>
      </c>
      <c r="C413" s="77" t="s">
        <v>620</v>
      </c>
      <c r="D413" s="61" t="s">
        <v>621</v>
      </c>
      <c r="E413" s="61" t="s">
        <v>679</v>
      </c>
      <c r="F413" s="61">
        <v>3</v>
      </c>
      <c r="G413" s="61" t="s">
        <v>685</v>
      </c>
      <c r="H413" s="61">
        <v>3.1</v>
      </c>
      <c r="I413" s="61" t="s">
        <v>686</v>
      </c>
      <c r="J413" s="61" t="s">
        <v>382</v>
      </c>
      <c r="K413" s="61" t="s">
        <v>383</v>
      </c>
      <c r="L413" s="61" t="s">
        <v>43</v>
      </c>
      <c r="M413" s="61" t="s">
        <v>44</v>
      </c>
      <c r="N413" s="61" t="s">
        <v>363</v>
      </c>
      <c r="O413" s="61" t="s">
        <v>364</v>
      </c>
      <c r="P413" s="61">
        <v>8</v>
      </c>
      <c r="Q413" s="61" t="s">
        <v>384</v>
      </c>
      <c r="R413" s="61">
        <v>42</v>
      </c>
      <c r="S413" s="61" t="s">
        <v>391</v>
      </c>
      <c r="T413" s="61" t="s">
        <v>389</v>
      </c>
      <c r="U413" s="61" t="s">
        <v>390</v>
      </c>
      <c r="V413" s="61">
        <v>5000</v>
      </c>
      <c r="W413" s="61" t="s">
        <v>661</v>
      </c>
      <c r="X413" s="61" t="s">
        <v>84</v>
      </c>
      <c r="AB413" s="61">
        <v>5211</v>
      </c>
      <c r="AC413" s="61" t="s">
        <v>345</v>
      </c>
      <c r="AD413" s="61">
        <v>0</v>
      </c>
      <c r="AE413" s="61" t="s">
        <v>40</v>
      </c>
      <c r="AF413" s="63">
        <v>0</v>
      </c>
      <c r="AG413" s="63">
        <v>0</v>
      </c>
      <c r="AH413" s="63">
        <v>0</v>
      </c>
      <c r="AI413" s="63">
        <v>0</v>
      </c>
      <c r="AJ413" s="63">
        <v>0</v>
      </c>
      <c r="AK413" s="63">
        <v>0</v>
      </c>
      <c r="AL413" s="63">
        <v>0</v>
      </c>
      <c r="AM413" s="63">
        <v>0</v>
      </c>
      <c r="AN413" s="63">
        <v>0</v>
      </c>
      <c r="AO413" s="63">
        <v>0</v>
      </c>
      <c r="AP413" s="63">
        <v>0</v>
      </c>
      <c r="AQ413" s="63">
        <v>0</v>
      </c>
      <c r="AR413" s="63">
        <v>0</v>
      </c>
      <c r="AS413" s="63">
        <v>0</v>
      </c>
      <c r="AT413" s="63">
        <v>0</v>
      </c>
      <c r="AU413" s="63">
        <v>0</v>
      </c>
      <c r="AV413" s="63">
        <v>0</v>
      </c>
      <c r="AW413" s="63">
        <v>0</v>
      </c>
      <c r="AX413" s="63">
        <v>0</v>
      </c>
      <c r="AY413" s="63">
        <v>0</v>
      </c>
      <c r="AZ413" s="63">
        <v>0</v>
      </c>
      <c r="BA413" s="63">
        <v>0</v>
      </c>
      <c r="BB413" s="63" t="s">
        <v>473</v>
      </c>
      <c r="BC413" s="63">
        <v>0</v>
      </c>
      <c r="BD413" s="63">
        <v>0</v>
      </c>
      <c r="BE413" s="63">
        <v>0</v>
      </c>
      <c r="BF413" s="63">
        <v>0</v>
      </c>
      <c r="BG413" s="63">
        <v>0</v>
      </c>
      <c r="BH413" s="63"/>
      <c r="BI413" s="63">
        <v>2000000</v>
      </c>
      <c r="BJ413" s="63">
        <f t="shared" si="101"/>
        <v>2000000</v>
      </c>
      <c r="BK413" s="63">
        <f t="shared" si="102"/>
        <v>2000000</v>
      </c>
    </row>
    <row r="414" spans="1:63" s="61" customFormat="1" hidden="1" x14ac:dyDescent="0.25">
      <c r="A414" s="61" t="str">
        <f>VLOOKUP(B414,'Cubo 14-08-2023'!$A$1:$A$444,1,0)</f>
        <v>1.1-00-2311_23649031_2352310</v>
      </c>
      <c r="B414" s="61" t="str">
        <f t="shared" si="100"/>
        <v>1.1-00-2311_23649031_2352310</v>
      </c>
      <c r="C414" s="61" t="s">
        <v>137</v>
      </c>
      <c r="D414" s="61" t="s">
        <v>138</v>
      </c>
      <c r="E414" s="61" t="s">
        <v>682</v>
      </c>
      <c r="F414" s="61">
        <v>3</v>
      </c>
      <c r="G414" s="61" t="s">
        <v>685</v>
      </c>
      <c r="H414" s="61">
        <v>3.8</v>
      </c>
      <c r="I414" s="61" t="s">
        <v>687</v>
      </c>
      <c r="J414" s="61" t="s">
        <v>77</v>
      </c>
      <c r="K414" s="61" t="s">
        <v>78</v>
      </c>
      <c r="L414" s="61" t="s">
        <v>43</v>
      </c>
      <c r="M414" s="61" t="s">
        <v>44</v>
      </c>
      <c r="N414" s="61" t="s">
        <v>79</v>
      </c>
      <c r="O414" s="61" t="s">
        <v>80</v>
      </c>
      <c r="P414" s="61">
        <v>6</v>
      </c>
      <c r="Q414" s="61" t="s">
        <v>34</v>
      </c>
      <c r="R414" s="61">
        <v>49</v>
      </c>
      <c r="S414" s="61" t="s">
        <v>200</v>
      </c>
      <c r="T414" s="61" t="s">
        <v>81</v>
      </c>
      <c r="U414" s="61" t="s">
        <v>82</v>
      </c>
      <c r="V414" s="61">
        <v>5000</v>
      </c>
      <c r="W414" s="61" t="s">
        <v>661</v>
      </c>
      <c r="X414" s="61" t="s">
        <v>84</v>
      </c>
      <c r="AB414" s="61">
        <v>5231</v>
      </c>
      <c r="AC414" s="61" t="s">
        <v>209</v>
      </c>
      <c r="AD414" s="61">
        <v>0</v>
      </c>
      <c r="AE414" s="61" t="s">
        <v>40</v>
      </c>
      <c r="AF414" s="63">
        <v>162688</v>
      </c>
      <c r="AG414" s="63">
        <v>151436</v>
      </c>
      <c r="AH414" s="63">
        <v>151436</v>
      </c>
      <c r="AI414" s="63">
        <v>0</v>
      </c>
      <c r="AJ414" s="63">
        <v>167550.92000000001</v>
      </c>
      <c r="AK414" s="63">
        <v>73277.490000000005</v>
      </c>
      <c r="AL414" s="63">
        <v>125982.09</v>
      </c>
      <c r="AM414" s="63">
        <v>125982.09</v>
      </c>
      <c r="AN414" s="63">
        <v>32642.400000000001</v>
      </c>
      <c r="AO414" s="63">
        <v>125982.09</v>
      </c>
      <c r="AP414" s="63">
        <v>125982.09</v>
      </c>
      <c r="AQ414" s="63">
        <v>32642.400000000001</v>
      </c>
      <c r="AR414" s="63">
        <v>32642.400000000001</v>
      </c>
      <c r="AS414" s="63">
        <v>32642.400000000001</v>
      </c>
      <c r="AT414" s="63">
        <v>32642.400000000001</v>
      </c>
      <c r="AU414" s="63">
        <v>32642.400000000001</v>
      </c>
      <c r="AV414" s="63">
        <v>32642.400000000001</v>
      </c>
      <c r="AW414" s="63">
        <f t="shared" ref="AW414:AW420" si="105">AG414-AJ414</f>
        <v>-16114.920000000013</v>
      </c>
      <c r="AX414" s="63">
        <v>0</v>
      </c>
      <c r="AY414" s="63">
        <f t="shared" ref="AY414:AY420" si="106">AX414-AI414</f>
        <v>0</v>
      </c>
      <c r="AZ414" s="63">
        <f t="shared" ref="AZ414:AZ420" si="107">AX414-AG414</f>
        <v>-151436</v>
      </c>
      <c r="BA414" s="63">
        <v>0</v>
      </c>
      <c r="BB414" s="63" t="s">
        <v>473</v>
      </c>
      <c r="BC414" s="63">
        <v>0</v>
      </c>
      <c r="BD414" s="63">
        <v>162688</v>
      </c>
      <c r="BE414" s="63">
        <v>0</v>
      </c>
      <c r="BF414" s="63">
        <v>11252</v>
      </c>
      <c r="BG414" s="63">
        <v>151436</v>
      </c>
      <c r="BH414" s="63"/>
      <c r="BI414" s="63">
        <v>50000</v>
      </c>
      <c r="BJ414" s="63">
        <f t="shared" si="101"/>
        <v>201436</v>
      </c>
      <c r="BK414" s="63">
        <f t="shared" si="102"/>
        <v>75453.91</v>
      </c>
    </row>
    <row r="415" spans="1:63" s="61" customFormat="1" hidden="1" x14ac:dyDescent="0.25">
      <c r="A415" s="61" t="str">
        <f>VLOOKUP(B415,'Cubo 14-08-2023'!$A$1:$A$444,1,0)</f>
        <v>1.1-00-2317_23456037_2353110</v>
      </c>
      <c r="B415" s="61" t="str">
        <f t="shared" si="100"/>
        <v>1.1-00-2317_23456037_2353110</v>
      </c>
      <c r="C415" s="61" t="s">
        <v>137</v>
      </c>
      <c r="D415" s="61" t="s">
        <v>138</v>
      </c>
      <c r="E415" s="61" t="s">
        <v>682</v>
      </c>
      <c r="F415" s="61">
        <v>2</v>
      </c>
      <c r="G415" s="61" t="s">
        <v>672</v>
      </c>
      <c r="H415" s="61">
        <v>2.1</v>
      </c>
      <c r="I415" s="61" t="s">
        <v>673</v>
      </c>
      <c r="J415" s="61" t="s">
        <v>186</v>
      </c>
      <c r="K415" s="61" t="s">
        <v>187</v>
      </c>
      <c r="L415" s="61" t="s">
        <v>63</v>
      </c>
      <c r="M415" s="61" t="s">
        <v>64</v>
      </c>
      <c r="N415" s="61" t="s">
        <v>188</v>
      </c>
      <c r="O415" s="61" t="s">
        <v>189</v>
      </c>
      <c r="P415" s="61">
        <v>4</v>
      </c>
      <c r="Q415" s="61" t="s">
        <v>190</v>
      </c>
      <c r="R415" s="61">
        <v>56</v>
      </c>
      <c r="S415" s="61" t="s">
        <v>193</v>
      </c>
      <c r="T415" s="61" t="s">
        <v>191</v>
      </c>
      <c r="U415" s="61" t="s">
        <v>192</v>
      </c>
      <c r="V415" s="61">
        <v>5000</v>
      </c>
      <c r="W415" s="61" t="s">
        <v>661</v>
      </c>
      <c r="X415" s="61" t="s">
        <v>84</v>
      </c>
      <c r="AB415" s="61">
        <v>5311</v>
      </c>
      <c r="AC415" s="61" t="s">
        <v>198</v>
      </c>
      <c r="AD415" s="61">
        <v>0</v>
      </c>
      <c r="AE415" s="61" t="s">
        <v>40</v>
      </c>
      <c r="AF415" s="63">
        <v>110000</v>
      </c>
      <c r="AG415" s="63">
        <v>110000</v>
      </c>
      <c r="AH415" s="63">
        <v>110000</v>
      </c>
      <c r="AI415" s="63">
        <v>110000</v>
      </c>
      <c r="AJ415" s="63">
        <v>0</v>
      </c>
      <c r="AK415" s="63">
        <v>0</v>
      </c>
      <c r="AL415" s="63">
        <v>0</v>
      </c>
      <c r="AM415" s="63">
        <v>0</v>
      </c>
      <c r="AN415" s="63">
        <v>0</v>
      </c>
      <c r="AO415" s="63">
        <v>0</v>
      </c>
      <c r="AP415" s="63">
        <v>0</v>
      </c>
      <c r="AQ415" s="63">
        <v>0</v>
      </c>
      <c r="AR415" s="63">
        <v>0</v>
      </c>
      <c r="AS415" s="63">
        <v>0</v>
      </c>
      <c r="AT415" s="63">
        <v>0</v>
      </c>
      <c r="AU415" s="63">
        <v>0</v>
      </c>
      <c r="AV415" s="63">
        <v>0</v>
      </c>
      <c r="AW415" s="63">
        <f t="shared" si="105"/>
        <v>110000</v>
      </c>
      <c r="AX415" s="63">
        <v>110000</v>
      </c>
      <c r="AY415" s="63">
        <f t="shared" si="106"/>
        <v>0</v>
      </c>
      <c r="AZ415" s="63">
        <f t="shared" si="107"/>
        <v>0</v>
      </c>
      <c r="BA415" s="63">
        <v>110000</v>
      </c>
      <c r="BB415" s="63" t="s">
        <v>470</v>
      </c>
      <c r="BC415" s="63">
        <v>0</v>
      </c>
      <c r="BD415" s="63">
        <v>0</v>
      </c>
      <c r="BE415" s="63">
        <v>0</v>
      </c>
      <c r="BF415" s="63">
        <v>0</v>
      </c>
      <c r="BG415" s="63">
        <v>0</v>
      </c>
      <c r="BH415" s="63"/>
      <c r="BI415" s="63">
        <f>BA415-AG415</f>
        <v>0</v>
      </c>
      <c r="BJ415" s="63">
        <f t="shared" si="101"/>
        <v>110000</v>
      </c>
      <c r="BK415" s="63">
        <f t="shared" si="102"/>
        <v>110000</v>
      </c>
    </row>
    <row r="416" spans="1:63" s="61" customFormat="1" hidden="1" x14ac:dyDescent="0.25">
      <c r="A416" s="61" t="str">
        <f>VLOOKUP(B416,'Cubo 14-08-2023'!$A$1:$A$444,1,0)</f>
        <v>1.1-00-2307_23339024_2353110</v>
      </c>
      <c r="B416" s="61" t="str">
        <f t="shared" si="100"/>
        <v>1.1-00-2307_23339024_2353110</v>
      </c>
      <c r="C416" s="61" t="s">
        <v>137</v>
      </c>
      <c r="D416" s="61" t="s">
        <v>138</v>
      </c>
      <c r="E416" s="61" t="s">
        <v>682</v>
      </c>
      <c r="F416" s="61">
        <v>2</v>
      </c>
      <c r="G416" s="61" t="s">
        <v>672</v>
      </c>
      <c r="H416" s="61">
        <v>2.2999999999999998</v>
      </c>
      <c r="I416" s="61" t="s">
        <v>688</v>
      </c>
      <c r="J416" s="61" t="s">
        <v>214</v>
      </c>
      <c r="K416" s="61" t="s">
        <v>215</v>
      </c>
      <c r="L416" s="61" t="s">
        <v>43</v>
      </c>
      <c r="M416" s="61" t="s">
        <v>44</v>
      </c>
      <c r="N416" s="61" t="s">
        <v>88</v>
      </c>
      <c r="O416" s="61" t="s">
        <v>89</v>
      </c>
      <c r="P416" s="61">
        <v>3</v>
      </c>
      <c r="Q416" s="61" t="s">
        <v>90</v>
      </c>
      <c r="R416" s="61">
        <v>39</v>
      </c>
      <c r="S416" s="61" t="s">
        <v>218</v>
      </c>
      <c r="T416" s="61" t="s">
        <v>216</v>
      </c>
      <c r="U416" s="61" t="s">
        <v>217</v>
      </c>
      <c r="V416" s="61">
        <v>5000</v>
      </c>
      <c r="W416" s="61" t="s">
        <v>661</v>
      </c>
      <c r="X416" s="61" t="s">
        <v>84</v>
      </c>
      <c r="AB416" s="61">
        <v>5311</v>
      </c>
      <c r="AC416" s="61" t="s">
        <v>198</v>
      </c>
      <c r="AD416" s="61">
        <v>0</v>
      </c>
      <c r="AE416" s="61" t="s">
        <v>40</v>
      </c>
      <c r="AF416" s="63">
        <v>3966039</v>
      </c>
      <c r="AG416" s="63">
        <v>3966039</v>
      </c>
      <c r="AH416" s="63">
        <v>3966039</v>
      </c>
      <c r="AI416" s="63">
        <v>3966039</v>
      </c>
      <c r="AJ416" s="63">
        <v>2497872.5299999998</v>
      </c>
      <c r="AK416" s="63">
        <v>145417.37</v>
      </c>
      <c r="AL416" s="63">
        <v>2474092.5299999998</v>
      </c>
      <c r="AM416" s="63">
        <v>2474092.5299999998</v>
      </c>
      <c r="AN416" s="63">
        <v>145417.37</v>
      </c>
      <c r="AO416" s="63">
        <v>2474092.5299999998</v>
      </c>
      <c r="AP416" s="63">
        <v>2474092.5299999998</v>
      </c>
      <c r="AQ416" s="63">
        <v>145417.37</v>
      </c>
      <c r="AR416" s="63">
        <v>181491.75</v>
      </c>
      <c r="AS416" s="63">
        <v>2474092.5299999998</v>
      </c>
      <c r="AT416" s="63">
        <v>145417.37</v>
      </c>
      <c r="AU416" s="63">
        <v>181491.75</v>
      </c>
      <c r="AV416" s="63">
        <v>2474092.5299999998</v>
      </c>
      <c r="AW416" s="63">
        <f t="shared" si="105"/>
        <v>1468166.4700000002</v>
      </c>
      <c r="AX416" s="63">
        <v>3966039</v>
      </c>
      <c r="AY416" s="63">
        <f t="shared" si="106"/>
        <v>0</v>
      </c>
      <c r="AZ416" s="63">
        <f t="shared" si="107"/>
        <v>0</v>
      </c>
      <c r="BA416" s="63">
        <v>3966039</v>
      </c>
      <c r="BB416" s="63" t="s">
        <v>534</v>
      </c>
      <c r="BC416" s="63">
        <v>0</v>
      </c>
      <c r="BD416" s="63">
        <v>0</v>
      </c>
      <c r="BE416" s="63">
        <v>0</v>
      </c>
      <c r="BF416" s="63">
        <v>0</v>
      </c>
      <c r="BG416" s="63">
        <v>0</v>
      </c>
      <c r="BH416" s="63"/>
      <c r="BI416" s="63">
        <f>BA416-AG416</f>
        <v>0</v>
      </c>
      <c r="BJ416" s="63">
        <f t="shared" si="101"/>
        <v>3966039</v>
      </c>
      <c r="BK416" s="63">
        <f t="shared" si="102"/>
        <v>1491946.4700000002</v>
      </c>
    </row>
    <row r="417" spans="1:63" s="61" customFormat="1" hidden="1" x14ac:dyDescent="0.25">
      <c r="A417" s="61" t="str">
        <f>VLOOKUP(B417,'Cubo 14-08-2023'!$A$1:$A$444,1,0)</f>
        <v>1.1-00-2309_23842026_2353110</v>
      </c>
      <c r="B417" s="61" t="str">
        <f t="shared" si="100"/>
        <v>1.1-00-2309_23842026_2353110</v>
      </c>
      <c r="C417" s="61" t="s">
        <v>137</v>
      </c>
      <c r="D417" s="61" t="s">
        <v>138</v>
      </c>
      <c r="E417" s="61" t="s">
        <v>682</v>
      </c>
      <c r="F417" s="61">
        <v>3</v>
      </c>
      <c r="G417" s="61" t="s">
        <v>685</v>
      </c>
      <c r="H417" s="61">
        <v>3.1</v>
      </c>
      <c r="I417" s="61" t="s">
        <v>686</v>
      </c>
      <c r="J417" s="61" t="s">
        <v>382</v>
      </c>
      <c r="K417" s="61" t="s">
        <v>383</v>
      </c>
      <c r="L417" s="61" t="s">
        <v>43</v>
      </c>
      <c r="M417" s="61" t="s">
        <v>44</v>
      </c>
      <c r="N417" s="61" t="s">
        <v>363</v>
      </c>
      <c r="O417" s="61" t="s">
        <v>364</v>
      </c>
      <c r="P417" s="61">
        <v>8</v>
      </c>
      <c r="Q417" s="61" t="s">
        <v>384</v>
      </c>
      <c r="R417" s="61">
        <v>42</v>
      </c>
      <c r="S417" s="61" t="s">
        <v>391</v>
      </c>
      <c r="T417" s="61" t="s">
        <v>389</v>
      </c>
      <c r="U417" s="61" t="s">
        <v>390</v>
      </c>
      <c r="V417" s="61">
        <v>5000</v>
      </c>
      <c r="W417" s="61" t="s">
        <v>661</v>
      </c>
      <c r="X417" s="61" t="s">
        <v>84</v>
      </c>
      <c r="AB417" s="61">
        <v>5311</v>
      </c>
      <c r="AC417" s="61" t="s">
        <v>198</v>
      </c>
      <c r="AD417" s="61">
        <v>0</v>
      </c>
      <c r="AE417" s="61" t="s">
        <v>40</v>
      </c>
      <c r="AF417" s="63">
        <v>136000</v>
      </c>
      <c r="AG417" s="63">
        <v>136000</v>
      </c>
      <c r="AH417" s="63">
        <v>136000</v>
      </c>
      <c r="AI417" s="63">
        <v>86000</v>
      </c>
      <c r="AJ417" s="63">
        <v>115919.61</v>
      </c>
      <c r="AK417" s="63">
        <v>115919.61</v>
      </c>
      <c r="AL417" s="63">
        <v>115919.61</v>
      </c>
      <c r="AM417" s="63">
        <v>115919.61</v>
      </c>
      <c r="AN417" s="63">
        <v>0</v>
      </c>
      <c r="AO417" s="63">
        <v>0</v>
      </c>
      <c r="AP417" s="63">
        <v>0</v>
      </c>
      <c r="AQ417" s="63">
        <v>0</v>
      </c>
      <c r="AR417" s="63">
        <v>0</v>
      </c>
      <c r="AS417" s="63">
        <v>0</v>
      </c>
      <c r="AT417" s="63">
        <v>0</v>
      </c>
      <c r="AU417" s="63">
        <v>0</v>
      </c>
      <c r="AV417" s="63">
        <v>0</v>
      </c>
      <c r="AW417" s="63">
        <f t="shared" si="105"/>
        <v>20080.39</v>
      </c>
      <c r="AX417" s="63">
        <v>86000</v>
      </c>
      <c r="AY417" s="63">
        <f t="shared" si="106"/>
        <v>0</v>
      </c>
      <c r="AZ417" s="63">
        <f t="shared" si="107"/>
        <v>-50000</v>
      </c>
      <c r="BA417" s="63">
        <v>86000</v>
      </c>
      <c r="BB417" s="63" t="s">
        <v>559</v>
      </c>
      <c r="BC417" s="63">
        <v>0</v>
      </c>
      <c r="BD417" s="63">
        <v>50000</v>
      </c>
      <c r="BE417" s="63">
        <v>0</v>
      </c>
      <c r="BF417" s="63">
        <v>0</v>
      </c>
      <c r="BG417" s="63">
        <v>50000</v>
      </c>
      <c r="BH417" s="63">
        <f>BI417+AG417</f>
        <v>136000</v>
      </c>
      <c r="BI417" s="63">
        <v>0</v>
      </c>
      <c r="BJ417" s="63">
        <f t="shared" si="101"/>
        <v>136000</v>
      </c>
      <c r="BK417" s="63">
        <f t="shared" si="102"/>
        <v>20080.39</v>
      </c>
    </row>
    <row r="418" spans="1:63" s="61" customFormat="1" hidden="1" x14ac:dyDescent="0.25">
      <c r="A418" s="61" t="str">
        <f>VLOOKUP(B418,'Cubo 14-08-2023'!$A$1:$A$444,1,0)</f>
        <v>1.1-00-2317_23456037_2353210</v>
      </c>
      <c r="B418" s="61" t="str">
        <f t="shared" si="100"/>
        <v>1.1-00-2317_23456037_2353210</v>
      </c>
      <c r="C418" s="61" t="s">
        <v>137</v>
      </c>
      <c r="D418" s="61" t="s">
        <v>138</v>
      </c>
      <c r="E418" s="61" t="s">
        <v>682</v>
      </c>
      <c r="F418" s="61">
        <v>2</v>
      </c>
      <c r="G418" s="61" t="s">
        <v>672</v>
      </c>
      <c r="H418" s="61">
        <v>2.1</v>
      </c>
      <c r="I418" s="61" t="s">
        <v>673</v>
      </c>
      <c r="J418" s="61" t="s">
        <v>186</v>
      </c>
      <c r="K418" s="61" t="s">
        <v>187</v>
      </c>
      <c r="L418" s="61" t="s">
        <v>63</v>
      </c>
      <c r="M418" s="61" t="s">
        <v>64</v>
      </c>
      <c r="N418" s="61" t="s">
        <v>188</v>
      </c>
      <c r="O418" s="61" t="s">
        <v>189</v>
      </c>
      <c r="P418" s="61">
        <v>4</v>
      </c>
      <c r="Q418" s="61" t="s">
        <v>190</v>
      </c>
      <c r="R418" s="61">
        <v>56</v>
      </c>
      <c r="S418" s="61" t="s">
        <v>193</v>
      </c>
      <c r="T418" s="61" t="s">
        <v>191</v>
      </c>
      <c r="U418" s="61" t="s">
        <v>192</v>
      </c>
      <c r="V418" s="61">
        <v>5000</v>
      </c>
      <c r="W418" s="61" t="s">
        <v>661</v>
      </c>
      <c r="X418" s="61" t="s">
        <v>84</v>
      </c>
      <c r="AB418" s="61">
        <v>5321</v>
      </c>
      <c r="AC418" s="61" t="s">
        <v>199</v>
      </c>
      <c r="AD418" s="61">
        <v>0</v>
      </c>
      <c r="AE418" s="61" t="s">
        <v>40</v>
      </c>
      <c r="AF418" s="63">
        <v>10000</v>
      </c>
      <c r="AG418" s="63">
        <v>10000</v>
      </c>
      <c r="AH418" s="63">
        <v>10000</v>
      </c>
      <c r="AI418" s="63">
        <v>10000</v>
      </c>
      <c r="AJ418" s="63">
        <v>0</v>
      </c>
      <c r="AK418" s="63">
        <v>0</v>
      </c>
      <c r="AL418" s="63">
        <v>0</v>
      </c>
      <c r="AM418" s="63">
        <v>0</v>
      </c>
      <c r="AN418" s="63">
        <v>0</v>
      </c>
      <c r="AO418" s="63">
        <v>0</v>
      </c>
      <c r="AP418" s="63">
        <v>0</v>
      </c>
      <c r="AQ418" s="63">
        <v>0</v>
      </c>
      <c r="AR418" s="63">
        <v>0</v>
      </c>
      <c r="AS418" s="63">
        <v>0</v>
      </c>
      <c r="AT418" s="63">
        <v>0</v>
      </c>
      <c r="AU418" s="63">
        <v>0</v>
      </c>
      <c r="AV418" s="63">
        <v>0</v>
      </c>
      <c r="AW418" s="63">
        <f t="shared" si="105"/>
        <v>10000</v>
      </c>
      <c r="AX418" s="63">
        <v>10000</v>
      </c>
      <c r="AY418" s="63">
        <f t="shared" si="106"/>
        <v>0</v>
      </c>
      <c r="AZ418" s="63">
        <f t="shared" si="107"/>
        <v>0</v>
      </c>
      <c r="BA418" s="63">
        <v>10000</v>
      </c>
      <c r="BB418" s="63" t="s">
        <v>471</v>
      </c>
      <c r="BC418" s="63">
        <v>0</v>
      </c>
      <c r="BD418" s="63">
        <v>0</v>
      </c>
      <c r="BE418" s="63">
        <v>0</v>
      </c>
      <c r="BF418" s="63">
        <v>0</v>
      </c>
      <c r="BG418" s="63">
        <v>0</v>
      </c>
      <c r="BH418" s="63"/>
      <c r="BI418" s="63">
        <f>BA418-AG418</f>
        <v>0</v>
      </c>
      <c r="BJ418" s="63">
        <f t="shared" si="101"/>
        <v>10000</v>
      </c>
      <c r="BK418" s="63">
        <f t="shared" si="102"/>
        <v>10000</v>
      </c>
    </row>
    <row r="419" spans="1:63" s="61" customFormat="1" hidden="1" x14ac:dyDescent="0.25">
      <c r="A419" s="61" t="str">
        <f>VLOOKUP(B419,'Cubo 14-08-2023'!$A$1:$A$444,1,0)</f>
        <v>1.1-00-2307_23339024_2353210</v>
      </c>
      <c r="B419" s="61" t="str">
        <f t="shared" si="100"/>
        <v>1.1-00-2307_23339024_2353210</v>
      </c>
      <c r="C419" s="61" t="s">
        <v>137</v>
      </c>
      <c r="D419" s="61" t="s">
        <v>138</v>
      </c>
      <c r="E419" s="61" t="s">
        <v>682</v>
      </c>
      <c r="F419" s="61">
        <v>2</v>
      </c>
      <c r="G419" s="61" t="s">
        <v>672</v>
      </c>
      <c r="H419" s="61">
        <v>2.2999999999999998</v>
      </c>
      <c r="I419" s="61" t="s">
        <v>688</v>
      </c>
      <c r="J419" s="61" t="s">
        <v>214</v>
      </c>
      <c r="K419" s="61" t="s">
        <v>215</v>
      </c>
      <c r="L419" s="61" t="s">
        <v>43</v>
      </c>
      <c r="M419" s="61" t="s">
        <v>44</v>
      </c>
      <c r="N419" s="61" t="s">
        <v>88</v>
      </c>
      <c r="O419" s="61" t="s">
        <v>89</v>
      </c>
      <c r="P419" s="61">
        <v>3</v>
      </c>
      <c r="Q419" s="61" t="s">
        <v>90</v>
      </c>
      <c r="R419" s="61">
        <v>39</v>
      </c>
      <c r="S419" s="61" t="s">
        <v>218</v>
      </c>
      <c r="T419" s="61" t="s">
        <v>216</v>
      </c>
      <c r="U419" s="61" t="s">
        <v>217</v>
      </c>
      <c r="V419" s="61">
        <v>5000</v>
      </c>
      <c r="W419" s="61" t="s">
        <v>661</v>
      </c>
      <c r="X419" s="61" t="s">
        <v>84</v>
      </c>
      <c r="AB419" s="61">
        <v>5321</v>
      </c>
      <c r="AC419" s="61" t="s">
        <v>199</v>
      </c>
      <c r="AD419" s="61">
        <v>0</v>
      </c>
      <c r="AE419" s="61" t="s">
        <v>40</v>
      </c>
      <c r="AF419" s="63">
        <v>1005112</v>
      </c>
      <c r="AG419" s="63">
        <v>1005112</v>
      </c>
      <c r="AH419" s="63">
        <v>1005112</v>
      </c>
      <c r="AI419" s="63">
        <v>1005112</v>
      </c>
      <c r="AJ419" s="63">
        <v>996698.39</v>
      </c>
      <c r="AK419" s="63">
        <v>317344.39</v>
      </c>
      <c r="AL419" s="63">
        <v>317344.39</v>
      </c>
      <c r="AM419" s="63">
        <v>642422.79</v>
      </c>
      <c r="AN419" s="63">
        <v>317344.39</v>
      </c>
      <c r="AO419" s="63">
        <v>317344.39</v>
      </c>
      <c r="AP419" s="63">
        <v>642422.79</v>
      </c>
      <c r="AQ419" s="63">
        <v>299248.39</v>
      </c>
      <c r="AR419" s="63">
        <v>317344.39</v>
      </c>
      <c r="AS419" s="63">
        <v>317344.39</v>
      </c>
      <c r="AT419" s="63">
        <v>299248.39</v>
      </c>
      <c r="AU419" s="63">
        <v>317344.39</v>
      </c>
      <c r="AV419" s="63">
        <v>317344.39</v>
      </c>
      <c r="AW419" s="63">
        <f t="shared" si="105"/>
        <v>8413.609999999986</v>
      </c>
      <c r="AX419" s="63">
        <v>1005112</v>
      </c>
      <c r="AY419" s="63">
        <f t="shared" si="106"/>
        <v>0</v>
      </c>
      <c r="AZ419" s="63">
        <f t="shared" si="107"/>
        <v>0</v>
      </c>
      <c r="BA419" s="63">
        <v>1005112</v>
      </c>
      <c r="BB419" s="63" t="s">
        <v>535</v>
      </c>
      <c r="BC419" s="63">
        <v>0</v>
      </c>
      <c r="BD419" s="63">
        <v>0</v>
      </c>
      <c r="BE419" s="63">
        <v>0</v>
      </c>
      <c r="BF419" s="63">
        <v>0</v>
      </c>
      <c r="BG419" s="63">
        <v>0</v>
      </c>
      <c r="BH419" s="63"/>
      <c r="BI419" s="63">
        <f>BA419-AG419</f>
        <v>0</v>
      </c>
      <c r="BJ419" s="63">
        <f t="shared" si="101"/>
        <v>1005112</v>
      </c>
      <c r="BK419" s="63">
        <f t="shared" si="102"/>
        <v>362689.20999999996</v>
      </c>
    </row>
    <row r="420" spans="1:63" s="61" customFormat="1" hidden="1" x14ac:dyDescent="0.25">
      <c r="A420" s="61" t="str">
        <f>VLOOKUP(B420,'Cubo 14-08-2023'!$A$1:$A$444,1,0)</f>
        <v>1.1-00-2305_23621015_2354110</v>
      </c>
      <c r="B420" s="61" t="str">
        <f t="shared" si="100"/>
        <v>1.1-00-2305_23621015_2354110</v>
      </c>
      <c r="C420" s="61" t="s">
        <v>137</v>
      </c>
      <c r="D420" s="61" t="s">
        <v>138</v>
      </c>
      <c r="E420" s="61" t="s">
        <v>682</v>
      </c>
      <c r="F420" s="61">
        <v>1</v>
      </c>
      <c r="G420" s="61" t="s">
        <v>669</v>
      </c>
      <c r="H420" s="61">
        <v>1.3</v>
      </c>
      <c r="I420" s="61" t="s">
        <v>670</v>
      </c>
      <c r="J420" s="61" t="s">
        <v>28</v>
      </c>
      <c r="K420" s="61" t="s">
        <v>29</v>
      </c>
      <c r="L420" s="61" t="s">
        <v>43</v>
      </c>
      <c r="M420" s="61" t="s">
        <v>44</v>
      </c>
      <c r="N420" s="61" t="s">
        <v>45</v>
      </c>
      <c r="O420" s="61" t="s">
        <v>46</v>
      </c>
      <c r="P420" s="61">
        <v>6</v>
      </c>
      <c r="Q420" s="61" t="s">
        <v>34</v>
      </c>
      <c r="R420" s="61">
        <v>21</v>
      </c>
      <c r="S420" s="61" t="s">
        <v>107</v>
      </c>
      <c r="T420" s="61" t="s">
        <v>47</v>
      </c>
      <c r="U420" s="61" t="s">
        <v>48</v>
      </c>
      <c r="V420" s="61">
        <v>5000</v>
      </c>
      <c r="W420" s="61" t="s">
        <v>661</v>
      </c>
      <c r="X420" s="61" t="s">
        <v>84</v>
      </c>
      <c r="AB420" s="61">
        <v>5411</v>
      </c>
      <c r="AC420" s="61" t="s">
        <v>346</v>
      </c>
      <c r="AD420" s="61">
        <v>0</v>
      </c>
      <c r="AE420" s="61" t="s">
        <v>40</v>
      </c>
      <c r="AF420" s="63">
        <v>0</v>
      </c>
      <c r="AG420" s="63">
        <v>0</v>
      </c>
      <c r="AH420" s="63">
        <v>0</v>
      </c>
      <c r="AI420" s="63">
        <v>0</v>
      </c>
      <c r="AJ420" s="63">
        <v>3380000</v>
      </c>
      <c r="AK420" s="63">
        <v>3380000</v>
      </c>
      <c r="AL420" s="63">
        <v>3380000</v>
      </c>
      <c r="AM420" s="63">
        <v>3380000</v>
      </c>
      <c r="AN420" s="63">
        <v>3380000</v>
      </c>
      <c r="AO420" s="63">
        <v>3380000</v>
      </c>
      <c r="AP420" s="63">
        <v>3380000</v>
      </c>
      <c r="AQ420" s="63">
        <v>3380000</v>
      </c>
      <c r="AR420" s="63">
        <v>3380000</v>
      </c>
      <c r="AS420" s="63">
        <v>3380000</v>
      </c>
      <c r="AT420" s="63">
        <v>3380000</v>
      </c>
      <c r="AU420" s="63">
        <v>3380000</v>
      </c>
      <c r="AV420" s="63">
        <v>3380000</v>
      </c>
      <c r="AW420" s="63">
        <f t="shared" si="105"/>
        <v>-3380000</v>
      </c>
      <c r="AX420" s="63">
        <v>0</v>
      </c>
      <c r="AY420" s="63">
        <f t="shared" si="106"/>
        <v>0</v>
      </c>
      <c r="AZ420" s="63">
        <f t="shared" si="107"/>
        <v>0</v>
      </c>
      <c r="BA420" s="63">
        <v>0</v>
      </c>
      <c r="BB420" s="63" t="s">
        <v>473</v>
      </c>
      <c r="BC420" s="63">
        <v>0</v>
      </c>
      <c r="BD420" s="63">
        <v>0</v>
      </c>
      <c r="BE420" s="63">
        <v>0</v>
      </c>
      <c r="BF420" s="63">
        <v>0</v>
      </c>
      <c r="BG420" s="63">
        <v>0</v>
      </c>
      <c r="BH420" s="63"/>
      <c r="BI420" s="63">
        <f>-AW420</f>
        <v>3380000</v>
      </c>
      <c r="BJ420" s="63">
        <f t="shared" si="101"/>
        <v>3380000</v>
      </c>
      <c r="BK420" s="63">
        <f t="shared" si="102"/>
        <v>0</v>
      </c>
    </row>
    <row r="421" spans="1:63" s="61" customFormat="1" hidden="1" x14ac:dyDescent="0.25">
      <c r="A421" s="61" t="str">
        <f>VLOOKUP(B421,'Cubo 14-08-2023'!$A$1:$A$444,1,0)</f>
        <v>2.6-05-2305_23621015_2354110</v>
      </c>
      <c r="B421" s="61" t="str">
        <f t="shared" si="100"/>
        <v>2.6-05-2305_23621015_2354110</v>
      </c>
      <c r="C421" s="77" t="s">
        <v>616</v>
      </c>
      <c r="D421" s="61" t="s">
        <v>617</v>
      </c>
      <c r="E421" s="61" t="s">
        <v>679</v>
      </c>
      <c r="F421" s="61">
        <v>1</v>
      </c>
      <c r="G421" s="61" t="s">
        <v>669</v>
      </c>
      <c r="H421" s="61">
        <v>1.3</v>
      </c>
      <c r="I421" s="61" t="s">
        <v>670</v>
      </c>
      <c r="J421" s="61" t="s">
        <v>28</v>
      </c>
      <c r="K421" s="61" t="s">
        <v>29</v>
      </c>
      <c r="L421" s="61" t="s">
        <v>43</v>
      </c>
      <c r="M421" s="61" t="s">
        <v>44</v>
      </c>
      <c r="N421" s="61" t="s">
        <v>45</v>
      </c>
      <c r="O421" s="61" t="s">
        <v>46</v>
      </c>
      <c r="P421" s="61">
        <v>6</v>
      </c>
      <c r="Q421" s="61" t="s">
        <v>34</v>
      </c>
      <c r="R421" s="61">
        <v>21</v>
      </c>
      <c r="S421" s="61" t="s">
        <v>107</v>
      </c>
      <c r="T421" s="61" t="s">
        <v>47</v>
      </c>
      <c r="U421" s="61" t="s">
        <v>48</v>
      </c>
      <c r="V421" s="61">
        <v>5000</v>
      </c>
      <c r="W421" s="61" t="s">
        <v>661</v>
      </c>
      <c r="X421" s="61" t="s">
        <v>84</v>
      </c>
      <c r="AB421" s="61">
        <v>5411</v>
      </c>
      <c r="AC421" s="61" t="s">
        <v>346</v>
      </c>
      <c r="AD421" s="61">
        <v>0</v>
      </c>
      <c r="AE421" s="61" t="s">
        <v>40</v>
      </c>
      <c r="AF421" s="63">
        <v>0</v>
      </c>
      <c r="AG421" s="63">
        <v>0</v>
      </c>
      <c r="AH421" s="63">
        <v>0</v>
      </c>
      <c r="AI421" s="63">
        <v>0</v>
      </c>
      <c r="AJ421" s="63">
        <v>0</v>
      </c>
      <c r="AK421" s="63">
        <v>0</v>
      </c>
      <c r="AL421" s="63">
        <v>0</v>
      </c>
      <c r="AM421" s="63">
        <v>0</v>
      </c>
      <c r="AN421" s="63">
        <v>0</v>
      </c>
      <c r="AO421" s="63">
        <v>0</v>
      </c>
      <c r="AP421" s="63">
        <v>0</v>
      </c>
      <c r="AQ421" s="63">
        <v>0</v>
      </c>
      <c r="AR421" s="63">
        <v>0</v>
      </c>
      <c r="AS421" s="63">
        <v>0</v>
      </c>
      <c r="AT421" s="63">
        <v>0</v>
      </c>
      <c r="AU421" s="63">
        <v>0</v>
      </c>
      <c r="AV421" s="63">
        <v>0</v>
      </c>
      <c r="AW421" s="63">
        <v>0</v>
      </c>
      <c r="AX421" s="63">
        <v>0</v>
      </c>
      <c r="AY421" s="63">
        <v>0</v>
      </c>
      <c r="AZ421" s="63">
        <v>0</v>
      </c>
      <c r="BA421" s="63">
        <v>0</v>
      </c>
      <c r="BB421" s="63" t="s">
        <v>473</v>
      </c>
      <c r="BC421" s="63">
        <v>0</v>
      </c>
      <c r="BD421" s="63">
        <v>0</v>
      </c>
      <c r="BE421" s="63">
        <v>0</v>
      </c>
      <c r="BF421" s="63">
        <v>0</v>
      </c>
      <c r="BG421" s="63">
        <v>0</v>
      </c>
      <c r="BH421" s="63"/>
      <c r="BI421" s="63">
        <v>361499.99</v>
      </c>
      <c r="BJ421" s="63">
        <f t="shared" si="101"/>
        <v>361499.99</v>
      </c>
      <c r="BK421" s="63">
        <f t="shared" si="102"/>
        <v>361499.99</v>
      </c>
    </row>
    <row r="422" spans="1:63" s="61" customFormat="1" hidden="1" x14ac:dyDescent="0.25">
      <c r="A422" s="61" t="e">
        <f>VLOOKUP(B422,'Cubo 14-08-2023'!$A$1:$A$444,1,0)</f>
        <v>#N/A</v>
      </c>
      <c r="B422" s="61" t="str">
        <f t="shared" si="100"/>
        <v>1.1-00-2309_23842026_2354510</v>
      </c>
      <c r="C422" s="61" t="s">
        <v>137</v>
      </c>
      <c r="D422" s="61" t="s">
        <v>138</v>
      </c>
      <c r="E422" s="61" t="s">
        <v>682</v>
      </c>
      <c r="F422" s="61">
        <v>3</v>
      </c>
      <c r="G422" s="61" t="s">
        <v>685</v>
      </c>
      <c r="H422" s="61">
        <v>3.1</v>
      </c>
      <c r="I422" s="61" t="s">
        <v>686</v>
      </c>
      <c r="J422" s="61" t="s">
        <v>382</v>
      </c>
      <c r="K422" s="61" t="s">
        <v>383</v>
      </c>
      <c r="L422" s="61" t="s">
        <v>43</v>
      </c>
      <c r="M422" s="61" t="s">
        <v>44</v>
      </c>
      <c r="N422" s="61" t="s">
        <v>363</v>
      </c>
      <c r="O422" s="61" t="s">
        <v>364</v>
      </c>
      <c r="P422" s="61">
        <v>8</v>
      </c>
      <c r="Q422" s="61" t="s">
        <v>384</v>
      </c>
      <c r="R422" s="61">
        <v>42</v>
      </c>
      <c r="S422" s="61" t="s">
        <v>391</v>
      </c>
      <c r="T422" s="61" t="s">
        <v>389</v>
      </c>
      <c r="U422" s="61" t="s">
        <v>390</v>
      </c>
      <c r="V422" s="61">
        <v>5000</v>
      </c>
      <c r="W422" s="61" t="s">
        <v>661</v>
      </c>
      <c r="X422" s="61" t="s">
        <v>84</v>
      </c>
      <c r="AB422" s="61">
        <v>5451</v>
      </c>
      <c r="AC422" s="61" t="s">
        <v>611</v>
      </c>
      <c r="AD422" s="61">
        <v>0</v>
      </c>
      <c r="AE422" s="61" t="s">
        <v>40</v>
      </c>
      <c r="AF422" s="63">
        <v>0</v>
      </c>
      <c r="AG422" s="63">
        <v>0</v>
      </c>
      <c r="AH422" s="63">
        <v>0</v>
      </c>
      <c r="AI422" s="63">
        <v>0</v>
      </c>
      <c r="AJ422" s="63">
        <v>0</v>
      </c>
      <c r="AK422" s="63">
        <v>0</v>
      </c>
      <c r="AL422" s="63">
        <v>0</v>
      </c>
      <c r="AM422" s="63">
        <v>0</v>
      </c>
      <c r="AN422" s="63">
        <v>0</v>
      </c>
      <c r="AO422" s="63">
        <v>0</v>
      </c>
      <c r="AP422" s="63">
        <v>0</v>
      </c>
      <c r="AQ422" s="63">
        <v>0</v>
      </c>
      <c r="AR422" s="63">
        <v>0</v>
      </c>
      <c r="AS422" s="63">
        <v>0</v>
      </c>
      <c r="AT422" s="63">
        <v>0</v>
      </c>
      <c r="AU422" s="63">
        <v>0</v>
      </c>
      <c r="AV422" s="63">
        <v>0</v>
      </c>
      <c r="AW422" s="63">
        <v>0</v>
      </c>
      <c r="AX422" s="63">
        <v>0</v>
      </c>
      <c r="AY422" s="63">
        <v>0</v>
      </c>
      <c r="AZ422" s="63">
        <v>0</v>
      </c>
      <c r="BA422" s="63">
        <v>0</v>
      </c>
      <c r="BB422" s="63" t="s">
        <v>473</v>
      </c>
      <c r="BC422" s="63">
        <v>0</v>
      </c>
      <c r="BD422" s="63">
        <v>0</v>
      </c>
      <c r="BE422" s="63">
        <v>0</v>
      </c>
      <c r="BF422" s="63">
        <v>0</v>
      </c>
      <c r="BG422" s="63">
        <v>0</v>
      </c>
      <c r="BH422" s="63"/>
      <c r="BI422" s="63">
        <v>120000</v>
      </c>
      <c r="BJ422" s="63">
        <f t="shared" si="101"/>
        <v>120000</v>
      </c>
      <c r="BK422" s="63">
        <f t="shared" si="102"/>
        <v>120000</v>
      </c>
    </row>
    <row r="423" spans="1:63" s="61" customFormat="1" hidden="1" x14ac:dyDescent="0.25">
      <c r="A423" s="61" t="str">
        <f>VLOOKUP(B423,'Cubo 14-08-2023'!$A$1:$A$444,1,0)</f>
        <v>1.1-00-2309_23842026_2356110</v>
      </c>
      <c r="B423" s="61" t="str">
        <f t="shared" si="100"/>
        <v>1.1-00-2309_23842026_2356110</v>
      </c>
      <c r="C423" s="61" t="s">
        <v>137</v>
      </c>
      <c r="D423" s="61" t="s">
        <v>138</v>
      </c>
      <c r="E423" s="61" t="s">
        <v>682</v>
      </c>
      <c r="F423" s="61">
        <v>3</v>
      </c>
      <c r="G423" s="61" t="s">
        <v>685</v>
      </c>
      <c r="H423" s="61">
        <v>3.1</v>
      </c>
      <c r="I423" s="61" t="s">
        <v>686</v>
      </c>
      <c r="J423" s="61" t="s">
        <v>382</v>
      </c>
      <c r="K423" s="61" t="s">
        <v>383</v>
      </c>
      <c r="L423" s="61" t="s">
        <v>43</v>
      </c>
      <c r="M423" s="61" t="s">
        <v>44</v>
      </c>
      <c r="N423" s="61" t="s">
        <v>363</v>
      </c>
      <c r="O423" s="61" t="s">
        <v>364</v>
      </c>
      <c r="P423" s="61">
        <v>8</v>
      </c>
      <c r="Q423" s="61" t="s">
        <v>384</v>
      </c>
      <c r="R423" s="61">
        <v>42</v>
      </c>
      <c r="S423" s="61" t="s">
        <v>391</v>
      </c>
      <c r="T423" s="61" t="s">
        <v>389</v>
      </c>
      <c r="U423" s="61" t="s">
        <v>390</v>
      </c>
      <c r="V423" s="61">
        <v>5000</v>
      </c>
      <c r="W423" s="61" t="s">
        <v>661</v>
      </c>
      <c r="X423" s="61" t="s">
        <v>84</v>
      </c>
      <c r="AB423" s="61">
        <v>5611</v>
      </c>
      <c r="AC423" s="61" t="s">
        <v>185</v>
      </c>
      <c r="AD423" s="61">
        <v>0</v>
      </c>
      <c r="AE423" s="61" t="s">
        <v>40</v>
      </c>
      <c r="AF423" s="63">
        <v>0</v>
      </c>
      <c r="AG423" s="63">
        <v>0</v>
      </c>
      <c r="AH423" s="63">
        <v>0</v>
      </c>
      <c r="AI423" s="63">
        <v>0</v>
      </c>
      <c r="AJ423" s="63">
        <v>0</v>
      </c>
      <c r="AK423" s="63">
        <v>0</v>
      </c>
      <c r="AL423" s="63">
        <v>0</v>
      </c>
      <c r="AM423" s="63">
        <v>0</v>
      </c>
      <c r="AN423" s="63">
        <v>0</v>
      </c>
      <c r="AO423" s="63">
        <v>0</v>
      </c>
      <c r="AP423" s="63">
        <v>0</v>
      </c>
      <c r="AQ423" s="63">
        <v>0</v>
      </c>
      <c r="AR423" s="63">
        <v>0</v>
      </c>
      <c r="AS423" s="63">
        <v>0</v>
      </c>
      <c r="AT423" s="63">
        <v>0</v>
      </c>
      <c r="AU423" s="63">
        <v>0</v>
      </c>
      <c r="AV423" s="63">
        <v>0</v>
      </c>
      <c r="AW423" s="63">
        <v>0</v>
      </c>
      <c r="AX423" s="63">
        <v>0</v>
      </c>
      <c r="AY423" s="63">
        <v>0</v>
      </c>
      <c r="AZ423" s="63">
        <v>0</v>
      </c>
      <c r="BA423" s="63">
        <v>0</v>
      </c>
      <c r="BB423" s="63" t="s">
        <v>473</v>
      </c>
      <c r="BC423" s="63">
        <v>0</v>
      </c>
      <c r="BD423" s="63">
        <v>0</v>
      </c>
      <c r="BE423" s="63">
        <v>0</v>
      </c>
      <c r="BF423" s="63">
        <v>0</v>
      </c>
      <c r="BG423" s="63">
        <v>0</v>
      </c>
      <c r="BH423" s="63"/>
      <c r="BI423" s="63">
        <v>150000</v>
      </c>
      <c r="BJ423" s="63">
        <f t="shared" si="101"/>
        <v>150000</v>
      </c>
      <c r="BK423" s="63">
        <f t="shared" si="102"/>
        <v>150000</v>
      </c>
    </row>
    <row r="424" spans="1:63" s="61" customFormat="1" hidden="1" x14ac:dyDescent="0.25">
      <c r="A424" s="61" t="str">
        <f>VLOOKUP(B424,'Cubo 14-08-2023'!$A$1:$A$444,1,0)</f>
        <v>1.1-00-2307_23236022_2356110</v>
      </c>
      <c r="B424" s="61" t="str">
        <f t="shared" si="100"/>
        <v>1.1-00-2307_23236022_2356110</v>
      </c>
      <c r="C424" s="61" t="s">
        <v>137</v>
      </c>
      <c r="D424" s="61" t="s">
        <v>138</v>
      </c>
      <c r="E424" s="61" t="s">
        <v>682</v>
      </c>
      <c r="F424" s="61">
        <v>2</v>
      </c>
      <c r="G424" s="61" t="s">
        <v>672</v>
      </c>
      <c r="H424" s="61">
        <v>2.2000000000000002</v>
      </c>
      <c r="I424" s="61" t="s">
        <v>674</v>
      </c>
      <c r="J424" s="61" t="s">
        <v>147</v>
      </c>
      <c r="K424" s="61" t="s">
        <v>148</v>
      </c>
      <c r="L424" s="61" t="s">
        <v>43</v>
      </c>
      <c r="M424" s="61" t="s">
        <v>44</v>
      </c>
      <c r="N424" s="61" t="s">
        <v>88</v>
      </c>
      <c r="O424" s="61" t="s">
        <v>89</v>
      </c>
      <c r="P424" s="61">
        <v>2</v>
      </c>
      <c r="Q424" s="61" t="s">
        <v>169</v>
      </c>
      <c r="R424" s="61">
        <v>36</v>
      </c>
      <c r="S424" s="61" t="s">
        <v>172</v>
      </c>
      <c r="T424" s="61" t="s">
        <v>170</v>
      </c>
      <c r="U424" s="61" t="s">
        <v>171</v>
      </c>
      <c r="V424" s="61">
        <v>5000</v>
      </c>
      <c r="W424" s="61" t="s">
        <v>661</v>
      </c>
      <c r="X424" s="61" t="s">
        <v>84</v>
      </c>
      <c r="AB424" s="61">
        <v>5611</v>
      </c>
      <c r="AC424" s="61" t="s">
        <v>185</v>
      </c>
      <c r="AD424" s="61">
        <v>0</v>
      </c>
      <c r="AE424" s="61" t="s">
        <v>40</v>
      </c>
      <c r="AF424" s="63">
        <v>150000</v>
      </c>
      <c r="AG424" s="63">
        <v>150000</v>
      </c>
      <c r="AH424" s="63">
        <v>150000</v>
      </c>
      <c r="AI424" s="63">
        <v>150000</v>
      </c>
      <c r="AJ424" s="63">
        <v>0</v>
      </c>
      <c r="AK424" s="63">
        <v>0</v>
      </c>
      <c r="AL424" s="63">
        <v>0</v>
      </c>
      <c r="AM424" s="63">
        <v>0</v>
      </c>
      <c r="AN424" s="63">
        <v>0</v>
      </c>
      <c r="AO424" s="63">
        <v>0</v>
      </c>
      <c r="AP424" s="63">
        <v>0</v>
      </c>
      <c r="AQ424" s="63">
        <v>0</v>
      </c>
      <c r="AR424" s="63">
        <v>0</v>
      </c>
      <c r="AS424" s="63">
        <v>0</v>
      </c>
      <c r="AT424" s="63">
        <v>0</v>
      </c>
      <c r="AU424" s="63">
        <v>0</v>
      </c>
      <c r="AV424" s="63">
        <v>0</v>
      </c>
      <c r="AW424" s="63">
        <f>AG424-AJ424</f>
        <v>150000</v>
      </c>
      <c r="AX424" s="63">
        <v>150000</v>
      </c>
      <c r="AY424" s="63">
        <f>AX424-AI424</f>
        <v>0</v>
      </c>
      <c r="AZ424" s="63">
        <f>AX424-AG424</f>
        <v>0</v>
      </c>
      <c r="BA424" s="63">
        <v>150000</v>
      </c>
      <c r="BB424" s="63" t="s">
        <v>473</v>
      </c>
      <c r="BC424" s="63">
        <v>0</v>
      </c>
      <c r="BD424" s="63">
        <v>0</v>
      </c>
      <c r="BE424" s="63">
        <v>0</v>
      </c>
      <c r="BF424" s="63">
        <v>0</v>
      </c>
      <c r="BG424" s="63">
        <v>0</v>
      </c>
      <c r="BH424" s="63"/>
      <c r="BI424" s="63">
        <f>BA424-AG424</f>
        <v>0</v>
      </c>
      <c r="BJ424" s="63">
        <f t="shared" si="101"/>
        <v>150000</v>
      </c>
      <c r="BK424" s="63">
        <f t="shared" si="102"/>
        <v>150000</v>
      </c>
    </row>
    <row r="425" spans="1:63" s="61" customFormat="1" hidden="1" x14ac:dyDescent="0.25">
      <c r="A425" s="61" t="str">
        <f>VLOOKUP(B425,'Cubo 14-08-2023'!$A$1:$A$444,1,0)</f>
        <v>1.1-00-2307_23333019_2356110</v>
      </c>
      <c r="B425" s="61" t="str">
        <f t="shared" si="100"/>
        <v>1.1-00-2307_23333019_2356110</v>
      </c>
      <c r="C425" s="61" t="s">
        <v>137</v>
      </c>
      <c r="D425" s="61" t="s">
        <v>138</v>
      </c>
      <c r="E425" s="61" t="s">
        <v>682</v>
      </c>
      <c r="F425" s="61">
        <v>1</v>
      </c>
      <c r="G425" s="61" t="s">
        <v>669</v>
      </c>
      <c r="H425" s="61">
        <v>1.3</v>
      </c>
      <c r="I425" s="61" t="s">
        <v>670</v>
      </c>
      <c r="J425" s="61" t="s">
        <v>28</v>
      </c>
      <c r="K425" s="61" t="s">
        <v>29</v>
      </c>
      <c r="L425" s="61" t="s">
        <v>43</v>
      </c>
      <c r="M425" s="61" t="s">
        <v>44</v>
      </c>
      <c r="N425" s="61" t="s">
        <v>88</v>
      </c>
      <c r="O425" s="61" t="s">
        <v>89</v>
      </c>
      <c r="P425" s="61">
        <v>3</v>
      </c>
      <c r="Q425" s="61" t="s">
        <v>90</v>
      </c>
      <c r="R425" s="61">
        <v>33</v>
      </c>
      <c r="S425" s="61" t="s">
        <v>362</v>
      </c>
      <c r="T425" s="61" t="s">
        <v>360</v>
      </c>
      <c r="U425" s="61" t="s">
        <v>361</v>
      </c>
      <c r="V425" s="61">
        <v>5000</v>
      </c>
      <c r="W425" s="61" t="s">
        <v>661</v>
      </c>
      <c r="X425" s="61" t="s">
        <v>84</v>
      </c>
      <c r="AB425" s="61">
        <v>5611</v>
      </c>
      <c r="AC425" s="61" t="s">
        <v>185</v>
      </c>
      <c r="AD425" s="61">
        <v>0</v>
      </c>
      <c r="AE425" s="61" t="s">
        <v>40</v>
      </c>
      <c r="AF425" s="63">
        <v>0</v>
      </c>
      <c r="AG425" s="63">
        <v>0</v>
      </c>
      <c r="AH425" s="63">
        <v>0</v>
      </c>
      <c r="AI425" s="63">
        <v>0</v>
      </c>
      <c r="AJ425" s="63">
        <v>0</v>
      </c>
      <c r="AK425" s="63">
        <v>0</v>
      </c>
      <c r="AL425" s="63">
        <v>0</v>
      </c>
      <c r="AM425" s="63">
        <v>0</v>
      </c>
      <c r="AN425" s="63">
        <v>0</v>
      </c>
      <c r="AO425" s="63">
        <v>0</v>
      </c>
      <c r="AP425" s="63">
        <v>0</v>
      </c>
      <c r="AQ425" s="63">
        <v>0</v>
      </c>
      <c r="AR425" s="63">
        <v>0</v>
      </c>
      <c r="AS425" s="63">
        <v>0</v>
      </c>
      <c r="AT425" s="63">
        <v>0</v>
      </c>
      <c r="AU425" s="63">
        <v>0</v>
      </c>
      <c r="AV425" s="63">
        <v>0</v>
      </c>
      <c r="AW425" s="63">
        <f>AG425-AJ425</f>
        <v>0</v>
      </c>
      <c r="AX425" s="63">
        <v>0</v>
      </c>
      <c r="AY425" s="63">
        <f>AX425-AI425</f>
        <v>0</v>
      </c>
      <c r="AZ425" s="63">
        <f>AX425-AG425</f>
        <v>0</v>
      </c>
      <c r="BA425" s="63">
        <v>0</v>
      </c>
      <c r="BB425" s="63" t="s">
        <v>473</v>
      </c>
      <c r="BC425" s="63">
        <v>0</v>
      </c>
      <c r="BD425" s="63">
        <v>0</v>
      </c>
      <c r="BE425" s="63">
        <v>0</v>
      </c>
      <c r="BF425" s="63">
        <v>0</v>
      </c>
      <c r="BG425" s="63">
        <v>0</v>
      </c>
      <c r="BH425" s="63"/>
      <c r="BI425" s="63">
        <v>150000</v>
      </c>
      <c r="BJ425" s="63">
        <f t="shared" si="101"/>
        <v>150000</v>
      </c>
      <c r="BK425" s="63">
        <f t="shared" si="102"/>
        <v>150000</v>
      </c>
    </row>
    <row r="426" spans="1:63" s="61" customFormat="1" hidden="1" x14ac:dyDescent="0.25">
      <c r="A426" s="61" t="str">
        <f>VLOOKUP(B426,'Cubo 14-08-2023'!$A$1:$A$444,1,0)</f>
        <v>1.1-00-2307_23339024_2356210</v>
      </c>
      <c r="B426" s="61" t="str">
        <f t="shared" si="100"/>
        <v>1.1-00-2307_23339024_2356210</v>
      </c>
      <c r="C426" s="61" t="s">
        <v>137</v>
      </c>
      <c r="D426" s="61" t="s">
        <v>138</v>
      </c>
      <c r="E426" s="61" t="s">
        <v>682</v>
      </c>
      <c r="F426" s="61">
        <v>2</v>
      </c>
      <c r="G426" s="61" t="s">
        <v>672</v>
      </c>
      <c r="H426" s="61">
        <v>2.2999999999999998</v>
      </c>
      <c r="I426" s="61" t="s">
        <v>688</v>
      </c>
      <c r="J426" s="61" t="s">
        <v>214</v>
      </c>
      <c r="K426" s="61" t="s">
        <v>215</v>
      </c>
      <c r="L426" s="61" t="s">
        <v>43</v>
      </c>
      <c r="M426" s="61" t="s">
        <v>44</v>
      </c>
      <c r="N426" s="61" t="s">
        <v>88</v>
      </c>
      <c r="O426" s="61" t="s">
        <v>89</v>
      </c>
      <c r="P426" s="61">
        <v>3</v>
      </c>
      <c r="Q426" s="61" t="s">
        <v>90</v>
      </c>
      <c r="R426" s="61">
        <v>39</v>
      </c>
      <c r="S426" s="61" t="s">
        <v>218</v>
      </c>
      <c r="T426" s="61" t="s">
        <v>216</v>
      </c>
      <c r="U426" s="61" t="s">
        <v>217</v>
      </c>
      <c r="V426" s="61">
        <v>5000</v>
      </c>
      <c r="W426" s="61" t="s">
        <v>661</v>
      </c>
      <c r="X426" s="61" t="s">
        <v>84</v>
      </c>
      <c r="AB426" s="61">
        <v>5621</v>
      </c>
      <c r="AC426" s="61" t="s">
        <v>223</v>
      </c>
      <c r="AD426" s="61">
        <v>0</v>
      </c>
      <c r="AE426" s="61" t="s">
        <v>40</v>
      </c>
      <c r="AF426" s="63">
        <v>90000</v>
      </c>
      <c r="AG426" s="63">
        <v>90000</v>
      </c>
      <c r="AH426" s="63">
        <v>90000</v>
      </c>
      <c r="AI426" s="63">
        <v>90000</v>
      </c>
      <c r="AJ426" s="63">
        <v>0</v>
      </c>
      <c r="AK426" s="63">
        <v>0</v>
      </c>
      <c r="AL426" s="63">
        <v>0</v>
      </c>
      <c r="AM426" s="63">
        <v>0</v>
      </c>
      <c r="AN426" s="63">
        <v>0</v>
      </c>
      <c r="AO426" s="63">
        <v>0</v>
      </c>
      <c r="AP426" s="63">
        <v>0</v>
      </c>
      <c r="AQ426" s="63">
        <v>0</v>
      </c>
      <c r="AR426" s="63">
        <v>0</v>
      </c>
      <c r="AS426" s="63">
        <v>0</v>
      </c>
      <c r="AT426" s="63">
        <v>0</v>
      </c>
      <c r="AU426" s="63">
        <v>0</v>
      </c>
      <c r="AV426" s="63">
        <v>0</v>
      </c>
      <c r="AW426" s="63">
        <f>AG426-AJ426</f>
        <v>90000</v>
      </c>
      <c r="AX426" s="63">
        <v>90000</v>
      </c>
      <c r="AY426" s="63">
        <f>AX426-AI426</f>
        <v>0</v>
      </c>
      <c r="AZ426" s="63">
        <f>AX426-AG426</f>
        <v>0</v>
      </c>
      <c r="BA426" s="63">
        <v>90000</v>
      </c>
      <c r="BB426" s="63" t="s">
        <v>536</v>
      </c>
      <c r="BC426" s="63">
        <v>0</v>
      </c>
      <c r="BD426" s="63">
        <v>0</v>
      </c>
      <c r="BE426" s="63">
        <v>0</v>
      </c>
      <c r="BF426" s="63">
        <v>0</v>
      </c>
      <c r="BG426" s="63">
        <v>0</v>
      </c>
      <c r="BH426" s="63"/>
      <c r="BI426" s="63">
        <f>BA426-AG426</f>
        <v>0</v>
      </c>
      <c r="BJ426" s="63">
        <f t="shared" si="101"/>
        <v>90000</v>
      </c>
      <c r="BK426" s="63">
        <f t="shared" si="102"/>
        <v>90000</v>
      </c>
    </row>
    <row r="427" spans="1:63" s="61" customFormat="1" hidden="1" x14ac:dyDescent="0.25">
      <c r="A427" s="61" t="str">
        <f>VLOOKUP(B427,'Cubo 14-08-2023'!$A$1:$A$444,1,0)</f>
        <v>1.1-00-2305_23621015_2356410</v>
      </c>
      <c r="B427" s="61" t="str">
        <f t="shared" si="100"/>
        <v>1.1-00-2305_23621015_2356410</v>
      </c>
      <c r="C427" s="61" t="s">
        <v>137</v>
      </c>
      <c r="D427" s="61" t="s">
        <v>138</v>
      </c>
      <c r="E427" s="61" t="s">
        <v>682</v>
      </c>
      <c r="F427" s="61">
        <v>1</v>
      </c>
      <c r="G427" s="61" t="s">
        <v>669</v>
      </c>
      <c r="H427" s="61">
        <v>1.3</v>
      </c>
      <c r="I427" s="61" t="s">
        <v>670</v>
      </c>
      <c r="J427" s="61" t="s">
        <v>28</v>
      </c>
      <c r="K427" s="61" t="s">
        <v>29</v>
      </c>
      <c r="L427" s="61" t="s">
        <v>43</v>
      </c>
      <c r="M427" s="61" t="s">
        <v>44</v>
      </c>
      <c r="N427" s="61" t="s">
        <v>45</v>
      </c>
      <c r="O427" s="61" t="s">
        <v>46</v>
      </c>
      <c r="P427" s="61">
        <v>6</v>
      </c>
      <c r="Q427" s="61" t="s">
        <v>34</v>
      </c>
      <c r="R427" s="61">
        <v>21</v>
      </c>
      <c r="S427" s="61" t="s">
        <v>107</v>
      </c>
      <c r="T427" s="61" t="s">
        <v>47</v>
      </c>
      <c r="U427" s="61" t="s">
        <v>48</v>
      </c>
      <c r="V427" s="61">
        <v>5000</v>
      </c>
      <c r="W427" s="61" t="s">
        <v>661</v>
      </c>
      <c r="X427" s="61" t="s">
        <v>84</v>
      </c>
      <c r="AB427" s="61">
        <v>5641</v>
      </c>
      <c r="AC427" s="61" t="s">
        <v>347</v>
      </c>
      <c r="AD427" s="61">
        <v>0</v>
      </c>
      <c r="AE427" s="61" t="s">
        <v>40</v>
      </c>
      <c r="AF427" s="63">
        <v>0</v>
      </c>
      <c r="AG427" s="63">
        <v>0</v>
      </c>
      <c r="AH427" s="63">
        <v>0</v>
      </c>
      <c r="AI427" s="63">
        <v>0</v>
      </c>
      <c r="AJ427" s="63">
        <v>61745.64</v>
      </c>
      <c r="AK427" s="63">
        <v>0</v>
      </c>
      <c r="AL427" s="63">
        <v>61745.64</v>
      </c>
      <c r="AM427" s="63">
        <v>61745.64</v>
      </c>
      <c r="AN427" s="63">
        <v>0</v>
      </c>
      <c r="AO427" s="63">
        <v>61745.64</v>
      </c>
      <c r="AP427" s="63">
        <v>61745.64</v>
      </c>
      <c r="AQ427" s="63">
        <v>0</v>
      </c>
      <c r="AR427" s="63">
        <v>0</v>
      </c>
      <c r="AS427" s="63">
        <v>61745.64</v>
      </c>
      <c r="AT427" s="63">
        <v>0</v>
      </c>
      <c r="AU427" s="63">
        <v>0</v>
      </c>
      <c r="AV427" s="63">
        <v>61745.64</v>
      </c>
      <c r="AW427" s="63">
        <f>AG427-AJ427</f>
        <v>-61745.64</v>
      </c>
      <c r="AX427" s="63">
        <v>0</v>
      </c>
      <c r="AY427" s="63">
        <f>AX427-AI427</f>
        <v>0</v>
      </c>
      <c r="AZ427" s="63">
        <f>AX427-AG427</f>
        <v>0</v>
      </c>
      <c r="BA427" s="63">
        <v>0</v>
      </c>
      <c r="BB427" s="63" t="s">
        <v>473</v>
      </c>
      <c r="BC427" s="63">
        <v>0</v>
      </c>
      <c r="BD427" s="63">
        <v>0</v>
      </c>
      <c r="BE427" s="63">
        <v>0</v>
      </c>
      <c r="BF427" s="63">
        <v>0</v>
      </c>
      <c r="BG427" s="63">
        <v>0</v>
      </c>
      <c r="BH427" s="63"/>
      <c r="BI427" s="63">
        <f>-AW427</f>
        <v>61745.64</v>
      </c>
      <c r="BJ427" s="63">
        <f t="shared" si="101"/>
        <v>61745.64</v>
      </c>
      <c r="BK427" s="63">
        <f t="shared" si="102"/>
        <v>0</v>
      </c>
    </row>
    <row r="428" spans="1:63" s="61" customFormat="1" hidden="1" x14ac:dyDescent="0.25">
      <c r="A428" s="61" t="str">
        <f>VLOOKUP(B428,'Cubo 14-08-2023'!$A$1:$A$444,1,0)</f>
        <v>2.6-05-2308_23741025_2356410</v>
      </c>
      <c r="B428" s="61" t="str">
        <f t="shared" si="100"/>
        <v>2.6-05-2308_23741025_2356410</v>
      </c>
      <c r="C428" s="77" t="s">
        <v>616</v>
      </c>
      <c r="D428" s="61" t="s">
        <v>617</v>
      </c>
      <c r="E428" s="61" t="s">
        <v>679</v>
      </c>
      <c r="F428" s="61">
        <v>1</v>
      </c>
      <c r="G428" s="61" t="s">
        <v>669</v>
      </c>
      <c r="H428" s="61">
        <v>1.7</v>
      </c>
      <c r="I428" s="61" t="s">
        <v>671</v>
      </c>
      <c r="J428" s="61" t="s">
        <v>61</v>
      </c>
      <c r="K428" s="61" t="s">
        <v>62</v>
      </c>
      <c r="L428" s="61" t="s">
        <v>63</v>
      </c>
      <c r="M428" s="61" t="s">
        <v>64</v>
      </c>
      <c r="N428" s="61" t="s">
        <v>65</v>
      </c>
      <c r="O428" s="61" t="s">
        <v>66</v>
      </c>
      <c r="P428" s="61">
        <v>7</v>
      </c>
      <c r="Q428" s="61" t="s">
        <v>67</v>
      </c>
      <c r="R428" s="61">
        <v>41</v>
      </c>
      <c r="S428" s="61" t="s">
        <v>72</v>
      </c>
      <c r="T428" s="61" t="s">
        <v>68</v>
      </c>
      <c r="U428" s="61" t="s">
        <v>69</v>
      </c>
      <c r="V428" s="61">
        <v>3000</v>
      </c>
      <c r="W428" s="61" t="s">
        <v>662</v>
      </c>
      <c r="X428" s="61" t="s">
        <v>38</v>
      </c>
      <c r="AB428" s="61">
        <v>5641</v>
      </c>
      <c r="AC428" s="61" t="s">
        <v>347</v>
      </c>
      <c r="AD428" s="61">
        <v>0</v>
      </c>
      <c r="AE428" s="61" t="s">
        <v>40</v>
      </c>
      <c r="AF428" s="63">
        <v>0</v>
      </c>
      <c r="AG428" s="63">
        <v>0</v>
      </c>
      <c r="AH428" s="63">
        <v>0</v>
      </c>
      <c r="AI428" s="63">
        <v>0</v>
      </c>
      <c r="AJ428" s="63">
        <v>0</v>
      </c>
      <c r="AK428" s="63">
        <v>0</v>
      </c>
      <c r="AL428" s="63">
        <v>0</v>
      </c>
      <c r="AM428" s="63">
        <v>0</v>
      </c>
      <c r="AN428" s="63">
        <v>0</v>
      </c>
      <c r="AO428" s="63">
        <v>0</v>
      </c>
      <c r="AP428" s="63">
        <v>0</v>
      </c>
      <c r="AQ428" s="63">
        <v>0</v>
      </c>
      <c r="AR428" s="63">
        <v>0</v>
      </c>
      <c r="AS428" s="63">
        <v>0</v>
      </c>
      <c r="AT428" s="63">
        <v>0</v>
      </c>
      <c r="AU428" s="63">
        <v>0</v>
      </c>
      <c r="AV428" s="63">
        <v>0</v>
      </c>
      <c r="AW428" s="63">
        <v>0</v>
      </c>
      <c r="AX428" s="63">
        <v>0</v>
      </c>
      <c r="AY428" s="63">
        <v>0</v>
      </c>
      <c r="AZ428" s="63">
        <v>0</v>
      </c>
      <c r="BA428" s="63">
        <v>0</v>
      </c>
      <c r="BB428" s="63" t="s">
        <v>473</v>
      </c>
      <c r="BC428" s="63">
        <v>0</v>
      </c>
      <c r="BD428" s="63">
        <v>0</v>
      </c>
      <c r="BE428" s="63">
        <v>0</v>
      </c>
      <c r="BF428" s="63">
        <v>0</v>
      </c>
      <c r="BG428" s="63">
        <v>0</v>
      </c>
      <c r="BH428" s="63"/>
      <c r="BI428" s="63">
        <v>3960</v>
      </c>
      <c r="BJ428" s="63">
        <f t="shared" si="101"/>
        <v>3960</v>
      </c>
      <c r="BK428" s="63">
        <f t="shared" si="102"/>
        <v>3960</v>
      </c>
    </row>
    <row r="429" spans="1:63" s="61" customFormat="1" hidden="1" x14ac:dyDescent="0.25">
      <c r="A429" s="61" t="str">
        <f>VLOOKUP(B429,'Cubo 14-08-2023'!$A$1:$A$444,1,0)</f>
        <v>1.1-00-2311_23649031_2356510</v>
      </c>
      <c r="B429" s="61" t="str">
        <f t="shared" si="100"/>
        <v>1.1-00-2311_23649031_2356510</v>
      </c>
      <c r="C429" s="61" t="s">
        <v>137</v>
      </c>
      <c r="D429" s="61" t="s">
        <v>138</v>
      </c>
      <c r="E429" s="61" t="s">
        <v>682</v>
      </c>
      <c r="F429" s="61">
        <v>3</v>
      </c>
      <c r="G429" s="61" t="s">
        <v>685</v>
      </c>
      <c r="H429" s="61">
        <v>3.8</v>
      </c>
      <c r="I429" s="61" t="s">
        <v>687</v>
      </c>
      <c r="J429" s="61" t="s">
        <v>77</v>
      </c>
      <c r="K429" s="61" t="s">
        <v>78</v>
      </c>
      <c r="L429" s="61" t="s">
        <v>43</v>
      </c>
      <c r="M429" s="61" t="s">
        <v>44</v>
      </c>
      <c r="N429" s="61" t="s">
        <v>79</v>
      </c>
      <c r="O429" s="61" t="s">
        <v>80</v>
      </c>
      <c r="P429" s="61">
        <v>6</v>
      </c>
      <c r="Q429" s="61" t="s">
        <v>34</v>
      </c>
      <c r="R429" s="61">
        <v>49</v>
      </c>
      <c r="S429" s="61" t="s">
        <v>200</v>
      </c>
      <c r="T429" s="61" t="s">
        <v>81</v>
      </c>
      <c r="U429" s="61" t="s">
        <v>82</v>
      </c>
      <c r="V429" s="61">
        <v>5000</v>
      </c>
      <c r="W429" s="61" t="s">
        <v>661</v>
      </c>
      <c r="X429" s="61" t="s">
        <v>84</v>
      </c>
      <c r="AB429" s="61">
        <v>5651</v>
      </c>
      <c r="AC429" s="61" t="s">
        <v>210</v>
      </c>
      <c r="AD429" s="61">
        <v>0</v>
      </c>
      <c r="AE429" s="61" t="s">
        <v>40</v>
      </c>
      <c r="AF429" s="63">
        <v>0</v>
      </c>
      <c r="AG429" s="63">
        <v>11252</v>
      </c>
      <c r="AH429" s="63">
        <v>11252</v>
      </c>
      <c r="AI429" s="63">
        <v>170000</v>
      </c>
      <c r="AJ429" s="63">
        <v>1810876</v>
      </c>
      <c r="AK429" s="63">
        <v>0</v>
      </c>
      <c r="AL429" s="63">
        <v>11020</v>
      </c>
      <c r="AM429" s="63">
        <v>11020</v>
      </c>
      <c r="AN429" s="63">
        <v>0</v>
      </c>
      <c r="AO429" s="63">
        <v>0</v>
      </c>
      <c r="AP429" s="63">
        <v>11020</v>
      </c>
      <c r="AQ429" s="63">
        <v>0</v>
      </c>
      <c r="AR429" s="63">
        <v>0</v>
      </c>
      <c r="AS429" s="63">
        <v>0</v>
      </c>
      <c r="AT429" s="63">
        <v>0</v>
      </c>
      <c r="AU429" s="63">
        <v>0</v>
      </c>
      <c r="AV429" s="63">
        <v>0</v>
      </c>
      <c r="AW429" s="63">
        <f>AG429-AJ429</f>
        <v>-1799624</v>
      </c>
      <c r="AX429" s="63">
        <v>170000</v>
      </c>
      <c r="AY429" s="63">
        <f t="shared" ref="AY429:AY448" si="108">AX429-AI429</f>
        <v>0</v>
      </c>
      <c r="AZ429" s="63">
        <f t="shared" ref="AZ429:AZ448" si="109">AX429-AG429</f>
        <v>158748</v>
      </c>
      <c r="BA429" s="63">
        <v>170000</v>
      </c>
      <c r="BB429" s="63" t="s">
        <v>473</v>
      </c>
      <c r="BC429" s="63">
        <v>0</v>
      </c>
      <c r="BD429" s="63">
        <v>11252</v>
      </c>
      <c r="BE429" s="63">
        <v>0</v>
      </c>
      <c r="BF429" s="63">
        <v>170000</v>
      </c>
      <c r="BG429" s="63">
        <v>-158748</v>
      </c>
      <c r="BH429" s="63"/>
      <c r="BI429" s="63">
        <v>1900000</v>
      </c>
      <c r="BJ429" s="63">
        <f t="shared" si="101"/>
        <v>1911252</v>
      </c>
      <c r="BK429" s="63">
        <f t="shared" si="102"/>
        <v>1900232</v>
      </c>
    </row>
    <row r="430" spans="1:63" s="61" customFormat="1" hidden="1" x14ac:dyDescent="0.25">
      <c r="A430" s="61" t="str">
        <f>VLOOKUP(B430,'Cubo 14-08-2023'!$A$1:$A$444,1,0)</f>
        <v>1.1-00-2302_23312009_2356510</v>
      </c>
      <c r="B430" s="61" t="str">
        <f t="shared" si="100"/>
        <v>1.1-00-2302_23312009_2356510</v>
      </c>
      <c r="C430" s="61" t="s">
        <v>137</v>
      </c>
      <c r="D430" s="61" t="s">
        <v>138</v>
      </c>
      <c r="E430" s="61" t="s">
        <v>682</v>
      </c>
      <c r="F430" s="61">
        <v>1</v>
      </c>
      <c r="G430" s="61" t="s">
        <v>669</v>
      </c>
      <c r="H430" s="61">
        <v>1.7</v>
      </c>
      <c r="I430" s="61" t="s">
        <v>671</v>
      </c>
      <c r="J430" s="61" t="s">
        <v>95</v>
      </c>
      <c r="K430" s="61" t="s">
        <v>96</v>
      </c>
      <c r="L430" s="61" t="s">
        <v>43</v>
      </c>
      <c r="M430" s="61" t="s">
        <v>44</v>
      </c>
      <c r="N430" s="61" t="s">
        <v>97</v>
      </c>
      <c r="O430" s="61" t="s">
        <v>98</v>
      </c>
      <c r="P430" s="61">
        <v>3</v>
      </c>
      <c r="Q430" s="61" t="s">
        <v>90</v>
      </c>
      <c r="R430" s="61">
        <v>12</v>
      </c>
      <c r="S430" s="61" t="s">
        <v>264</v>
      </c>
      <c r="T430" s="61" t="s">
        <v>99</v>
      </c>
      <c r="U430" s="61" t="s">
        <v>100</v>
      </c>
      <c r="V430" s="61">
        <v>5000</v>
      </c>
      <c r="W430" s="61" t="s">
        <v>661</v>
      </c>
      <c r="X430" s="61" t="s">
        <v>84</v>
      </c>
      <c r="AB430" s="61">
        <v>5651</v>
      </c>
      <c r="AC430" s="61" t="s">
        <v>210</v>
      </c>
      <c r="AD430" s="61">
        <v>0</v>
      </c>
      <c r="AE430" s="61" t="s">
        <v>40</v>
      </c>
      <c r="AF430" s="63">
        <v>100000</v>
      </c>
      <c r="AG430" s="63">
        <v>100000</v>
      </c>
      <c r="AH430" s="63">
        <v>100000</v>
      </c>
      <c r="AI430" s="63">
        <v>100000</v>
      </c>
      <c r="AJ430" s="63">
        <v>71050</v>
      </c>
      <c r="AK430" s="63">
        <v>71050</v>
      </c>
      <c r="AL430" s="63">
        <v>71050</v>
      </c>
      <c r="AM430" s="63">
        <v>71050</v>
      </c>
      <c r="AN430" s="63">
        <v>0</v>
      </c>
      <c r="AO430" s="63">
        <v>71050</v>
      </c>
      <c r="AP430" s="63">
        <v>71050</v>
      </c>
      <c r="AQ430" s="63">
        <v>0</v>
      </c>
      <c r="AR430" s="63">
        <v>71050</v>
      </c>
      <c r="AS430" s="63">
        <v>71050</v>
      </c>
      <c r="AT430" s="63">
        <v>0</v>
      </c>
      <c r="AU430" s="63">
        <v>71050</v>
      </c>
      <c r="AV430" s="63">
        <v>71050</v>
      </c>
      <c r="AW430" s="63">
        <f>AG430-AJ430</f>
        <v>28950</v>
      </c>
      <c r="AX430" s="63">
        <v>100000</v>
      </c>
      <c r="AY430" s="63">
        <f t="shared" si="108"/>
        <v>0</v>
      </c>
      <c r="AZ430" s="63">
        <f t="shared" si="109"/>
        <v>0</v>
      </c>
      <c r="BA430" s="63">
        <v>100000</v>
      </c>
      <c r="BB430" s="63" t="s">
        <v>473</v>
      </c>
      <c r="BC430" s="63">
        <v>0</v>
      </c>
      <c r="BD430" s="63">
        <v>0</v>
      </c>
      <c r="BE430" s="63">
        <v>0</v>
      </c>
      <c r="BF430" s="63">
        <v>0</v>
      </c>
      <c r="BG430" s="63">
        <v>0</v>
      </c>
      <c r="BH430" s="63"/>
      <c r="BI430" s="63">
        <f>BA430-AG430</f>
        <v>0</v>
      </c>
      <c r="BJ430" s="63">
        <f t="shared" si="101"/>
        <v>100000</v>
      </c>
      <c r="BK430" s="63">
        <f t="shared" si="102"/>
        <v>28950</v>
      </c>
    </row>
    <row r="431" spans="1:63" s="61" customFormat="1" hidden="1" x14ac:dyDescent="0.25">
      <c r="A431" s="61" t="str">
        <f>VLOOKUP(B431,'Cubo 14-08-2023'!$A$1:$A$444,1,0)</f>
        <v>1.1-00-2307_23339024_2356610</v>
      </c>
      <c r="B431" s="61" t="str">
        <f t="shared" si="100"/>
        <v>1.1-00-2307_23339024_2356610</v>
      </c>
      <c r="C431" s="61" t="s">
        <v>137</v>
      </c>
      <c r="D431" s="61" t="s">
        <v>138</v>
      </c>
      <c r="E431" s="61" t="s">
        <v>682</v>
      </c>
      <c r="F431" s="61">
        <v>2</v>
      </c>
      <c r="G431" s="61" t="s">
        <v>672</v>
      </c>
      <c r="H431" s="61">
        <v>2.2999999999999998</v>
      </c>
      <c r="I431" s="61" t="s">
        <v>688</v>
      </c>
      <c r="J431" s="61" t="s">
        <v>214</v>
      </c>
      <c r="K431" s="61" t="s">
        <v>215</v>
      </c>
      <c r="L431" s="61" t="s">
        <v>43</v>
      </c>
      <c r="M431" s="61" t="s">
        <v>44</v>
      </c>
      <c r="N431" s="61" t="s">
        <v>88</v>
      </c>
      <c r="O431" s="61" t="s">
        <v>89</v>
      </c>
      <c r="P431" s="61">
        <v>3</v>
      </c>
      <c r="Q431" s="61" t="s">
        <v>90</v>
      </c>
      <c r="R431" s="61">
        <v>39</v>
      </c>
      <c r="S431" s="61" t="s">
        <v>218</v>
      </c>
      <c r="T431" s="61" t="s">
        <v>216</v>
      </c>
      <c r="U431" s="61" t="s">
        <v>217</v>
      </c>
      <c r="V431" s="61">
        <v>5000</v>
      </c>
      <c r="W431" s="61" t="s">
        <v>661</v>
      </c>
      <c r="X431" s="61" t="s">
        <v>84</v>
      </c>
      <c r="AB431" s="61">
        <v>5661</v>
      </c>
      <c r="AC431" s="61" t="s">
        <v>224</v>
      </c>
      <c r="AD431" s="61">
        <v>0</v>
      </c>
      <c r="AE431" s="61" t="s">
        <v>40</v>
      </c>
      <c r="AF431" s="63">
        <v>581805</v>
      </c>
      <c r="AG431" s="63">
        <v>536805</v>
      </c>
      <c r="AH431" s="63">
        <v>536805</v>
      </c>
      <c r="AI431" s="63">
        <v>581805</v>
      </c>
      <c r="AJ431" s="63">
        <v>12829.6</v>
      </c>
      <c r="AK431" s="63">
        <v>12829.6</v>
      </c>
      <c r="AL431" s="63">
        <v>12829.6</v>
      </c>
      <c r="AM431" s="63">
        <v>12829.6</v>
      </c>
      <c r="AN431" s="63">
        <v>12829.6</v>
      </c>
      <c r="AO431" s="63">
        <v>12829.6</v>
      </c>
      <c r="AP431" s="63">
        <v>12829.6</v>
      </c>
      <c r="AQ431" s="63">
        <v>12829.6</v>
      </c>
      <c r="AR431" s="63">
        <v>12829.6</v>
      </c>
      <c r="AS431" s="63">
        <v>12829.6</v>
      </c>
      <c r="AT431" s="63">
        <v>12829.6</v>
      </c>
      <c r="AU431" s="63">
        <v>12829.6</v>
      </c>
      <c r="AV431" s="63">
        <v>12829.6</v>
      </c>
      <c r="AW431" s="63">
        <f>AG431-AJ431</f>
        <v>523975.4</v>
      </c>
      <c r="AX431" s="63">
        <v>581805</v>
      </c>
      <c r="AY431" s="63">
        <f t="shared" si="108"/>
        <v>0</v>
      </c>
      <c r="AZ431" s="63">
        <f t="shared" si="109"/>
        <v>45000</v>
      </c>
      <c r="BA431" s="63">
        <v>581805</v>
      </c>
      <c r="BB431" s="63" t="s">
        <v>537</v>
      </c>
      <c r="BC431" s="63">
        <v>0</v>
      </c>
      <c r="BD431" s="63">
        <v>0</v>
      </c>
      <c r="BE431" s="63">
        <v>0</v>
      </c>
      <c r="BF431" s="63">
        <v>45000</v>
      </c>
      <c r="BG431" s="63">
        <v>-45000</v>
      </c>
      <c r="BH431" s="63"/>
      <c r="BI431" s="63">
        <f>BA431-AG431</f>
        <v>45000</v>
      </c>
      <c r="BJ431" s="63">
        <f t="shared" si="101"/>
        <v>581805</v>
      </c>
      <c r="BK431" s="63">
        <f t="shared" si="102"/>
        <v>568975.4</v>
      </c>
    </row>
    <row r="432" spans="1:63" s="61" customFormat="1" hidden="1" x14ac:dyDescent="0.25">
      <c r="A432" s="61" t="str">
        <f>VLOOKUP(B432,'Cubo 14-08-2023'!$A$1:$A$444,1,0)</f>
        <v>1.1-00-2305_23621015_2356620</v>
      </c>
      <c r="B432" s="61" t="str">
        <f t="shared" si="100"/>
        <v>1.1-00-2305_23621015_2356620</v>
      </c>
      <c r="C432" s="61" t="s">
        <v>137</v>
      </c>
      <c r="D432" s="61" t="s">
        <v>138</v>
      </c>
      <c r="E432" s="61" t="s">
        <v>682</v>
      </c>
      <c r="F432" s="61">
        <v>1</v>
      </c>
      <c r="G432" s="61" t="s">
        <v>669</v>
      </c>
      <c r="H432" s="61">
        <v>1.3</v>
      </c>
      <c r="I432" s="61" t="s">
        <v>670</v>
      </c>
      <c r="J432" s="61" t="s">
        <v>28</v>
      </c>
      <c r="K432" s="61" t="s">
        <v>29</v>
      </c>
      <c r="L432" s="61" t="s">
        <v>43</v>
      </c>
      <c r="M432" s="61" t="s">
        <v>44</v>
      </c>
      <c r="N432" s="61" t="s">
        <v>45</v>
      </c>
      <c r="O432" s="61" t="s">
        <v>46</v>
      </c>
      <c r="P432" s="61">
        <v>6</v>
      </c>
      <c r="Q432" s="61" t="s">
        <v>34</v>
      </c>
      <c r="R432" s="61">
        <v>21</v>
      </c>
      <c r="S432" s="61" t="s">
        <v>107</v>
      </c>
      <c r="T432" s="61" t="s">
        <v>47</v>
      </c>
      <c r="U432" s="61" t="s">
        <v>48</v>
      </c>
      <c r="V432" s="61">
        <v>5000</v>
      </c>
      <c r="W432" s="61" t="s">
        <v>661</v>
      </c>
      <c r="X432" s="61" t="s">
        <v>84</v>
      </c>
      <c r="AB432" s="61">
        <v>5662</v>
      </c>
      <c r="AC432" s="61" t="s">
        <v>348</v>
      </c>
      <c r="AD432" s="61">
        <v>0</v>
      </c>
      <c r="AE432" s="61" t="s">
        <v>40</v>
      </c>
      <c r="AF432" s="63">
        <v>0</v>
      </c>
      <c r="AG432" s="63">
        <v>0</v>
      </c>
      <c r="AH432" s="63">
        <v>0</v>
      </c>
      <c r="AI432" s="63">
        <v>0</v>
      </c>
      <c r="AJ432" s="63">
        <v>42224</v>
      </c>
      <c r="AK432" s="63">
        <v>0</v>
      </c>
      <c r="AL432" s="63">
        <v>42224</v>
      </c>
      <c r="AM432" s="63">
        <v>42224</v>
      </c>
      <c r="AN432" s="63">
        <v>0</v>
      </c>
      <c r="AO432" s="63">
        <v>0</v>
      </c>
      <c r="AP432" s="63">
        <v>0</v>
      </c>
      <c r="AQ432" s="63">
        <v>0</v>
      </c>
      <c r="AR432" s="63">
        <v>0</v>
      </c>
      <c r="AS432" s="63">
        <v>0</v>
      </c>
      <c r="AT432" s="63">
        <v>0</v>
      </c>
      <c r="AU432" s="63">
        <v>0</v>
      </c>
      <c r="AV432" s="63">
        <v>0</v>
      </c>
      <c r="AW432" s="63">
        <f>AG432-AJ432</f>
        <v>-42224</v>
      </c>
      <c r="AX432" s="63">
        <v>0</v>
      </c>
      <c r="AY432" s="63">
        <f t="shared" si="108"/>
        <v>0</v>
      </c>
      <c r="AZ432" s="63">
        <f t="shared" si="109"/>
        <v>0</v>
      </c>
      <c r="BA432" s="63">
        <v>0</v>
      </c>
      <c r="BB432" s="63" t="s">
        <v>473</v>
      </c>
      <c r="BC432" s="63">
        <v>0</v>
      </c>
      <c r="BD432" s="63">
        <v>0</v>
      </c>
      <c r="BE432" s="63">
        <v>0</v>
      </c>
      <c r="BF432" s="63">
        <v>0</v>
      </c>
      <c r="BG432" s="63">
        <v>0</v>
      </c>
      <c r="BH432" s="63"/>
      <c r="BI432" s="63">
        <f>-AW432</f>
        <v>42224</v>
      </c>
      <c r="BJ432" s="63">
        <f t="shared" si="101"/>
        <v>42224</v>
      </c>
      <c r="BK432" s="63">
        <f t="shared" si="102"/>
        <v>0</v>
      </c>
    </row>
    <row r="433" spans="1:63" s="61" customFormat="1" hidden="1" x14ac:dyDescent="0.25">
      <c r="A433" s="61" t="str">
        <f>VLOOKUP(B433,'Cubo 14-08-2023'!$A$1:$A$444,1,0)</f>
        <v>1.1-00-2307_23333019_2356710</v>
      </c>
      <c r="B433" s="61" t="str">
        <f t="shared" si="100"/>
        <v>1.1-00-2307_23333019_2356710</v>
      </c>
      <c r="C433" s="61" t="s">
        <v>137</v>
      </c>
      <c r="D433" s="61" t="s">
        <v>138</v>
      </c>
      <c r="E433" s="61" t="s">
        <v>682</v>
      </c>
      <c r="F433" s="61">
        <v>1</v>
      </c>
      <c r="G433" s="61" t="s">
        <v>669</v>
      </c>
      <c r="H433" s="61">
        <v>1.3</v>
      </c>
      <c r="I433" s="61" t="s">
        <v>670</v>
      </c>
      <c r="J433" s="61" t="s">
        <v>28</v>
      </c>
      <c r="K433" s="61" t="s">
        <v>29</v>
      </c>
      <c r="L433" s="61" t="s">
        <v>43</v>
      </c>
      <c r="M433" s="61" t="s">
        <v>44</v>
      </c>
      <c r="N433" s="61" t="s">
        <v>88</v>
      </c>
      <c r="O433" s="61" t="s">
        <v>89</v>
      </c>
      <c r="P433" s="61">
        <v>3</v>
      </c>
      <c r="Q433" s="61" t="s">
        <v>90</v>
      </c>
      <c r="R433" s="61">
        <v>33</v>
      </c>
      <c r="S433" s="61" t="s">
        <v>362</v>
      </c>
      <c r="T433" s="61" t="s">
        <v>360</v>
      </c>
      <c r="U433" s="61" t="s">
        <v>361</v>
      </c>
      <c r="V433" s="61">
        <v>5000</v>
      </c>
      <c r="W433" s="61" t="s">
        <v>661</v>
      </c>
      <c r="X433" s="61" t="s">
        <v>84</v>
      </c>
      <c r="AB433" s="61">
        <v>5671</v>
      </c>
      <c r="AC433" s="61" t="s">
        <v>258</v>
      </c>
      <c r="AD433" s="61">
        <v>0</v>
      </c>
      <c r="AE433" s="61" t="s">
        <v>40</v>
      </c>
      <c r="AF433" s="63">
        <v>329904</v>
      </c>
      <c r="AG433" s="63">
        <v>374904</v>
      </c>
      <c r="AH433" s="63">
        <v>374904</v>
      </c>
      <c r="AI433" s="63">
        <v>0</v>
      </c>
      <c r="AJ433" s="63">
        <v>1219562.3999999999</v>
      </c>
      <c r="AK433" s="63">
        <v>266800</v>
      </c>
      <c r="AL433" s="63">
        <v>1198891.2</v>
      </c>
      <c r="AM433" s="63">
        <v>1219600.68</v>
      </c>
      <c r="AN433" s="63">
        <v>266800</v>
      </c>
      <c r="AO433" s="63">
        <v>1198891.2</v>
      </c>
      <c r="AP433" s="63">
        <v>1198891.2</v>
      </c>
      <c r="AQ433" s="63">
        <v>266800</v>
      </c>
      <c r="AR433" s="63">
        <v>266800</v>
      </c>
      <c r="AS433" s="63">
        <v>266800</v>
      </c>
      <c r="AT433" s="63">
        <v>266800</v>
      </c>
      <c r="AU433" s="63">
        <v>266800</v>
      </c>
      <c r="AV433" s="63">
        <v>266800</v>
      </c>
      <c r="AW433" s="63">
        <f>AG433-AJ433</f>
        <v>-844658.39999999991</v>
      </c>
      <c r="AX433" s="63">
        <v>0</v>
      </c>
      <c r="AY433" s="63">
        <f t="shared" si="108"/>
        <v>0</v>
      </c>
      <c r="AZ433" s="63">
        <f t="shared" si="109"/>
        <v>-374904</v>
      </c>
      <c r="BA433" s="63">
        <v>0</v>
      </c>
      <c r="BB433" s="63" t="s">
        <v>473</v>
      </c>
      <c r="BC433" s="63">
        <v>0</v>
      </c>
      <c r="BD433" s="63">
        <v>374904</v>
      </c>
      <c r="BE433" s="63">
        <v>0</v>
      </c>
      <c r="BF433" s="63">
        <v>0</v>
      </c>
      <c r="BG433" s="63">
        <v>374904</v>
      </c>
      <c r="BH433" s="63"/>
      <c r="BI433" s="63">
        <v>1000000</v>
      </c>
      <c r="BJ433" s="63">
        <f t="shared" si="101"/>
        <v>1374904</v>
      </c>
      <c r="BK433" s="63">
        <f t="shared" si="102"/>
        <v>155303.32000000007</v>
      </c>
    </row>
    <row r="434" spans="1:63" s="61" customFormat="1" hidden="1" x14ac:dyDescent="0.25">
      <c r="A434" s="61" t="e">
        <f>VLOOKUP(B434,'Cubo 14-08-2023'!$A$1:$A$444,1,0)</f>
        <v>#N/A</v>
      </c>
      <c r="B434" s="61" t="str">
        <f t="shared" si="100"/>
        <v>1.1-00-2302_23116010_2356710</v>
      </c>
      <c r="C434" s="61" t="s">
        <v>137</v>
      </c>
      <c r="D434" s="61" t="s">
        <v>138</v>
      </c>
      <c r="E434" s="61" t="s">
        <v>682</v>
      </c>
      <c r="F434" s="61">
        <v>2</v>
      </c>
      <c r="G434" s="61" t="s">
        <v>672</v>
      </c>
      <c r="H434" s="61">
        <v>2.2000000000000002</v>
      </c>
      <c r="I434" s="61" t="s">
        <v>674</v>
      </c>
      <c r="J434" s="61" t="s">
        <v>147</v>
      </c>
      <c r="K434" s="61" t="s">
        <v>148</v>
      </c>
      <c r="L434" s="61" t="s">
        <v>149</v>
      </c>
      <c r="M434" s="61" t="s">
        <v>150</v>
      </c>
      <c r="N434" s="61" t="s">
        <v>97</v>
      </c>
      <c r="O434" s="61" t="s">
        <v>98</v>
      </c>
      <c r="P434" s="61">
        <v>1</v>
      </c>
      <c r="Q434" s="61" t="s">
        <v>127</v>
      </c>
      <c r="R434" s="61">
        <v>16</v>
      </c>
      <c r="S434" s="61" t="s">
        <v>160</v>
      </c>
      <c r="T434" s="61" t="s">
        <v>158</v>
      </c>
      <c r="U434" s="61" t="s">
        <v>159</v>
      </c>
      <c r="V434" s="61">
        <v>5000</v>
      </c>
      <c r="W434" s="61" t="s">
        <v>661</v>
      </c>
      <c r="X434" s="61" t="s">
        <v>84</v>
      </c>
      <c r="AB434" s="61">
        <v>5671</v>
      </c>
      <c r="AC434" s="61" t="s">
        <v>258</v>
      </c>
      <c r="AD434" s="61">
        <v>0</v>
      </c>
      <c r="AE434" s="61" t="s">
        <v>40</v>
      </c>
      <c r="AF434" s="63">
        <v>0</v>
      </c>
      <c r="AG434" s="63">
        <v>0</v>
      </c>
      <c r="AH434" s="63">
        <v>0</v>
      </c>
      <c r="AI434" s="63">
        <v>0</v>
      </c>
      <c r="AJ434" s="63">
        <v>0</v>
      </c>
      <c r="AK434" s="63">
        <v>0</v>
      </c>
      <c r="AL434" s="63">
        <v>0</v>
      </c>
      <c r="AM434" s="63">
        <v>0</v>
      </c>
      <c r="AN434" s="63">
        <v>0</v>
      </c>
      <c r="AO434" s="63">
        <v>0</v>
      </c>
      <c r="AP434" s="63">
        <v>0</v>
      </c>
      <c r="AQ434" s="63">
        <v>0</v>
      </c>
      <c r="AR434" s="63">
        <v>0</v>
      </c>
      <c r="AS434" s="63">
        <v>0</v>
      </c>
      <c r="AT434" s="63">
        <v>0</v>
      </c>
      <c r="AU434" s="63">
        <v>0</v>
      </c>
      <c r="AV434" s="63">
        <v>0</v>
      </c>
      <c r="AW434" s="63">
        <v>0</v>
      </c>
      <c r="AX434" s="7">
        <v>150000</v>
      </c>
      <c r="AY434" s="63">
        <f t="shared" si="108"/>
        <v>150000</v>
      </c>
      <c r="AZ434" s="63">
        <f t="shared" si="109"/>
        <v>150000</v>
      </c>
      <c r="BA434" s="7">
        <v>150000</v>
      </c>
      <c r="BB434" s="63" t="s">
        <v>473</v>
      </c>
      <c r="BC434" s="63">
        <v>0</v>
      </c>
      <c r="BD434" s="63">
        <v>0</v>
      </c>
      <c r="BE434" s="63">
        <v>0</v>
      </c>
      <c r="BF434" s="63">
        <v>0</v>
      </c>
      <c r="BG434" s="63">
        <v>0</v>
      </c>
      <c r="BH434" s="63"/>
      <c r="BI434" s="63">
        <v>0</v>
      </c>
      <c r="BJ434" s="63">
        <f t="shared" si="101"/>
        <v>0</v>
      </c>
      <c r="BK434" s="63">
        <f t="shared" si="102"/>
        <v>0</v>
      </c>
    </row>
    <row r="435" spans="1:63" s="61" customFormat="1" hidden="1" x14ac:dyDescent="0.25">
      <c r="A435" s="61" t="str">
        <f>VLOOKUP(B435,'Cubo 14-08-2023'!$A$1:$A$444,1,0)</f>
        <v>1.1-00-2310_23448030_2356710</v>
      </c>
      <c r="B435" s="61" t="str">
        <f t="shared" si="100"/>
        <v>1.1-00-2310_23448030_2356710</v>
      </c>
      <c r="C435" s="61" t="s">
        <v>137</v>
      </c>
      <c r="D435" s="61" t="s">
        <v>138</v>
      </c>
      <c r="E435" s="61" t="s">
        <v>682</v>
      </c>
      <c r="F435" s="61">
        <v>2</v>
      </c>
      <c r="G435" s="61" t="s">
        <v>672</v>
      </c>
      <c r="H435" s="61">
        <v>2.7</v>
      </c>
      <c r="I435" s="61" t="s">
        <v>226</v>
      </c>
      <c r="J435" s="61" t="s">
        <v>225</v>
      </c>
      <c r="K435" s="61" t="s">
        <v>226</v>
      </c>
      <c r="L435" s="61" t="s">
        <v>43</v>
      </c>
      <c r="M435" s="61" t="s">
        <v>44</v>
      </c>
      <c r="N435" s="61" t="s">
        <v>250</v>
      </c>
      <c r="O435" s="61" t="s">
        <v>251</v>
      </c>
      <c r="P435" s="61">
        <v>4</v>
      </c>
      <c r="Q435" s="61" t="s">
        <v>190</v>
      </c>
      <c r="R435" s="61">
        <v>48</v>
      </c>
      <c r="S435" s="61" t="s">
        <v>254</v>
      </c>
      <c r="T435" s="61" t="s">
        <v>252</v>
      </c>
      <c r="U435" s="61" t="s">
        <v>253</v>
      </c>
      <c r="V435" s="61">
        <v>5000</v>
      </c>
      <c r="W435" s="61" t="s">
        <v>661</v>
      </c>
      <c r="X435" s="61" t="s">
        <v>84</v>
      </c>
      <c r="AB435" s="61">
        <v>5671</v>
      </c>
      <c r="AC435" s="61" t="s">
        <v>258</v>
      </c>
      <c r="AD435" s="61">
        <v>0</v>
      </c>
      <c r="AE435" s="61" t="s">
        <v>40</v>
      </c>
      <c r="AF435" s="63">
        <v>100000</v>
      </c>
      <c r="AG435" s="63">
        <v>100000</v>
      </c>
      <c r="AH435" s="63">
        <v>100000</v>
      </c>
      <c r="AI435" s="63">
        <v>100000</v>
      </c>
      <c r="AJ435" s="63">
        <v>0</v>
      </c>
      <c r="AK435" s="63">
        <v>0</v>
      </c>
      <c r="AL435" s="63">
        <v>0</v>
      </c>
      <c r="AM435" s="63">
        <v>0</v>
      </c>
      <c r="AN435" s="63">
        <v>0</v>
      </c>
      <c r="AO435" s="63">
        <v>0</v>
      </c>
      <c r="AP435" s="63">
        <v>0</v>
      </c>
      <c r="AQ435" s="63">
        <v>0</v>
      </c>
      <c r="AR435" s="63">
        <v>0</v>
      </c>
      <c r="AS435" s="63">
        <v>0</v>
      </c>
      <c r="AT435" s="63">
        <v>0</v>
      </c>
      <c r="AU435" s="63">
        <v>0</v>
      </c>
      <c r="AV435" s="63">
        <v>0</v>
      </c>
      <c r="AW435" s="63">
        <f t="shared" ref="AW435:AW448" si="110">AG435-AJ435</f>
        <v>100000</v>
      </c>
      <c r="AX435" s="63">
        <v>100000</v>
      </c>
      <c r="AY435" s="63">
        <f t="shared" si="108"/>
        <v>0</v>
      </c>
      <c r="AZ435" s="63">
        <f t="shared" si="109"/>
        <v>0</v>
      </c>
      <c r="BA435" s="63">
        <v>100000</v>
      </c>
      <c r="BB435" s="63" t="s">
        <v>576</v>
      </c>
      <c r="BC435" s="63">
        <v>0</v>
      </c>
      <c r="BD435" s="63">
        <v>0</v>
      </c>
      <c r="BE435" s="63">
        <v>0</v>
      </c>
      <c r="BF435" s="63">
        <v>0</v>
      </c>
      <c r="BG435" s="63">
        <v>0</v>
      </c>
      <c r="BH435" s="63"/>
      <c r="BI435" s="63">
        <f>BA435-AG435</f>
        <v>0</v>
      </c>
      <c r="BJ435" s="63">
        <f t="shared" si="101"/>
        <v>100000</v>
      </c>
      <c r="BK435" s="63">
        <f t="shared" si="102"/>
        <v>100000</v>
      </c>
    </row>
    <row r="436" spans="1:63" s="61" customFormat="1" hidden="1" x14ac:dyDescent="0.25">
      <c r="A436" s="61" t="str">
        <f>VLOOKUP(B436,'Cubo 14-08-2023'!$A$1:$A$444,1,0)</f>
        <v>1.1-00-2306_23525016_2356710</v>
      </c>
      <c r="B436" s="61" t="str">
        <f t="shared" si="100"/>
        <v>1.1-00-2306_23525016_2356710</v>
      </c>
      <c r="C436" s="61" t="s">
        <v>137</v>
      </c>
      <c r="D436" s="61" t="s">
        <v>138</v>
      </c>
      <c r="E436" s="61" t="s">
        <v>682</v>
      </c>
      <c r="F436" s="61">
        <v>2</v>
      </c>
      <c r="G436" s="61" t="s">
        <v>672</v>
      </c>
      <c r="H436" s="61">
        <v>2.5</v>
      </c>
      <c r="I436" s="61" t="s">
        <v>690</v>
      </c>
      <c r="J436" s="61" t="s">
        <v>406</v>
      </c>
      <c r="K436" s="61" t="s">
        <v>407</v>
      </c>
      <c r="L436" s="61" t="s">
        <v>149</v>
      </c>
      <c r="M436" s="61" t="s">
        <v>150</v>
      </c>
      <c r="N436" s="61" t="s">
        <v>227</v>
      </c>
      <c r="O436" s="61" t="s">
        <v>228</v>
      </c>
      <c r="P436" s="61">
        <v>5</v>
      </c>
      <c r="Q436" s="61" t="s">
        <v>229</v>
      </c>
      <c r="R436" s="61">
        <v>25</v>
      </c>
      <c r="S436" s="61" t="s">
        <v>408</v>
      </c>
      <c r="T436" s="61" t="s">
        <v>230</v>
      </c>
      <c r="U436" s="61" t="s">
        <v>231</v>
      </c>
      <c r="V436" s="61">
        <v>5000</v>
      </c>
      <c r="W436" s="61" t="s">
        <v>661</v>
      </c>
      <c r="X436" s="61" t="s">
        <v>84</v>
      </c>
      <c r="AB436" s="61">
        <v>5671</v>
      </c>
      <c r="AC436" s="61" t="s">
        <v>258</v>
      </c>
      <c r="AD436" s="61">
        <v>0</v>
      </c>
      <c r="AE436" s="61" t="s">
        <v>40</v>
      </c>
      <c r="AF436" s="63">
        <v>250000</v>
      </c>
      <c r="AG436" s="63">
        <v>250000</v>
      </c>
      <c r="AH436" s="63">
        <v>250000</v>
      </c>
      <c r="AI436" s="63">
        <v>250000</v>
      </c>
      <c r="AJ436" s="63">
        <v>245353.92</v>
      </c>
      <c r="AK436" s="63">
        <v>0</v>
      </c>
      <c r="AL436" s="63">
        <v>0</v>
      </c>
      <c r="AM436" s="63">
        <v>186600</v>
      </c>
      <c r="AN436" s="63">
        <v>0</v>
      </c>
      <c r="AO436" s="63">
        <v>0</v>
      </c>
      <c r="AP436" s="63">
        <v>0</v>
      </c>
      <c r="AQ436" s="63">
        <v>0</v>
      </c>
      <c r="AR436" s="63">
        <v>0</v>
      </c>
      <c r="AS436" s="63">
        <v>0</v>
      </c>
      <c r="AT436" s="63">
        <v>0</v>
      </c>
      <c r="AU436" s="63">
        <v>0</v>
      </c>
      <c r="AV436" s="63">
        <v>0</v>
      </c>
      <c r="AW436" s="63">
        <f t="shared" si="110"/>
        <v>4646.0799999999872</v>
      </c>
      <c r="AX436" s="7">
        <v>250000</v>
      </c>
      <c r="AY436" s="63">
        <f t="shared" si="108"/>
        <v>0</v>
      </c>
      <c r="AZ436" s="63">
        <f t="shared" si="109"/>
        <v>0</v>
      </c>
      <c r="BA436" s="7">
        <v>250000</v>
      </c>
      <c r="BB436" s="63" t="s">
        <v>473</v>
      </c>
      <c r="BC436" s="63">
        <v>0</v>
      </c>
      <c r="BD436" s="63">
        <v>0</v>
      </c>
      <c r="BE436" s="63">
        <v>0</v>
      </c>
      <c r="BF436" s="63">
        <v>0</v>
      </c>
      <c r="BG436" s="63">
        <v>0</v>
      </c>
      <c r="BH436" s="63"/>
      <c r="BI436" s="63">
        <f>BA436-AG436</f>
        <v>0</v>
      </c>
      <c r="BJ436" s="63">
        <f t="shared" si="101"/>
        <v>250000</v>
      </c>
      <c r="BK436" s="63">
        <f t="shared" si="102"/>
        <v>63400</v>
      </c>
    </row>
    <row r="437" spans="1:63" s="61" customFormat="1" hidden="1" x14ac:dyDescent="0.25">
      <c r="A437" s="61" t="str">
        <f>VLOOKUP(B437,'Cubo 14-08-2023'!$A$1:$A$444,1,0)</f>
        <v>2.5-02-2311_23650031_2356910</v>
      </c>
      <c r="B437" s="61" t="str">
        <f t="shared" si="100"/>
        <v>2.5-02-2311_23650031_2356910</v>
      </c>
      <c r="C437" s="77" t="s">
        <v>59</v>
      </c>
      <c r="D437" s="61" t="s">
        <v>60</v>
      </c>
      <c r="E437" s="61" t="s">
        <v>677</v>
      </c>
      <c r="F437" s="61">
        <v>3</v>
      </c>
      <c r="G437" s="61" t="s">
        <v>685</v>
      </c>
      <c r="H437" s="61">
        <v>3.8</v>
      </c>
      <c r="I437" s="61" t="s">
        <v>687</v>
      </c>
      <c r="J437" s="61" t="s">
        <v>77</v>
      </c>
      <c r="K437" s="61" t="s">
        <v>78</v>
      </c>
      <c r="L437" s="61" t="s">
        <v>43</v>
      </c>
      <c r="M437" s="61" t="s">
        <v>44</v>
      </c>
      <c r="N437" s="61" t="s">
        <v>79</v>
      </c>
      <c r="O437" s="61" t="s">
        <v>80</v>
      </c>
      <c r="P437" s="61">
        <v>6</v>
      </c>
      <c r="Q437" s="61" t="s">
        <v>34</v>
      </c>
      <c r="R437" s="61">
        <v>50</v>
      </c>
      <c r="S437" s="61" t="s">
        <v>83</v>
      </c>
      <c r="T437" s="61" t="s">
        <v>81</v>
      </c>
      <c r="U437" s="61" t="s">
        <v>82</v>
      </c>
      <c r="V437" s="61">
        <v>5000</v>
      </c>
      <c r="W437" s="61" t="s">
        <v>661</v>
      </c>
      <c r="X437" s="61" t="s">
        <v>84</v>
      </c>
      <c r="AB437" s="61">
        <v>5691</v>
      </c>
      <c r="AC437" s="61" t="s">
        <v>85</v>
      </c>
      <c r="AD437" s="61">
        <v>0</v>
      </c>
      <c r="AE437" s="61" t="s">
        <v>40</v>
      </c>
      <c r="AF437" s="63">
        <v>34907948</v>
      </c>
      <c r="AG437" s="63">
        <v>34907948</v>
      </c>
      <c r="AH437" s="63">
        <v>34907948</v>
      </c>
      <c r="AI437" s="63">
        <v>34907948</v>
      </c>
      <c r="AJ437" s="63">
        <v>70723059.019999996</v>
      </c>
      <c r="AK437" s="63">
        <v>0</v>
      </c>
      <c r="AL437" s="63">
        <v>70723059.019999996</v>
      </c>
      <c r="AM437" s="63">
        <v>70723059.019999996</v>
      </c>
      <c r="AN437" s="63">
        <v>0</v>
      </c>
      <c r="AO437" s="63">
        <v>0</v>
      </c>
      <c r="AP437" s="63">
        <v>0</v>
      </c>
      <c r="AQ437" s="63">
        <v>0</v>
      </c>
      <c r="AR437" s="63">
        <v>0</v>
      </c>
      <c r="AS437" s="63">
        <v>0</v>
      </c>
      <c r="AT437" s="63">
        <v>0</v>
      </c>
      <c r="AU437" s="63">
        <v>0</v>
      </c>
      <c r="AV437" s="63">
        <v>0</v>
      </c>
      <c r="AW437" s="63">
        <f t="shared" si="110"/>
        <v>-35815111.019999996</v>
      </c>
      <c r="AX437" s="63">
        <v>70724000</v>
      </c>
      <c r="AY437" s="63">
        <f t="shared" si="108"/>
        <v>35816052</v>
      </c>
      <c r="AZ437" s="63">
        <f t="shared" si="109"/>
        <v>35816052</v>
      </c>
      <c r="BA437" s="63">
        <v>70724000</v>
      </c>
      <c r="BB437" s="63" t="s">
        <v>581</v>
      </c>
      <c r="BC437" s="63">
        <v>0</v>
      </c>
      <c r="BD437" s="63">
        <v>0</v>
      </c>
      <c r="BE437" s="63">
        <v>0</v>
      </c>
      <c r="BF437" s="63">
        <v>0</v>
      </c>
      <c r="BG437" s="63">
        <v>0</v>
      </c>
      <c r="BH437" s="63"/>
      <c r="BI437" s="63">
        <f>BA437-AG437</f>
        <v>35816052</v>
      </c>
      <c r="BJ437" s="63">
        <f t="shared" si="101"/>
        <v>70724000</v>
      </c>
      <c r="BK437" s="63">
        <f t="shared" si="102"/>
        <v>940.98000000417233</v>
      </c>
    </row>
    <row r="438" spans="1:63" s="61" customFormat="1" hidden="1" x14ac:dyDescent="0.25">
      <c r="A438" s="61" t="str">
        <f>VLOOKUP(B438,'Cubo 14-08-2023'!$A$1:$A$444,1,0)</f>
        <v>1.1-00-2307_23339024_2356910</v>
      </c>
      <c r="B438" s="61" t="str">
        <f t="shared" si="100"/>
        <v>1.1-00-2307_23339024_2356910</v>
      </c>
      <c r="C438" s="61" t="s">
        <v>137</v>
      </c>
      <c r="D438" s="61" t="s">
        <v>138</v>
      </c>
      <c r="E438" s="61" t="s">
        <v>682</v>
      </c>
      <c r="F438" s="61">
        <v>2</v>
      </c>
      <c r="G438" s="61" t="s">
        <v>672</v>
      </c>
      <c r="H438" s="61">
        <v>2.2999999999999998</v>
      </c>
      <c r="I438" s="61" t="s">
        <v>688</v>
      </c>
      <c r="J438" s="61" t="s">
        <v>214</v>
      </c>
      <c r="K438" s="61" t="s">
        <v>215</v>
      </c>
      <c r="L438" s="61" t="s">
        <v>43</v>
      </c>
      <c r="M438" s="61" t="s">
        <v>44</v>
      </c>
      <c r="N438" s="61" t="s">
        <v>88</v>
      </c>
      <c r="O438" s="61" t="s">
        <v>89</v>
      </c>
      <c r="P438" s="61">
        <v>3</v>
      </c>
      <c r="Q438" s="61" t="s">
        <v>90</v>
      </c>
      <c r="R438" s="61">
        <v>39</v>
      </c>
      <c r="S438" s="61" t="s">
        <v>218</v>
      </c>
      <c r="T438" s="61" t="s">
        <v>216</v>
      </c>
      <c r="U438" s="61" t="s">
        <v>217</v>
      </c>
      <c r="V438" s="61">
        <v>5000</v>
      </c>
      <c r="W438" s="61" t="s">
        <v>661</v>
      </c>
      <c r="X438" s="61" t="s">
        <v>84</v>
      </c>
      <c r="AB438" s="61">
        <v>5691</v>
      </c>
      <c r="AC438" s="61" t="s">
        <v>85</v>
      </c>
      <c r="AD438" s="61">
        <v>0</v>
      </c>
      <c r="AE438" s="61" t="s">
        <v>40</v>
      </c>
      <c r="AF438" s="63">
        <v>92000</v>
      </c>
      <c r="AG438" s="63">
        <v>92000</v>
      </c>
      <c r="AH438" s="63">
        <v>92000</v>
      </c>
      <c r="AI438" s="63">
        <v>92000</v>
      </c>
      <c r="AJ438" s="63">
        <v>72209.84</v>
      </c>
      <c r="AK438" s="63">
        <v>0</v>
      </c>
      <c r="AL438" s="63">
        <v>37409.839999999997</v>
      </c>
      <c r="AM438" s="63">
        <v>66575.839999999997</v>
      </c>
      <c r="AN438" s="63">
        <v>0</v>
      </c>
      <c r="AO438" s="63">
        <v>37409.839999999997</v>
      </c>
      <c r="AP438" s="63">
        <v>66575.839999999997</v>
      </c>
      <c r="AQ438" s="63">
        <v>0</v>
      </c>
      <c r="AR438" s="63">
        <v>0</v>
      </c>
      <c r="AS438" s="63">
        <v>37409.839999999997</v>
      </c>
      <c r="AT438" s="63">
        <v>0</v>
      </c>
      <c r="AU438" s="63">
        <v>0</v>
      </c>
      <c r="AV438" s="63">
        <v>25984.58</v>
      </c>
      <c r="AW438" s="63">
        <f t="shared" si="110"/>
        <v>19790.160000000003</v>
      </c>
      <c r="AX438" s="63">
        <v>92000</v>
      </c>
      <c r="AY438" s="63">
        <f t="shared" si="108"/>
        <v>0</v>
      </c>
      <c r="AZ438" s="63">
        <f t="shared" si="109"/>
        <v>0</v>
      </c>
      <c r="BA438" s="63">
        <v>92000</v>
      </c>
      <c r="BB438" s="63" t="s">
        <v>538</v>
      </c>
      <c r="BC438" s="63">
        <v>0</v>
      </c>
      <c r="BD438" s="63">
        <v>0</v>
      </c>
      <c r="BE438" s="63">
        <v>0</v>
      </c>
      <c r="BF438" s="63">
        <v>0</v>
      </c>
      <c r="BG438" s="63">
        <v>0</v>
      </c>
      <c r="BH438" s="63"/>
      <c r="BI438" s="63">
        <f>BA438-AG438</f>
        <v>0</v>
      </c>
      <c r="BJ438" s="63">
        <f t="shared" si="101"/>
        <v>92000</v>
      </c>
      <c r="BK438" s="63">
        <f t="shared" si="102"/>
        <v>25424.160000000003</v>
      </c>
    </row>
    <row r="439" spans="1:63" s="61" customFormat="1" hidden="1" x14ac:dyDescent="0.25">
      <c r="A439" s="61" t="str">
        <f>VLOOKUP(B439,'Cubo 14-08-2023'!$A$1:$A$444,1,0)</f>
        <v>1.1-00-2302_23312009_2356910</v>
      </c>
      <c r="B439" s="61" t="str">
        <f t="shared" si="100"/>
        <v>1.1-00-2302_23312009_2356910</v>
      </c>
      <c r="C439" s="61" t="s">
        <v>137</v>
      </c>
      <c r="D439" s="61" t="s">
        <v>138</v>
      </c>
      <c r="E439" s="61" t="s">
        <v>682</v>
      </c>
      <c r="F439" s="61">
        <v>1</v>
      </c>
      <c r="G439" s="61" t="s">
        <v>669</v>
      </c>
      <c r="H439" s="61">
        <v>1.7</v>
      </c>
      <c r="I439" s="61" t="s">
        <v>671</v>
      </c>
      <c r="J439" s="61" t="s">
        <v>95</v>
      </c>
      <c r="K439" s="61" t="s">
        <v>96</v>
      </c>
      <c r="L439" s="61" t="s">
        <v>43</v>
      </c>
      <c r="M439" s="61" t="s">
        <v>44</v>
      </c>
      <c r="N439" s="61" t="s">
        <v>97</v>
      </c>
      <c r="O439" s="61" t="s">
        <v>98</v>
      </c>
      <c r="P439" s="61">
        <v>3</v>
      </c>
      <c r="Q439" s="61" t="s">
        <v>90</v>
      </c>
      <c r="R439" s="61">
        <v>12</v>
      </c>
      <c r="S439" s="61" t="s">
        <v>264</v>
      </c>
      <c r="T439" s="61" t="s">
        <v>99</v>
      </c>
      <c r="U439" s="61" t="s">
        <v>100</v>
      </c>
      <c r="V439" s="61">
        <v>5000</v>
      </c>
      <c r="W439" s="61" t="s">
        <v>661</v>
      </c>
      <c r="X439" s="61" t="s">
        <v>84</v>
      </c>
      <c r="AB439" s="61">
        <v>5691</v>
      </c>
      <c r="AC439" s="61" t="s">
        <v>85</v>
      </c>
      <c r="AD439" s="61">
        <v>0</v>
      </c>
      <c r="AE439" s="61" t="s">
        <v>40</v>
      </c>
      <c r="AF439" s="63">
        <v>1000000</v>
      </c>
      <c r="AG439" s="63">
        <v>1000000</v>
      </c>
      <c r="AH439" s="63">
        <v>1000000</v>
      </c>
      <c r="AI439" s="63">
        <v>1000000</v>
      </c>
      <c r="AJ439" s="63">
        <v>974168</v>
      </c>
      <c r="AK439" s="63">
        <v>63568</v>
      </c>
      <c r="AL439" s="63">
        <v>63568</v>
      </c>
      <c r="AM439" s="63">
        <v>1581950</v>
      </c>
      <c r="AN439" s="63">
        <v>0</v>
      </c>
      <c r="AO439" s="63">
        <v>63568</v>
      </c>
      <c r="AP439" s="63">
        <v>63568</v>
      </c>
      <c r="AQ439" s="63">
        <v>0</v>
      </c>
      <c r="AR439" s="63">
        <v>63568</v>
      </c>
      <c r="AS439" s="63">
        <v>63568</v>
      </c>
      <c r="AT439" s="63">
        <v>0</v>
      </c>
      <c r="AU439" s="63">
        <v>63568</v>
      </c>
      <c r="AV439" s="63">
        <v>63568</v>
      </c>
      <c r="AW439" s="63">
        <f t="shared" si="110"/>
        <v>25832</v>
      </c>
      <c r="AX439" s="63">
        <v>1000000</v>
      </c>
      <c r="AY439" s="63">
        <f t="shared" si="108"/>
        <v>0</v>
      </c>
      <c r="AZ439" s="63">
        <f t="shared" si="109"/>
        <v>0</v>
      </c>
      <c r="BA439" s="63">
        <v>1000000</v>
      </c>
      <c r="BB439" s="63" t="s">
        <v>473</v>
      </c>
      <c r="BC439" s="63">
        <v>0</v>
      </c>
      <c r="BD439" s="63">
        <v>0</v>
      </c>
      <c r="BE439" s="63">
        <v>0</v>
      </c>
      <c r="BF439" s="63">
        <v>0</v>
      </c>
      <c r="BG439" s="63">
        <v>0</v>
      </c>
      <c r="BH439" s="63"/>
      <c r="BI439" s="63">
        <v>581950</v>
      </c>
      <c r="BJ439" s="63">
        <f t="shared" si="101"/>
        <v>1581950</v>
      </c>
      <c r="BK439" s="63">
        <f t="shared" si="102"/>
        <v>0</v>
      </c>
    </row>
    <row r="440" spans="1:63" s="61" customFormat="1" hidden="1" x14ac:dyDescent="0.25">
      <c r="A440" s="61" t="str">
        <f>VLOOKUP(B440,'Cubo 14-08-2023'!$A$1:$A$444,1,0)</f>
        <v>1.1-00-2310_23448030_2357810</v>
      </c>
      <c r="B440" s="61" t="str">
        <f t="shared" si="100"/>
        <v>1.1-00-2310_23448030_2357810</v>
      </c>
      <c r="C440" s="61" t="s">
        <v>137</v>
      </c>
      <c r="D440" s="61" t="s">
        <v>138</v>
      </c>
      <c r="E440" s="61" t="s">
        <v>682</v>
      </c>
      <c r="F440" s="61">
        <v>2</v>
      </c>
      <c r="G440" s="61" t="s">
        <v>672</v>
      </c>
      <c r="H440" s="61">
        <v>2.7</v>
      </c>
      <c r="I440" s="61" t="s">
        <v>226</v>
      </c>
      <c r="J440" s="61" t="s">
        <v>225</v>
      </c>
      <c r="K440" s="61" t="s">
        <v>226</v>
      </c>
      <c r="L440" s="61" t="s">
        <v>43</v>
      </c>
      <c r="M440" s="61" t="s">
        <v>44</v>
      </c>
      <c r="N440" s="61" t="s">
        <v>250</v>
      </c>
      <c r="O440" s="61" t="s">
        <v>251</v>
      </c>
      <c r="P440" s="61">
        <v>4</v>
      </c>
      <c r="Q440" s="61" t="s">
        <v>190</v>
      </c>
      <c r="R440" s="61">
        <v>48</v>
      </c>
      <c r="S440" s="61" t="s">
        <v>254</v>
      </c>
      <c r="T440" s="61" t="s">
        <v>252</v>
      </c>
      <c r="U440" s="61" t="s">
        <v>253</v>
      </c>
      <c r="V440" s="61">
        <v>5000</v>
      </c>
      <c r="W440" s="61" t="s">
        <v>661</v>
      </c>
      <c r="X440" s="61" t="s">
        <v>84</v>
      </c>
      <c r="AB440" s="61">
        <v>5781</v>
      </c>
      <c r="AC440" s="61" t="s">
        <v>259</v>
      </c>
      <c r="AD440" s="61">
        <v>0</v>
      </c>
      <c r="AE440" s="61" t="s">
        <v>40</v>
      </c>
      <c r="AF440" s="63">
        <v>50000</v>
      </c>
      <c r="AG440" s="63">
        <v>50000</v>
      </c>
      <c r="AH440" s="63">
        <v>50000</v>
      </c>
      <c r="AI440" s="63">
        <v>50000</v>
      </c>
      <c r="AJ440" s="63">
        <v>0</v>
      </c>
      <c r="AK440" s="63">
        <v>0</v>
      </c>
      <c r="AL440" s="63">
        <v>0</v>
      </c>
      <c r="AM440" s="63">
        <v>0</v>
      </c>
      <c r="AN440" s="63">
        <v>0</v>
      </c>
      <c r="AO440" s="63">
        <v>0</v>
      </c>
      <c r="AP440" s="63">
        <v>0</v>
      </c>
      <c r="AQ440" s="63">
        <v>0</v>
      </c>
      <c r="AR440" s="63">
        <v>0</v>
      </c>
      <c r="AS440" s="63">
        <v>0</v>
      </c>
      <c r="AT440" s="63">
        <v>0</v>
      </c>
      <c r="AU440" s="63">
        <v>0</v>
      </c>
      <c r="AV440" s="63">
        <v>0</v>
      </c>
      <c r="AW440" s="63">
        <f t="shared" si="110"/>
        <v>50000</v>
      </c>
      <c r="AX440" s="63">
        <v>50000</v>
      </c>
      <c r="AY440" s="63">
        <f t="shared" si="108"/>
        <v>0</v>
      </c>
      <c r="AZ440" s="63">
        <f t="shared" si="109"/>
        <v>0</v>
      </c>
      <c r="BA440" s="63">
        <v>50000</v>
      </c>
      <c r="BB440" s="63" t="s">
        <v>577</v>
      </c>
      <c r="BC440" s="63">
        <v>0</v>
      </c>
      <c r="BD440" s="63">
        <v>0</v>
      </c>
      <c r="BE440" s="63">
        <v>0</v>
      </c>
      <c r="BF440" s="63">
        <v>0</v>
      </c>
      <c r="BG440" s="63">
        <v>0</v>
      </c>
      <c r="BH440" s="63"/>
      <c r="BI440" s="63">
        <f>BA440-AG440</f>
        <v>0</v>
      </c>
      <c r="BJ440" s="63">
        <f t="shared" si="101"/>
        <v>50000</v>
      </c>
      <c r="BK440" s="63">
        <f t="shared" si="102"/>
        <v>50000</v>
      </c>
    </row>
    <row r="441" spans="1:63" s="61" customFormat="1" hidden="1" x14ac:dyDescent="0.25">
      <c r="A441" s="61" t="str">
        <f>VLOOKUP(B441,'Cubo 14-08-2023'!$A$1:$A$444,1,0)</f>
        <v>1.1-00-2304_23619013_2358110</v>
      </c>
      <c r="B441" s="61" t="str">
        <f t="shared" si="100"/>
        <v>1.1-00-2304_23619013_2358110</v>
      </c>
      <c r="C441" s="61" t="s">
        <v>137</v>
      </c>
      <c r="D441" s="61" t="s">
        <v>138</v>
      </c>
      <c r="E441" s="61" t="s">
        <v>682</v>
      </c>
      <c r="F441" s="61">
        <v>1</v>
      </c>
      <c r="G441" s="61" t="s">
        <v>669</v>
      </c>
      <c r="H441" s="61">
        <v>1.3</v>
      </c>
      <c r="I441" s="61" t="s">
        <v>670</v>
      </c>
      <c r="J441" s="61" t="s">
        <v>28</v>
      </c>
      <c r="K441" s="61" t="s">
        <v>29</v>
      </c>
      <c r="L441" s="61" t="s">
        <v>30</v>
      </c>
      <c r="M441" s="61" t="s">
        <v>31</v>
      </c>
      <c r="N441" s="61" t="s">
        <v>32</v>
      </c>
      <c r="O441" s="61" t="s">
        <v>33</v>
      </c>
      <c r="P441" s="61">
        <v>6</v>
      </c>
      <c r="Q441" s="61" t="s">
        <v>34</v>
      </c>
      <c r="R441" s="61">
        <v>19</v>
      </c>
      <c r="S441" s="61" t="s">
        <v>37</v>
      </c>
      <c r="T441" s="61" t="s">
        <v>35</v>
      </c>
      <c r="U441" s="61" t="s">
        <v>36</v>
      </c>
      <c r="V441" s="61">
        <v>5000</v>
      </c>
      <c r="W441" s="61" t="s">
        <v>661</v>
      </c>
      <c r="X441" s="61" t="s">
        <v>84</v>
      </c>
      <c r="AB441" s="61">
        <v>5811</v>
      </c>
      <c r="AC441" s="61" t="s">
        <v>132</v>
      </c>
      <c r="AD441" s="61">
        <v>0</v>
      </c>
      <c r="AE441" s="61" t="s">
        <v>40</v>
      </c>
      <c r="AF441" s="63">
        <v>0</v>
      </c>
      <c r="AG441" s="63">
        <v>0</v>
      </c>
      <c r="AH441" s="63">
        <v>0</v>
      </c>
      <c r="AI441" s="63">
        <v>0</v>
      </c>
      <c r="AJ441" s="63">
        <v>1750138.99</v>
      </c>
      <c r="AK441" s="63">
        <v>1750138.99</v>
      </c>
      <c r="AL441" s="63">
        <v>1750138.99</v>
      </c>
      <c r="AM441" s="63">
        <v>1750138.99</v>
      </c>
      <c r="AN441" s="63">
        <v>1750138.99</v>
      </c>
      <c r="AO441" s="63">
        <v>1750138.99</v>
      </c>
      <c r="AP441" s="63">
        <v>1750138.99</v>
      </c>
      <c r="AQ441" s="63">
        <v>1750138.99</v>
      </c>
      <c r="AR441" s="63">
        <v>1750138.99</v>
      </c>
      <c r="AS441" s="63">
        <v>1750138.99</v>
      </c>
      <c r="AT441" s="63">
        <v>1750138.99</v>
      </c>
      <c r="AU441" s="63">
        <v>1750138.99</v>
      </c>
      <c r="AV441" s="63">
        <v>1750138.99</v>
      </c>
      <c r="AW441" s="63">
        <f t="shared" si="110"/>
        <v>-1750138.99</v>
      </c>
      <c r="AX441" s="63">
        <v>0</v>
      </c>
      <c r="AY441" s="63">
        <f t="shared" si="108"/>
        <v>0</v>
      </c>
      <c r="AZ441" s="63">
        <f t="shared" si="109"/>
        <v>0</v>
      </c>
      <c r="BA441" s="63">
        <v>1750138.99</v>
      </c>
      <c r="BB441" s="63" t="s">
        <v>473</v>
      </c>
      <c r="BC441" s="63">
        <v>0</v>
      </c>
      <c r="BD441" s="63">
        <v>0</v>
      </c>
      <c r="BE441" s="63">
        <v>0</v>
      </c>
      <c r="BF441" s="63">
        <v>0</v>
      </c>
      <c r="BG441" s="63">
        <v>0</v>
      </c>
      <c r="BH441" s="63"/>
      <c r="BI441" s="63">
        <v>4750138.99</v>
      </c>
      <c r="BJ441" s="63">
        <f t="shared" si="101"/>
        <v>4750138.99</v>
      </c>
      <c r="BK441" s="63">
        <f t="shared" si="102"/>
        <v>3000000</v>
      </c>
    </row>
    <row r="442" spans="1:63" s="61" customFormat="1" hidden="1" x14ac:dyDescent="0.25">
      <c r="A442" s="61" t="str">
        <f>VLOOKUP(B442,'Cubo 14-08-2023'!$A$1:$A$444,1,0)</f>
        <v>1.1-00-2302_2317007_2358110</v>
      </c>
      <c r="B442" s="61" t="str">
        <f t="shared" si="100"/>
        <v>1.1-00-2302_2317007_2358110</v>
      </c>
      <c r="C442" s="61" t="s">
        <v>137</v>
      </c>
      <c r="D442" s="61" t="s">
        <v>138</v>
      </c>
      <c r="E442" s="61" t="s">
        <v>682</v>
      </c>
      <c r="F442" s="61">
        <v>1</v>
      </c>
      <c r="G442" s="61" t="s">
        <v>669</v>
      </c>
      <c r="H442" s="61">
        <v>1.3</v>
      </c>
      <c r="I442" s="61" t="s">
        <v>670</v>
      </c>
      <c r="J442" s="61" t="s">
        <v>28</v>
      </c>
      <c r="K442" s="61" t="s">
        <v>29</v>
      </c>
      <c r="L442" s="61" t="s">
        <v>125</v>
      </c>
      <c r="M442" s="61" t="s">
        <v>126</v>
      </c>
      <c r="N442" s="61" t="s">
        <v>97</v>
      </c>
      <c r="O442" s="61" t="s">
        <v>98</v>
      </c>
      <c r="P442" s="61">
        <v>1</v>
      </c>
      <c r="Q442" s="61" t="s">
        <v>127</v>
      </c>
      <c r="R442" s="61">
        <v>7</v>
      </c>
      <c r="S442" s="61" t="s">
        <v>130</v>
      </c>
      <c r="T442" s="61" t="s">
        <v>128</v>
      </c>
      <c r="U442" s="61" t="s">
        <v>129</v>
      </c>
      <c r="V442" s="61">
        <v>5000</v>
      </c>
      <c r="W442" s="61" t="s">
        <v>661</v>
      </c>
      <c r="X442" s="61" t="s">
        <v>84</v>
      </c>
      <c r="AB442" s="61">
        <v>5811</v>
      </c>
      <c r="AC442" s="61" t="s">
        <v>132</v>
      </c>
      <c r="AD442" s="61">
        <v>0</v>
      </c>
      <c r="AE442" s="61" t="s">
        <v>40</v>
      </c>
      <c r="AF442" s="63">
        <v>0</v>
      </c>
      <c r="AG442" s="63">
        <v>0</v>
      </c>
      <c r="AH442" s="63">
        <v>0</v>
      </c>
      <c r="AI442" s="63">
        <v>0</v>
      </c>
      <c r="AJ442" s="63">
        <v>8899555.5999999996</v>
      </c>
      <c r="AK442" s="63">
        <v>0</v>
      </c>
      <c r="AL442" s="63">
        <v>8899555.5999999996</v>
      </c>
      <c r="AM442" s="63">
        <v>8899555.5999999996</v>
      </c>
      <c r="AN442" s="63">
        <v>0</v>
      </c>
      <c r="AO442" s="63">
        <v>8899555.5999999996</v>
      </c>
      <c r="AP442" s="63">
        <v>8899555.5999999996</v>
      </c>
      <c r="AQ442" s="63">
        <v>0</v>
      </c>
      <c r="AR442" s="63">
        <v>8899555.5999999996</v>
      </c>
      <c r="AS442" s="63">
        <v>8899555.5999999996</v>
      </c>
      <c r="AT442" s="63">
        <v>0</v>
      </c>
      <c r="AU442" s="63">
        <v>8899555.5999999996</v>
      </c>
      <c r="AV442" s="63">
        <v>8899555.5999999996</v>
      </c>
      <c r="AW442" s="63">
        <f t="shared" si="110"/>
        <v>-8899555.5999999996</v>
      </c>
      <c r="AX442" s="63">
        <v>0</v>
      </c>
      <c r="AY442" s="63">
        <f t="shared" si="108"/>
        <v>0</v>
      </c>
      <c r="AZ442" s="63">
        <f t="shared" si="109"/>
        <v>0</v>
      </c>
      <c r="BA442" s="63">
        <v>0</v>
      </c>
      <c r="BB442" s="63" t="s">
        <v>473</v>
      </c>
      <c r="BC442" s="63">
        <v>0</v>
      </c>
      <c r="BD442" s="63">
        <v>0</v>
      </c>
      <c r="BE442" s="63">
        <v>0</v>
      </c>
      <c r="BF442" s="63">
        <v>0</v>
      </c>
      <c r="BG442" s="63">
        <v>0</v>
      </c>
      <c r="BH442" s="63"/>
      <c r="BI442" s="63">
        <f>8899555.6+18000000+3426000</f>
        <v>30325555.600000001</v>
      </c>
      <c r="BJ442" s="63">
        <f t="shared" si="101"/>
        <v>30325555.600000001</v>
      </c>
      <c r="BK442" s="63">
        <f t="shared" si="102"/>
        <v>21426000</v>
      </c>
    </row>
    <row r="443" spans="1:63" s="61" customFormat="1" hidden="1" x14ac:dyDescent="0.25">
      <c r="A443" s="61" t="str">
        <f>VLOOKUP(B443,'Cubo 14-08-2023'!$A$1:$A$444,1,0)</f>
        <v>1.1-14-2302_2317007_2358110</v>
      </c>
      <c r="B443" s="61" t="str">
        <f t="shared" si="100"/>
        <v>1.1-14-2302_2317007_2358110</v>
      </c>
      <c r="C443" s="61" t="s">
        <v>123</v>
      </c>
      <c r="D443" s="61" t="s">
        <v>124</v>
      </c>
      <c r="E443" s="61" t="s">
        <v>683</v>
      </c>
      <c r="F443" s="61">
        <v>1</v>
      </c>
      <c r="G443" s="61" t="s">
        <v>669</v>
      </c>
      <c r="H443" s="61">
        <v>1.3</v>
      </c>
      <c r="I443" s="61" t="s">
        <v>670</v>
      </c>
      <c r="J443" s="61" t="s">
        <v>28</v>
      </c>
      <c r="K443" s="61" t="s">
        <v>29</v>
      </c>
      <c r="L443" s="61" t="s">
        <v>125</v>
      </c>
      <c r="M443" s="61" t="s">
        <v>126</v>
      </c>
      <c r="N443" s="61" t="s">
        <v>97</v>
      </c>
      <c r="O443" s="61" t="s">
        <v>98</v>
      </c>
      <c r="P443" s="61">
        <v>1</v>
      </c>
      <c r="Q443" s="61" t="s">
        <v>127</v>
      </c>
      <c r="R443" s="61">
        <v>7</v>
      </c>
      <c r="S443" s="61" t="s">
        <v>130</v>
      </c>
      <c r="T443" s="61" t="s">
        <v>128</v>
      </c>
      <c r="U443" s="61" t="s">
        <v>129</v>
      </c>
      <c r="V443" s="61">
        <v>5000</v>
      </c>
      <c r="W443" s="61" t="s">
        <v>661</v>
      </c>
      <c r="X443" s="61" t="s">
        <v>84</v>
      </c>
      <c r="AB443" s="61">
        <v>5811</v>
      </c>
      <c r="AC443" s="61" t="s">
        <v>132</v>
      </c>
      <c r="AD443" s="61">
        <v>0</v>
      </c>
      <c r="AE443" s="61" t="s">
        <v>40</v>
      </c>
      <c r="AF443" s="63">
        <v>8000000</v>
      </c>
      <c r="AG443" s="63">
        <v>8000000</v>
      </c>
      <c r="AH443" s="63">
        <v>8000000</v>
      </c>
      <c r="AI443" s="63">
        <v>0</v>
      </c>
      <c r="AJ443" s="63">
        <v>8970600</v>
      </c>
      <c r="AK443" s="63">
        <v>0</v>
      </c>
      <c r="AL443" s="63">
        <v>8970600</v>
      </c>
      <c r="AM443" s="63">
        <v>8970600</v>
      </c>
      <c r="AN443" s="63">
        <v>0</v>
      </c>
      <c r="AO443" s="63">
        <v>8970600</v>
      </c>
      <c r="AP443" s="63">
        <v>8970600</v>
      </c>
      <c r="AQ443" s="63">
        <v>0</v>
      </c>
      <c r="AR443" s="63">
        <v>8970600</v>
      </c>
      <c r="AS443" s="63">
        <v>8970600</v>
      </c>
      <c r="AT443" s="63">
        <v>0</v>
      </c>
      <c r="AU443" s="63">
        <v>8970600</v>
      </c>
      <c r="AV443" s="63">
        <v>8970600</v>
      </c>
      <c r="AW443" s="63">
        <f t="shared" si="110"/>
        <v>-970600</v>
      </c>
      <c r="AX443" s="63">
        <v>13000000</v>
      </c>
      <c r="AY443" s="63">
        <f t="shared" si="108"/>
        <v>13000000</v>
      </c>
      <c r="AZ443" s="63">
        <f t="shared" si="109"/>
        <v>5000000</v>
      </c>
      <c r="BA443" s="63">
        <v>13000000</v>
      </c>
      <c r="BB443" s="63" t="s">
        <v>473</v>
      </c>
      <c r="BC443" s="63">
        <v>0</v>
      </c>
      <c r="BD443" s="63">
        <v>8000000</v>
      </c>
      <c r="BE443" s="63">
        <v>0</v>
      </c>
      <c r="BF443" s="63">
        <v>0</v>
      </c>
      <c r="BG443" s="63">
        <v>8000000</v>
      </c>
      <c r="BH443" s="63"/>
      <c r="BI443" s="63">
        <f>-AW443</f>
        <v>970600</v>
      </c>
      <c r="BJ443" s="63">
        <f t="shared" si="101"/>
        <v>8970600</v>
      </c>
      <c r="BK443" s="63">
        <f t="shared" si="102"/>
        <v>0</v>
      </c>
    </row>
    <row r="444" spans="1:63" s="61" customFormat="1" hidden="1" x14ac:dyDescent="0.25">
      <c r="A444" s="61" t="str">
        <f>VLOOKUP(B444,'Cubo 14-08-2023'!$A$1:$A$444,1,0)</f>
        <v>1.1-14-2304_23619013_2358110</v>
      </c>
      <c r="B444" s="61" t="str">
        <f t="shared" si="100"/>
        <v>1.1-14-2304_23619013_2358110</v>
      </c>
      <c r="C444" s="61" t="s">
        <v>123</v>
      </c>
      <c r="D444" s="61" t="s">
        <v>124</v>
      </c>
      <c r="E444" s="61" t="s">
        <v>683</v>
      </c>
      <c r="F444" s="61">
        <v>1</v>
      </c>
      <c r="G444" s="61" t="s">
        <v>669</v>
      </c>
      <c r="H444" s="61">
        <v>1.3</v>
      </c>
      <c r="I444" s="61" t="s">
        <v>670</v>
      </c>
      <c r="J444" s="61" t="s">
        <v>28</v>
      </c>
      <c r="K444" s="61" t="s">
        <v>29</v>
      </c>
      <c r="L444" s="61" t="s">
        <v>30</v>
      </c>
      <c r="M444" s="61" t="s">
        <v>31</v>
      </c>
      <c r="N444" s="61" t="s">
        <v>32</v>
      </c>
      <c r="O444" s="61" t="s">
        <v>33</v>
      </c>
      <c r="P444" s="61">
        <v>6</v>
      </c>
      <c r="Q444" s="61" t="s">
        <v>34</v>
      </c>
      <c r="R444" s="61">
        <v>19</v>
      </c>
      <c r="S444" s="61" t="s">
        <v>37</v>
      </c>
      <c r="T444" s="61" t="s">
        <v>35</v>
      </c>
      <c r="U444" s="61" t="s">
        <v>36</v>
      </c>
      <c r="V444" s="61">
        <v>5000</v>
      </c>
      <c r="W444" s="61" t="s">
        <v>661</v>
      </c>
      <c r="X444" s="61" t="s">
        <v>84</v>
      </c>
      <c r="AB444" s="61">
        <v>5811</v>
      </c>
      <c r="AC444" s="61" t="s">
        <v>132</v>
      </c>
      <c r="AD444" s="61">
        <v>0</v>
      </c>
      <c r="AE444" s="61" t="s">
        <v>40</v>
      </c>
      <c r="AF444" s="63">
        <v>0</v>
      </c>
      <c r="AG444" s="63">
        <v>0</v>
      </c>
      <c r="AH444" s="63">
        <v>0</v>
      </c>
      <c r="AI444" s="63">
        <v>8000000</v>
      </c>
      <c r="AJ444" s="63">
        <v>0</v>
      </c>
      <c r="AK444" s="63">
        <v>0</v>
      </c>
      <c r="AL444" s="63">
        <v>0</v>
      </c>
      <c r="AM444" s="63">
        <v>0</v>
      </c>
      <c r="AN444" s="63">
        <v>0</v>
      </c>
      <c r="AO444" s="63">
        <v>0</v>
      </c>
      <c r="AP444" s="63">
        <v>0</v>
      </c>
      <c r="AQ444" s="63">
        <v>0</v>
      </c>
      <c r="AR444" s="63">
        <v>0</v>
      </c>
      <c r="AS444" s="63">
        <v>0</v>
      </c>
      <c r="AT444" s="63">
        <v>0</v>
      </c>
      <c r="AU444" s="63">
        <v>0</v>
      </c>
      <c r="AV444" s="63">
        <v>0</v>
      </c>
      <c r="AW444" s="63">
        <f t="shared" si="110"/>
        <v>0</v>
      </c>
      <c r="AX444" s="63">
        <v>0</v>
      </c>
      <c r="AY444" s="63">
        <f t="shared" si="108"/>
        <v>-8000000</v>
      </c>
      <c r="AZ444" s="63">
        <f t="shared" si="109"/>
        <v>0</v>
      </c>
      <c r="BA444" s="63">
        <v>0</v>
      </c>
      <c r="BB444" s="63" t="s">
        <v>473</v>
      </c>
      <c r="BC444" s="63">
        <v>0</v>
      </c>
      <c r="BD444" s="63">
        <v>0</v>
      </c>
      <c r="BE444" s="63">
        <v>0</v>
      </c>
      <c r="BF444" s="63">
        <v>8000000</v>
      </c>
      <c r="BG444" s="63">
        <v>-8000000</v>
      </c>
      <c r="BH444" s="63"/>
      <c r="BI444" s="63">
        <f>BA444-AG444</f>
        <v>0</v>
      </c>
      <c r="BJ444" s="63">
        <f t="shared" si="101"/>
        <v>0</v>
      </c>
      <c r="BK444" s="63">
        <f t="shared" si="102"/>
        <v>0</v>
      </c>
    </row>
    <row r="445" spans="1:63" s="61" customFormat="1" hidden="1" x14ac:dyDescent="0.25">
      <c r="A445" s="61" t="str">
        <f>VLOOKUP(B445,'Cubo 14-08-2023'!$A$1:$A$444,1,0)</f>
        <v>1.1-00-2311_23650031_2359110</v>
      </c>
      <c r="B445" s="61" t="str">
        <f t="shared" si="100"/>
        <v>1.1-00-2311_23650031_2359110</v>
      </c>
      <c r="C445" s="61" t="s">
        <v>137</v>
      </c>
      <c r="D445" s="61" t="s">
        <v>138</v>
      </c>
      <c r="E445" s="61" t="s">
        <v>682</v>
      </c>
      <c r="F445" s="61">
        <v>3</v>
      </c>
      <c r="G445" s="61" t="s">
        <v>685</v>
      </c>
      <c r="H445" s="61">
        <v>3.8</v>
      </c>
      <c r="I445" s="61" t="s">
        <v>687</v>
      </c>
      <c r="J445" s="61" t="s">
        <v>77</v>
      </c>
      <c r="K445" s="61" t="s">
        <v>78</v>
      </c>
      <c r="L445" s="61" t="s">
        <v>43</v>
      </c>
      <c r="M445" s="61" t="s">
        <v>44</v>
      </c>
      <c r="N445" s="61" t="s">
        <v>79</v>
      </c>
      <c r="O445" s="61" t="s">
        <v>80</v>
      </c>
      <c r="P445" s="61">
        <v>6</v>
      </c>
      <c r="Q445" s="61" t="s">
        <v>34</v>
      </c>
      <c r="R445" s="61">
        <v>50</v>
      </c>
      <c r="S445" s="61" t="s">
        <v>83</v>
      </c>
      <c r="T445" s="61" t="s">
        <v>81</v>
      </c>
      <c r="U445" s="61" t="s">
        <v>82</v>
      </c>
      <c r="V445" s="61">
        <v>5000</v>
      </c>
      <c r="W445" s="61" t="s">
        <v>661</v>
      </c>
      <c r="X445" s="61" t="s">
        <v>84</v>
      </c>
      <c r="AB445" s="61">
        <v>5911</v>
      </c>
      <c r="AC445" s="61" t="s">
        <v>212</v>
      </c>
      <c r="AD445" s="61">
        <v>0</v>
      </c>
      <c r="AE445" s="61" t="s">
        <v>40</v>
      </c>
      <c r="AF445" s="63">
        <v>5841164</v>
      </c>
      <c r="AG445" s="63">
        <v>5841164</v>
      </c>
      <c r="AH445" s="63">
        <v>5841164</v>
      </c>
      <c r="AI445" s="63">
        <v>5841164</v>
      </c>
      <c r="AJ445" s="63">
        <v>5629015.9699999997</v>
      </c>
      <c r="AK445" s="63">
        <v>5629015.9699999997</v>
      </c>
      <c r="AL445" s="63">
        <v>5629015.9699999997</v>
      </c>
      <c r="AM445" s="63">
        <v>5629015.9699999997</v>
      </c>
      <c r="AN445" s="63">
        <v>2006926.52</v>
      </c>
      <c r="AO445" s="63">
        <v>3010389.78</v>
      </c>
      <c r="AP445" s="63">
        <v>3010389.78</v>
      </c>
      <c r="AQ445" s="63">
        <v>1505194.89</v>
      </c>
      <c r="AR445" s="63">
        <v>2900421.78</v>
      </c>
      <c r="AS445" s="63">
        <v>3010389.78</v>
      </c>
      <c r="AT445" s="63">
        <v>1505194.89</v>
      </c>
      <c r="AU445" s="63">
        <v>2508658.15</v>
      </c>
      <c r="AV445" s="63">
        <v>3010389.78</v>
      </c>
      <c r="AW445" s="63">
        <f t="shared" si="110"/>
        <v>212148.03000000026</v>
      </c>
      <c r="AX445" s="63">
        <v>5991164</v>
      </c>
      <c r="AY445" s="63">
        <f t="shared" si="108"/>
        <v>150000</v>
      </c>
      <c r="AZ445" s="63">
        <f t="shared" si="109"/>
        <v>150000</v>
      </c>
      <c r="BA445" s="63">
        <v>5991164</v>
      </c>
      <c r="BB445" s="63" t="s">
        <v>579</v>
      </c>
      <c r="BC445" s="63">
        <v>0</v>
      </c>
      <c r="BD445" s="63">
        <v>0</v>
      </c>
      <c r="BE445" s="63">
        <v>0</v>
      </c>
      <c r="BF445" s="63">
        <v>0</v>
      </c>
      <c r="BG445" s="63">
        <v>0</v>
      </c>
      <c r="BH445" s="63"/>
      <c r="BI445" s="63">
        <f>BA445-AG445</f>
        <v>150000</v>
      </c>
      <c r="BJ445" s="63">
        <f t="shared" si="101"/>
        <v>5991164</v>
      </c>
      <c r="BK445" s="63">
        <f t="shared" si="102"/>
        <v>362148.03000000026</v>
      </c>
    </row>
    <row r="446" spans="1:63" s="61" customFormat="1" hidden="1" x14ac:dyDescent="0.25">
      <c r="A446" s="61" t="str">
        <f>VLOOKUP(B446,'Cubo 14-08-2023'!$A$1:$A$444,1,0)</f>
        <v>1.1-00-2311_23650031_2359710</v>
      </c>
      <c r="B446" s="61" t="str">
        <f t="shared" si="100"/>
        <v>1.1-00-2311_23650031_2359710</v>
      </c>
      <c r="C446" s="61" t="s">
        <v>137</v>
      </c>
      <c r="D446" s="61" t="s">
        <v>138</v>
      </c>
      <c r="E446" s="61" t="s">
        <v>682</v>
      </c>
      <c r="F446" s="61">
        <v>3</v>
      </c>
      <c r="G446" s="61" t="s">
        <v>685</v>
      </c>
      <c r="H446" s="61">
        <v>3.8</v>
      </c>
      <c r="I446" s="61" t="s">
        <v>687</v>
      </c>
      <c r="J446" s="61" t="s">
        <v>77</v>
      </c>
      <c r="K446" s="61" t="s">
        <v>78</v>
      </c>
      <c r="L446" s="61" t="s">
        <v>43</v>
      </c>
      <c r="M446" s="61" t="s">
        <v>44</v>
      </c>
      <c r="N446" s="61" t="s">
        <v>79</v>
      </c>
      <c r="O446" s="61" t="s">
        <v>80</v>
      </c>
      <c r="P446" s="61">
        <v>6</v>
      </c>
      <c r="Q446" s="61" t="s">
        <v>34</v>
      </c>
      <c r="R446" s="61">
        <v>50</v>
      </c>
      <c r="S446" s="61" t="s">
        <v>83</v>
      </c>
      <c r="T446" s="61" t="s">
        <v>81</v>
      </c>
      <c r="U446" s="61" t="s">
        <v>82</v>
      </c>
      <c r="V446" s="61">
        <v>5000</v>
      </c>
      <c r="W446" s="61" t="s">
        <v>661</v>
      </c>
      <c r="X446" s="61" t="s">
        <v>84</v>
      </c>
      <c r="AB446" s="61">
        <v>5971</v>
      </c>
      <c r="AC446" s="61" t="s">
        <v>213</v>
      </c>
      <c r="AD446" s="61">
        <v>0</v>
      </c>
      <c r="AE446" s="61" t="s">
        <v>40</v>
      </c>
      <c r="AF446" s="63">
        <v>4179392</v>
      </c>
      <c r="AG446" s="63">
        <v>4179392</v>
      </c>
      <c r="AH446" s="63">
        <v>4179392</v>
      </c>
      <c r="AI446" s="63">
        <v>4091000</v>
      </c>
      <c r="AJ446" s="63">
        <v>4634442.0199999996</v>
      </c>
      <c r="AK446" s="63">
        <v>5215019.26</v>
      </c>
      <c r="AL446" s="63">
        <v>5001930.0199999996</v>
      </c>
      <c r="AM446" s="63">
        <v>5001930.0199999996</v>
      </c>
      <c r="AN446" s="63">
        <v>2238889.3199999998</v>
      </c>
      <c r="AO446" s="63">
        <v>4535286.82</v>
      </c>
      <c r="AP446" s="63">
        <v>5001930.0199999996</v>
      </c>
      <c r="AQ446" s="63">
        <v>718898.4</v>
      </c>
      <c r="AR446" s="63">
        <v>3015295.9</v>
      </c>
      <c r="AS446" s="63">
        <v>3085936.42</v>
      </c>
      <c r="AT446" s="63">
        <v>718898.4</v>
      </c>
      <c r="AU446" s="63">
        <v>3015295.9</v>
      </c>
      <c r="AV446" s="63">
        <v>3015295.9</v>
      </c>
      <c r="AW446" s="63">
        <f t="shared" si="110"/>
        <v>-455050.01999999955</v>
      </c>
      <c r="AX446" s="63">
        <v>4091000</v>
      </c>
      <c r="AY446" s="63">
        <f t="shared" si="108"/>
        <v>0</v>
      </c>
      <c r="AZ446" s="63">
        <f t="shared" si="109"/>
        <v>-88392</v>
      </c>
      <c r="BA446" s="63">
        <v>4091000</v>
      </c>
      <c r="BB446" s="63" t="s">
        <v>580</v>
      </c>
      <c r="BC446" s="63">
        <v>0</v>
      </c>
      <c r="BD446" s="63">
        <v>88392</v>
      </c>
      <c r="BE446" s="63">
        <v>0</v>
      </c>
      <c r="BF446" s="63">
        <v>0</v>
      </c>
      <c r="BG446" s="63">
        <v>88392</v>
      </c>
      <c r="BH446" s="63">
        <f>BI446+AG446</f>
        <v>5001930.0199999996</v>
      </c>
      <c r="BI446" s="63">
        <v>822538.02</v>
      </c>
      <c r="BJ446" s="63">
        <f t="shared" si="101"/>
        <v>5001930.0199999996</v>
      </c>
      <c r="BK446" s="63">
        <f t="shared" si="102"/>
        <v>0</v>
      </c>
    </row>
    <row r="447" spans="1:63" s="61" customFormat="1" hidden="1" x14ac:dyDescent="0.25">
      <c r="A447" s="61" t="str">
        <f>VLOOKUP(B447,'Cubo 14-08-2023'!$A$1:$A$444,1,0)</f>
        <v>2.5-02-2307_23337023_2361210</v>
      </c>
      <c r="B447" s="61" t="str">
        <f t="shared" si="100"/>
        <v>2.5-02-2307_23337023_2361210</v>
      </c>
      <c r="C447" s="77" t="s">
        <v>59</v>
      </c>
      <c r="D447" s="61" t="s">
        <v>60</v>
      </c>
      <c r="E447" s="61" t="s">
        <v>677</v>
      </c>
      <c r="F447" s="61">
        <v>1</v>
      </c>
      <c r="G447" s="61" t="s">
        <v>669</v>
      </c>
      <c r="H447" s="61">
        <v>1.3</v>
      </c>
      <c r="I447" s="61" t="s">
        <v>670</v>
      </c>
      <c r="J447" s="61" t="s">
        <v>28</v>
      </c>
      <c r="K447" s="61" t="s">
        <v>29</v>
      </c>
      <c r="L447" s="61" t="s">
        <v>108</v>
      </c>
      <c r="M447" s="61" t="s">
        <v>109</v>
      </c>
      <c r="N447" s="61" t="s">
        <v>88</v>
      </c>
      <c r="O447" s="61" t="s">
        <v>89</v>
      </c>
      <c r="P447" s="61">
        <v>3</v>
      </c>
      <c r="Q447" s="61" t="s">
        <v>90</v>
      </c>
      <c r="R447" s="61">
        <v>37</v>
      </c>
      <c r="S447" s="61" t="s">
        <v>112</v>
      </c>
      <c r="T447" s="61" t="s">
        <v>110</v>
      </c>
      <c r="U447" s="61" t="s">
        <v>111</v>
      </c>
      <c r="V447" s="61">
        <v>6000</v>
      </c>
      <c r="W447" s="61" t="s">
        <v>661</v>
      </c>
      <c r="X447" s="61" t="s">
        <v>113</v>
      </c>
      <c r="AB447" s="61">
        <v>6121</v>
      </c>
      <c r="AC447" s="61" t="s">
        <v>114</v>
      </c>
      <c r="AD447" s="61">
        <v>0</v>
      </c>
      <c r="AE447" s="61" t="s">
        <v>40</v>
      </c>
      <c r="AF447" s="63">
        <v>10000000</v>
      </c>
      <c r="AG447" s="63">
        <v>3789495</v>
      </c>
      <c r="AH447" s="63">
        <v>3789495</v>
      </c>
      <c r="AI447" s="63">
        <v>10000001.279999999</v>
      </c>
      <c r="AJ447" s="63">
        <v>2031752.62</v>
      </c>
      <c r="AK447" s="63">
        <v>2031752.62</v>
      </c>
      <c r="AL447" s="63">
        <v>2031752.62</v>
      </c>
      <c r="AM447" s="63">
        <v>11732731.99</v>
      </c>
      <c r="AN447" s="63">
        <v>208233.27</v>
      </c>
      <c r="AO447" s="63">
        <v>507938.15</v>
      </c>
      <c r="AP447" s="63">
        <v>2933182.99</v>
      </c>
      <c r="AQ447" s="63">
        <v>208233.27</v>
      </c>
      <c r="AR447" s="63">
        <v>507938.15</v>
      </c>
      <c r="AS447" s="63">
        <v>2933182.99</v>
      </c>
      <c r="AT447" s="63">
        <v>208233.27</v>
      </c>
      <c r="AU447" s="63">
        <v>507938.15</v>
      </c>
      <c r="AV447" s="63">
        <v>2933182.99</v>
      </c>
      <c r="AW447" s="63">
        <f t="shared" si="110"/>
        <v>1757742.38</v>
      </c>
      <c r="AX447" s="63">
        <v>10000000</v>
      </c>
      <c r="AY447" s="63">
        <f t="shared" si="108"/>
        <v>-1.2799999993294477</v>
      </c>
      <c r="AZ447" s="63">
        <f t="shared" si="109"/>
        <v>6210505</v>
      </c>
      <c r="BA447" s="63">
        <v>10000000</v>
      </c>
      <c r="BB447" s="63" t="s">
        <v>473</v>
      </c>
      <c r="BC447" s="63">
        <v>0</v>
      </c>
      <c r="BD447" s="63">
        <v>0</v>
      </c>
      <c r="BE447" s="63">
        <v>0</v>
      </c>
      <c r="BF447" s="63">
        <v>6210506.2800000003</v>
      </c>
      <c r="BG447" s="63">
        <v>-6210506.2800000003</v>
      </c>
      <c r="BH447" s="63"/>
      <c r="BI447" s="63">
        <v>53414250.359999999</v>
      </c>
      <c r="BJ447" s="63">
        <f t="shared" si="101"/>
        <v>57203745.359999999</v>
      </c>
      <c r="BK447" s="63">
        <f t="shared" si="102"/>
        <v>45471013.369999997</v>
      </c>
    </row>
    <row r="448" spans="1:63" s="61" customFormat="1" hidden="1" x14ac:dyDescent="0.25">
      <c r="A448" s="61" t="str">
        <f>VLOOKUP(B448,'Cubo 14-08-2023'!$A$1:$A$444,1,0)</f>
        <v>1.1-00-2307_23338023_2361210</v>
      </c>
      <c r="B448" s="61" t="str">
        <f t="shared" si="100"/>
        <v>1.1-00-2307_23338023_2361210</v>
      </c>
      <c r="C448" s="61" t="s">
        <v>137</v>
      </c>
      <c r="D448" s="61" t="s">
        <v>138</v>
      </c>
      <c r="E448" s="61" t="s">
        <v>682</v>
      </c>
      <c r="F448" s="61">
        <v>1</v>
      </c>
      <c r="G448" s="61" t="s">
        <v>669</v>
      </c>
      <c r="H448" s="61">
        <v>1.3</v>
      </c>
      <c r="I448" s="61" t="s">
        <v>670</v>
      </c>
      <c r="J448" s="61" t="s">
        <v>28</v>
      </c>
      <c r="K448" s="61" t="s">
        <v>29</v>
      </c>
      <c r="L448" s="61" t="s">
        <v>108</v>
      </c>
      <c r="M448" s="61" t="s">
        <v>109</v>
      </c>
      <c r="N448" s="61" t="s">
        <v>88</v>
      </c>
      <c r="O448" s="61" t="s">
        <v>89</v>
      </c>
      <c r="P448" s="61">
        <v>3</v>
      </c>
      <c r="Q448" s="61" t="s">
        <v>90</v>
      </c>
      <c r="R448" s="61">
        <v>38</v>
      </c>
      <c r="S448" s="61" t="s">
        <v>372</v>
      </c>
      <c r="T448" s="61" t="s">
        <v>110</v>
      </c>
      <c r="U448" s="61" t="s">
        <v>111</v>
      </c>
      <c r="V448" s="61">
        <v>6000</v>
      </c>
      <c r="W448" s="61" t="s">
        <v>661</v>
      </c>
      <c r="X448" s="61" t="s">
        <v>113</v>
      </c>
      <c r="AB448" s="61">
        <v>6121</v>
      </c>
      <c r="AC448" s="61" t="s">
        <v>114</v>
      </c>
      <c r="AD448" s="61">
        <v>0</v>
      </c>
      <c r="AE448" s="61" t="s">
        <v>40</v>
      </c>
      <c r="AF448" s="63">
        <v>16000000</v>
      </c>
      <c r="AG448" s="63">
        <v>16000000</v>
      </c>
      <c r="AH448" s="63">
        <v>16000000</v>
      </c>
      <c r="AI448" s="63">
        <v>16000000</v>
      </c>
      <c r="AJ448" s="63">
        <v>0</v>
      </c>
      <c r="AK448" s="63">
        <v>0</v>
      </c>
      <c r="AL448" s="63">
        <v>0</v>
      </c>
      <c r="AM448" s="63">
        <v>0</v>
      </c>
      <c r="AN448" s="63">
        <v>0</v>
      </c>
      <c r="AO448" s="63">
        <v>0</v>
      </c>
      <c r="AP448" s="63">
        <v>0</v>
      </c>
      <c r="AQ448" s="63">
        <v>0</v>
      </c>
      <c r="AR448" s="63">
        <v>0</v>
      </c>
      <c r="AS448" s="63">
        <v>0</v>
      </c>
      <c r="AT448" s="63">
        <v>0</v>
      </c>
      <c r="AU448" s="63">
        <v>0</v>
      </c>
      <c r="AV448" s="63">
        <v>0</v>
      </c>
      <c r="AW448" s="63">
        <f t="shared" si="110"/>
        <v>16000000</v>
      </c>
      <c r="AX448" s="63">
        <v>16000000</v>
      </c>
      <c r="AY448" s="63">
        <f t="shared" si="108"/>
        <v>0</v>
      </c>
      <c r="AZ448" s="63">
        <f t="shared" si="109"/>
        <v>0</v>
      </c>
      <c r="BA448" s="63">
        <v>16000000</v>
      </c>
      <c r="BB448" s="63" t="s">
        <v>473</v>
      </c>
      <c r="BC448" s="63">
        <v>0</v>
      </c>
      <c r="BD448" s="63">
        <v>0</v>
      </c>
      <c r="BE448" s="63">
        <v>0</v>
      </c>
      <c r="BF448" s="63">
        <v>0</v>
      </c>
      <c r="BG448" s="63">
        <v>0</v>
      </c>
      <c r="BH448" s="63"/>
      <c r="BI448" s="63">
        <f>BA448-AG448</f>
        <v>0</v>
      </c>
      <c r="BJ448" s="63">
        <f t="shared" si="101"/>
        <v>16000000</v>
      </c>
      <c r="BK448" s="63">
        <f t="shared" si="102"/>
        <v>16000000</v>
      </c>
    </row>
    <row r="449" spans="1:65" s="61" customFormat="1" hidden="1" x14ac:dyDescent="0.25">
      <c r="A449" s="61" t="str">
        <f>VLOOKUP(B449,'Cubo 14-08-2023'!$A$1:$A$444,1,0)</f>
        <v>1.1-00-2307_23337023_2361510</v>
      </c>
      <c r="B449" s="61" t="str">
        <f t="shared" si="100"/>
        <v>1.1-00-2307_23337023_2361510</v>
      </c>
      <c r="C449" s="61" t="s">
        <v>137</v>
      </c>
      <c r="D449" s="61" t="s">
        <v>138</v>
      </c>
      <c r="E449" s="61" t="s">
        <v>682</v>
      </c>
      <c r="F449" s="61">
        <v>1</v>
      </c>
      <c r="G449" s="61" t="s">
        <v>669</v>
      </c>
      <c r="H449" s="61">
        <v>1.3</v>
      </c>
      <c r="I449" s="61" t="s">
        <v>670</v>
      </c>
      <c r="J449" s="61" t="s">
        <v>28</v>
      </c>
      <c r="K449" s="61" t="s">
        <v>29</v>
      </c>
      <c r="L449" s="61" t="s">
        <v>108</v>
      </c>
      <c r="M449" s="61" t="s">
        <v>109</v>
      </c>
      <c r="N449" s="61" t="s">
        <v>88</v>
      </c>
      <c r="O449" s="61" t="s">
        <v>89</v>
      </c>
      <c r="P449" s="61">
        <v>3</v>
      </c>
      <c r="Q449" s="61" t="s">
        <v>90</v>
      </c>
      <c r="R449" s="61">
        <v>37</v>
      </c>
      <c r="S449" s="61" t="s">
        <v>112</v>
      </c>
      <c r="T449" s="61" t="s">
        <v>110</v>
      </c>
      <c r="U449" s="61" t="s">
        <v>111</v>
      </c>
      <c r="V449" s="61">
        <v>6000</v>
      </c>
      <c r="W449" s="61" t="s">
        <v>661</v>
      </c>
      <c r="X449" s="61" t="s">
        <v>113</v>
      </c>
      <c r="AB449" s="61">
        <v>6151</v>
      </c>
      <c r="AC449" s="61" t="s">
        <v>116</v>
      </c>
      <c r="AD449" s="61">
        <v>0</v>
      </c>
      <c r="AE449" s="61" t="s">
        <v>40</v>
      </c>
      <c r="AF449" s="63">
        <v>10000000</v>
      </c>
      <c r="AG449" s="63">
        <v>10000000</v>
      </c>
      <c r="AH449" s="63">
        <v>10000000</v>
      </c>
      <c r="AI449" s="63">
        <v>0</v>
      </c>
      <c r="AJ449" s="63">
        <v>1983043.46</v>
      </c>
      <c r="AK449" s="63">
        <v>1386025.1</v>
      </c>
      <c r="AL449" s="63">
        <v>1983043.46</v>
      </c>
      <c r="AM449" s="63">
        <v>1983043.46</v>
      </c>
      <c r="AN449" s="63">
        <v>1386025.1</v>
      </c>
      <c r="AO449" s="63">
        <v>1983043.46</v>
      </c>
      <c r="AP449" s="63">
        <v>1983043.46</v>
      </c>
      <c r="AQ449" s="63">
        <v>1386025.1</v>
      </c>
      <c r="AR449" s="63">
        <v>1983043.46</v>
      </c>
      <c r="AS449" s="63">
        <v>1983043.46</v>
      </c>
      <c r="AT449" s="63">
        <v>1386025.1</v>
      </c>
      <c r="AU449" s="63">
        <v>1983043.46</v>
      </c>
      <c r="AV449" s="63">
        <v>1983043.46</v>
      </c>
      <c r="AW449" s="63">
        <f t="shared" ref="AW449:AW454" si="111">AG449-AJ449</f>
        <v>8016956.54</v>
      </c>
      <c r="AX449" s="63">
        <v>0</v>
      </c>
      <c r="AY449" s="63">
        <f t="shared" ref="AY449:AY454" si="112">AX449-AI449</f>
        <v>0</v>
      </c>
      <c r="AZ449" s="63">
        <f t="shared" ref="AZ449:AZ456" si="113">AX449-AG449</f>
        <v>-10000000</v>
      </c>
      <c r="BA449" s="63">
        <v>0</v>
      </c>
      <c r="BB449" s="63" t="s">
        <v>473</v>
      </c>
      <c r="BC449" s="63">
        <v>0</v>
      </c>
      <c r="BD449" s="63">
        <v>10000000</v>
      </c>
      <c r="BE449" s="63">
        <v>0</v>
      </c>
      <c r="BF449" s="63">
        <v>0</v>
      </c>
      <c r="BG449" s="63">
        <v>10000000</v>
      </c>
      <c r="BH449" s="63"/>
      <c r="BI449" s="63">
        <v>-7166956.54</v>
      </c>
      <c r="BJ449" s="63">
        <f t="shared" ref="BJ449:BJ466" si="114">AG449+BI449</f>
        <v>2833043.46</v>
      </c>
      <c r="BK449" s="63">
        <f t="shared" ref="BK449:BK466" si="115">BJ449-AM449</f>
        <v>850000</v>
      </c>
    </row>
    <row r="450" spans="1:65" s="61" customFormat="1" hidden="1" x14ac:dyDescent="0.25">
      <c r="A450" s="61" t="str">
        <f>VLOOKUP(B450,'Cubo 14-08-2023'!$A$1:$A$444,1,0)</f>
        <v>2.5-01-2307_23337023_2361310</v>
      </c>
      <c r="B450" s="61" t="str">
        <f t="shared" ref="B450:B468" si="116">CONCATENATE(C450,N450,P450,R450,T450,AB450,AD450)</f>
        <v>2.5-01-2307_23337023_2361310</v>
      </c>
      <c r="C450" s="61" t="s">
        <v>458</v>
      </c>
      <c r="D450" s="61" t="s">
        <v>459</v>
      </c>
      <c r="E450" s="61" t="s">
        <v>678</v>
      </c>
      <c r="F450" s="61">
        <v>1</v>
      </c>
      <c r="G450" s="61" t="s">
        <v>669</v>
      </c>
      <c r="H450" s="61">
        <v>1.3</v>
      </c>
      <c r="I450" s="61" t="s">
        <v>670</v>
      </c>
      <c r="J450" s="61" t="s">
        <v>28</v>
      </c>
      <c r="K450" s="61" t="s">
        <v>29</v>
      </c>
      <c r="L450" s="61" t="s">
        <v>108</v>
      </c>
      <c r="M450" s="61" t="s">
        <v>109</v>
      </c>
      <c r="N450" s="61" t="s">
        <v>88</v>
      </c>
      <c r="O450" s="61" t="s">
        <v>89</v>
      </c>
      <c r="P450" s="61">
        <v>3</v>
      </c>
      <c r="Q450" s="61" t="s">
        <v>90</v>
      </c>
      <c r="R450" s="61">
        <v>37</v>
      </c>
      <c r="S450" s="61" t="s">
        <v>112</v>
      </c>
      <c r="T450" s="61" t="s">
        <v>110</v>
      </c>
      <c r="U450" s="61" t="s">
        <v>111</v>
      </c>
      <c r="V450" s="61">
        <v>6000</v>
      </c>
      <c r="W450" s="61" t="s">
        <v>661</v>
      </c>
      <c r="X450" s="61" t="s">
        <v>113</v>
      </c>
      <c r="AB450" s="61">
        <v>6131</v>
      </c>
      <c r="AC450" s="61" t="s">
        <v>115</v>
      </c>
      <c r="AD450" s="61">
        <v>0</v>
      </c>
      <c r="AE450" s="61" t="s">
        <v>40</v>
      </c>
      <c r="AF450" s="63">
        <v>33091667</v>
      </c>
      <c r="AG450" s="63">
        <v>33091667</v>
      </c>
      <c r="AH450" s="63">
        <v>33091667</v>
      </c>
      <c r="AI450" s="63">
        <v>33091667.420000002</v>
      </c>
      <c r="AJ450" s="63">
        <v>0</v>
      </c>
      <c r="AK450" s="63">
        <v>0</v>
      </c>
      <c r="AL450" s="63">
        <v>0</v>
      </c>
      <c r="AM450" s="63">
        <v>2322990.7999999998</v>
      </c>
      <c r="AN450" s="63">
        <v>0</v>
      </c>
      <c r="AO450" s="63">
        <v>0</v>
      </c>
      <c r="AP450" s="63">
        <v>580747.69999999995</v>
      </c>
      <c r="AQ450" s="63">
        <v>0</v>
      </c>
      <c r="AR450" s="63">
        <v>0</v>
      </c>
      <c r="AS450" s="63">
        <v>580747.69999999995</v>
      </c>
      <c r="AT450" s="63">
        <v>0</v>
      </c>
      <c r="AU450" s="63">
        <v>0</v>
      </c>
      <c r="AV450" s="63">
        <v>580747.69999999995</v>
      </c>
      <c r="AW450" s="63">
        <f t="shared" si="111"/>
        <v>33091667</v>
      </c>
      <c r="AX450" s="63">
        <v>49292918.700000003</v>
      </c>
      <c r="AY450" s="63">
        <f t="shared" si="112"/>
        <v>16201251.280000001</v>
      </c>
      <c r="AZ450" s="63">
        <f t="shared" si="113"/>
        <v>16201251.700000003</v>
      </c>
      <c r="BA450" s="63">
        <v>49292918.700000003</v>
      </c>
      <c r="BB450" s="63" t="s">
        <v>473</v>
      </c>
      <c r="BC450" s="63">
        <v>0</v>
      </c>
      <c r="BD450" s="63">
        <v>0</v>
      </c>
      <c r="BE450" s="63">
        <v>0</v>
      </c>
      <c r="BF450" s="63">
        <v>0.42</v>
      </c>
      <c r="BG450" s="63">
        <v>-0.42</v>
      </c>
      <c r="BH450" s="63"/>
      <c r="BI450" s="63">
        <v>29998949</v>
      </c>
      <c r="BJ450" s="63">
        <f t="shared" si="114"/>
        <v>63090616</v>
      </c>
      <c r="BK450" s="63">
        <f t="shared" si="115"/>
        <v>60767625.200000003</v>
      </c>
    </row>
    <row r="451" spans="1:65" s="61" customFormat="1" hidden="1" x14ac:dyDescent="0.25">
      <c r="A451" s="61" t="str">
        <f>VLOOKUP(B451,'Cubo 14-08-2023'!$A$1:$A$444,1,0)</f>
        <v>2.5-02-2307_23337023_2361310</v>
      </c>
      <c r="B451" s="61" t="str">
        <f t="shared" si="116"/>
        <v>2.5-02-2307_23337023_2361310</v>
      </c>
      <c r="C451" s="77" t="s">
        <v>59</v>
      </c>
      <c r="D451" s="61" t="s">
        <v>60</v>
      </c>
      <c r="E451" s="61" t="s">
        <v>677</v>
      </c>
      <c r="F451" s="61">
        <v>1</v>
      </c>
      <c r="G451" s="61" t="s">
        <v>669</v>
      </c>
      <c r="H451" s="61">
        <v>1.3</v>
      </c>
      <c r="I451" s="61" t="s">
        <v>670</v>
      </c>
      <c r="J451" s="61" t="s">
        <v>28</v>
      </c>
      <c r="K451" s="61" t="s">
        <v>29</v>
      </c>
      <c r="L451" s="61" t="s">
        <v>108</v>
      </c>
      <c r="M451" s="61" t="s">
        <v>109</v>
      </c>
      <c r="N451" s="61" t="s">
        <v>88</v>
      </c>
      <c r="O451" s="61" t="s">
        <v>89</v>
      </c>
      <c r="P451" s="61">
        <v>3</v>
      </c>
      <c r="Q451" s="61" t="s">
        <v>90</v>
      </c>
      <c r="R451" s="61">
        <v>37</v>
      </c>
      <c r="S451" s="61" t="s">
        <v>112</v>
      </c>
      <c r="T451" s="61" t="s">
        <v>110</v>
      </c>
      <c r="U451" s="61" t="s">
        <v>111</v>
      </c>
      <c r="V451" s="61">
        <v>6000</v>
      </c>
      <c r="W451" s="61" t="s">
        <v>661</v>
      </c>
      <c r="X451" s="61" t="s">
        <v>113</v>
      </c>
      <c r="AB451" s="61">
        <v>6131</v>
      </c>
      <c r="AC451" s="61" t="s">
        <v>115</v>
      </c>
      <c r="AD451" s="61">
        <v>0</v>
      </c>
      <c r="AE451" s="61" t="s">
        <v>40</v>
      </c>
      <c r="AF451" s="63">
        <v>20000000</v>
      </c>
      <c r="AG451" s="63">
        <v>21534960</v>
      </c>
      <c r="AH451" s="63">
        <v>21534960</v>
      </c>
      <c r="AI451" s="63">
        <v>19999999.440000001</v>
      </c>
      <c r="AJ451" s="63">
        <v>24098326.170000002</v>
      </c>
      <c r="AK451" s="63">
        <v>13448941.4</v>
      </c>
      <c r="AL451" s="63">
        <v>24098326.170000002</v>
      </c>
      <c r="AM451" s="63">
        <v>28012224.91</v>
      </c>
      <c r="AN451" s="63">
        <v>2209496.73</v>
      </c>
      <c r="AO451" s="63">
        <v>17385701.18</v>
      </c>
      <c r="AP451" s="63">
        <v>17734268.079999998</v>
      </c>
      <c r="AQ451" s="63">
        <v>2209496.73</v>
      </c>
      <c r="AR451" s="63">
        <v>16699786.289999999</v>
      </c>
      <c r="AS451" s="63">
        <v>17734268.079999998</v>
      </c>
      <c r="AT451" s="63">
        <v>2209496.73</v>
      </c>
      <c r="AU451" s="63">
        <v>16699786.289999999</v>
      </c>
      <c r="AV451" s="63">
        <v>17734268.079999998</v>
      </c>
      <c r="AW451" s="63">
        <f t="shared" si="111"/>
        <v>-2563366.1700000018</v>
      </c>
      <c r="AX451" s="63">
        <v>20000000</v>
      </c>
      <c r="AY451" s="63">
        <f t="shared" si="112"/>
        <v>0.55999999865889549</v>
      </c>
      <c r="AZ451" s="63">
        <f t="shared" si="113"/>
        <v>-1534960</v>
      </c>
      <c r="BA451" s="63">
        <v>20000000</v>
      </c>
      <c r="BB451" s="63" t="s">
        <v>473</v>
      </c>
      <c r="BC451" s="63">
        <v>0</v>
      </c>
      <c r="BD451" s="63">
        <v>1534960.56</v>
      </c>
      <c r="BE451" s="63">
        <v>0</v>
      </c>
      <c r="BF451" s="63">
        <v>0</v>
      </c>
      <c r="BG451" s="63">
        <v>1534960.56</v>
      </c>
      <c r="BH451" s="63">
        <f>BI451+AG451</f>
        <v>44098326.170000002</v>
      </c>
      <c r="BI451" s="63">
        <v>22563366.170000002</v>
      </c>
      <c r="BJ451" s="63">
        <f t="shared" si="114"/>
        <v>44098326.170000002</v>
      </c>
      <c r="BK451" s="63">
        <f t="shared" si="115"/>
        <v>16086101.260000002</v>
      </c>
    </row>
    <row r="452" spans="1:65" s="61" customFormat="1" hidden="1" x14ac:dyDescent="0.25">
      <c r="A452" s="61" t="str">
        <f>VLOOKUP(B452,'Cubo 14-08-2023'!$A$1:$A$444,1,0)</f>
        <v>1.1-00-2307_23337023_2361210</v>
      </c>
      <c r="B452" s="61" t="str">
        <f t="shared" si="116"/>
        <v>1.1-00-2307_23337023_2361210</v>
      </c>
      <c r="C452" s="61" t="s">
        <v>137</v>
      </c>
      <c r="D452" s="61" t="s">
        <v>138</v>
      </c>
      <c r="E452" s="61" t="s">
        <v>682</v>
      </c>
      <c r="F452" s="61">
        <v>1</v>
      </c>
      <c r="G452" s="61" t="s">
        <v>669</v>
      </c>
      <c r="H452" s="61">
        <v>1.3</v>
      </c>
      <c r="I452" s="61" t="s">
        <v>670</v>
      </c>
      <c r="J452" s="61" t="s">
        <v>28</v>
      </c>
      <c r="K452" s="61" t="s">
        <v>29</v>
      </c>
      <c r="L452" s="61" t="s">
        <v>108</v>
      </c>
      <c r="M452" s="61" t="s">
        <v>109</v>
      </c>
      <c r="N452" s="61" t="s">
        <v>88</v>
      </c>
      <c r="O452" s="61" t="s">
        <v>89</v>
      </c>
      <c r="P452" s="61">
        <v>3</v>
      </c>
      <c r="Q452" s="61" t="s">
        <v>90</v>
      </c>
      <c r="R452" s="61">
        <v>37</v>
      </c>
      <c r="S452" s="61" t="s">
        <v>112</v>
      </c>
      <c r="T452" s="61" t="s">
        <v>110</v>
      </c>
      <c r="U452" s="61" t="s">
        <v>111</v>
      </c>
      <c r="V452" s="61">
        <v>6000</v>
      </c>
      <c r="W452" s="61" t="s">
        <v>661</v>
      </c>
      <c r="X452" s="61" t="s">
        <v>113</v>
      </c>
      <c r="AB452" s="61">
        <v>6121</v>
      </c>
      <c r="AC452" s="61" t="s">
        <v>114</v>
      </c>
      <c r="AD452" s="61">
        <v>0</v>
      </c>
      <c r="AE452" s="61" t="s">
        <v>40</v>
      </c>
      <c r="AF452" s="63">
        <v>5466279.4699999997</v>
      </c>
      <c r="AG452" s="63">
        <v>5466279.4699999997</v>
      </c>
      <c r="AH452" s="63">
        <v>5466279.4699999997</v>
      </c>
      <c r="AI452" s="63">
        <v>20466278.190000001</v>
      </c>
      <c r="AJ452" s="63">
        <v>0</v>
      </c>
      <c r="AK452" s="63">
        <v>0</v>
      </c>
      <c r="AL452" s="63">
        <v>0</v>
      </c>
      <c r="AM452" s="63">
        <v>0</v>
      </c>
      <c r="AN452" s="63">
        <v>0</v>
      </c>
      <c r="AO452" s="63">
        <v>0</v>
      </c>
      <c r="AP452" s="63">
        <v>0</v>
      </c>
      <c r="AQ452" s="63">
        <v>0</v>
      </c>
      <c r="AR452" s="63">
        <v>0</v>
      </c>
      <c r="AS452" s="63">
        <v>0</v>
      </c>
      <c r="AT452" s="63">
        <v>0</v>
      </c>
      <c r="AU452" s="63">
        <v>0</v>
      </c>
      <c r="AV452" s="63">
        <v>0</v>
      </c>
      <c r="AW452" s="63">
        <f t="shared" si="111"/>
        <v>5466279.4699999997</v>
      </c>
      <c r="AX452" s="63">
        <v>1707081</v>
      </c>
      <c r="AY452" s="63">
        <f t="shared" si="112"/>
        <v>-18759197.190000001</v>
      </c>
      <c r="AZ452" s="63">
        <f t="shared" si="113"/>
        <v>-3759198.4699999997</v>
      </c>
      <c r="BA452" s="63">
        <v>28414162.300000012</v>
      </c>
      <c r="BB452" s="63" t="s">
        <v>473</v>
      </c>
      <c r="BC452" s="63">
        <v>0</v>
      </c>
      <c r="BD452" s="63">
        <v>1.28</v>
      </c>
      <c r="BE452" s="63">
        <v>0</v>
      </c>
      <c r="BF452" s="63">
        <v>15000000</v>
      </c>
      <c r="BG452" s="63">
        <v>-14999998.720000001</v>
      </c>
      <c r="BH452" s="63"/>
      <c r="BI452" s="63">
        <v>-5466279.4699999997</v>
      </c>
      <c r="BJ452" s="63">
        <f t="shared" si="114"/>
        <v>0</v>
      </c>
      <c r="BK452" s="63">
        <f t="shared" si="115"/>
        <v>0</v>
      </c>
    </row>
    <row r="453" spans="1:65" s="61" customFormat="1" hidden="1" x14ac:dyDescent="0.25">
      <c r="A453" s="61" t="str">
        <f>VLOOKUP(B453,'Cubo 14-08-2023'!$A$1:$A$444,1,0)</f>
        <v>1.1-00-2307_23338023_2361510</v>
      </c>
      <c r="B453" s="61" t="str">
        <f t="shared" si="116"/>
        <v>1.1-00-2307_23338023_2361510</v>
      </c>
      <c r="C453" s="61" t="s">
        <v>137</v>
      </c>
      <c r="D453" s="61" t="s">
        <v>138</v>
      </c>
      <c r="E453" s="61" t="s">
        <v>682</v>
      </c>
      <c r="F453" s="61">
        <v>1</v>
      </c>
      <c r="G453" s="61" t="s">
        <v>669</v>
      </c>
      <c r="H453" s="61">
        <v>1.3</v>
      </c>
      <c r="I453" s="61" t="s">
        <v>670</v>
      </c>
      <c r="J453" s="61" t="s">
        <v>28</v>
      </c>
      <c r="K453" s="61" t="s">
        <v>29</v>
      </c>
      <c r="L453" s="61" t="s">
        <v>108</v>
      </c>
      <c r="M453" s="61" t="s">
        <v>109</v>
      </c>
      <c r="N453" s="61" t="s">
        <v>88</v>
      </c>
      <c r="O453" s="61" t="s">
        <v>89</v>
      </c>
      <c r="P453" s="61">
        <v>3</v>
      </c>
      <c r="Q453" s="61" t="s">
        <v>90</v>
      </c>
      <c r="R453" s="61">
        <v>38</v>
      </c>
      <c r="S453" s="61" t="s">
        <v>372</v>
      </c>
      <c r="T453" s="61" t="s">
        <v>110</v>
      </c>
      <c r="U453" s="61" t="s">
        <v>111</v>
      </c>
      <c r="V453" s="61">
        <v>6000</v>
      </c>
      <c r="W453" s="61" t="s">
        <v>661</v>
      </c>
      <c r="X453" s="61" t="s">
        <v>113</v>
      </c>
      <c r="AB453" s="61">
        <v>6151</v>
      </c>
      <c r="AC453" s="61" t="s">
        <v>116</v>
      </c>
      <c r="AD453" s="61">
        <v>0</v>
      </c>
      <c r="AE453" s="61" t="s">
        <v>40</v>
      </c>
      <c r="AF453" s="63">
        <v>16000000</v>
      </c>
      <c r="AG453" s="63">
        <v>16000000</v>
      </c>
      <c r="AH453" s="63">
        <v>16000000</v>
      </c>
      <c r="AI453" s="63">
        <v>16000000</v>
      </c>
      <c r="AJ453" s="63">
        <v>0</v>
      </c>
      <c r="AK453" s="63">
        <v>0</v>
      </c>
      <c r="AL453" s="63">
        <v>0</v>
      </c>
      <c r="AM453" s="63">
        <v>3711239.56</v>
      </c>
      <c r="AN453" s="63">
        <v>0</v>
      </c>
      <c r="AO453" s="63">
        <v>0</v>
      </c>
      <c r="AP453" s="63">
        <v>927809.89</v>
      </c>
      <c r="AQ453" s="63">
        <v>0</v>
      </c>
      <c r="AR453" s="63">
        <v>0</v>
      </c>
      <c r="AS453" s="63">
        <v>927809.89</v>
      </c>
      <c r="AT453" s="63">
        <v>0</v>
      </c>
      <c r="AU453" s="63">
        <v>0</v>
      </c>
      <c r="AV453" s="63">
        <v>927809.89</v>
      </c>
      <c r="AW453" s="63">
        <f t="shared" si="111"/>
        <v>16000000</v>
      </c>
      <c r="AX453" s="63">
        <v>16000000</v>
      </c>
      <c r="AY453" s="63">
        <f t="shared" si="112"/>
        <v>0</v>
      </c>
      <c r="AZ453" s="63">
        <f t="shared" si="113"/>
        <v>0</v>
      </c>
      <c r="BA453" s="63">
        <v>16000000</v>
      </c>
      <c r="BB453" s="63" t="s">
        <v>473</v>
      </c>
      <c r="BC453" s="63">
        <v>0</v>
      </c>
      <c r="BD453" s="63">
        <v>0</v>
      </c>
      <c r="BE453" s="63">
        <v>0</v>
      </c>
      <c r="BF453" s="63">
        <v>0</v>
      </c>
      <c r="BG453" s="63">
        <v>0</v>
      </c>
      <c r="BH453" s="63"/>
      <c r="BI453" s="63">
        <v>-850000</v>
      </c>
      <c r="BJ453" s="63">
        <f t="shared" si="114"/>
        <v>15150000</v>
      </c>
      <c r="BK453" s="63">
        <f t="shared" si="115"/>
        <v>11438760.439999999</v>
      </c>
    </row>
    <row r="454" spans="1:65" s="61" customFormat="1" hidden="1" x14ac:dyDescent="0.25">
      <c r="A454" s="61" t="str">
        <f>VLOOKUP(B454,'Cubo 14-08-2023'!$A$1:$A$444,1,0)</f>
        <v>1.1-00-2304_23618012_23632114</v>
      </c>
      <c r="B454" s="61" t="str">
        <f t="shared" si="116"/>
        <v>1.1-00-2304_23618012_23632114</v>
      </c>
      <c r="C454" s="61" t="s">
        <v>137</v>
      </c>
      <c r="D454" s="61" t="s">
        <v>138</v>
      </c>
      <c r="E454" s="61" t="s">
        <v>682</v>
      </c>
      <c r="F454" s="61">
        <v>1</v>
      </c>
      <c r="G454" s="61" t="s">
        <v>669</v>
      </c>
      <c r="H454" s="61">
        <v>1.3</v>
      </c>
      <c r="I454" s="61" t="s">
        <v>670</v>
      </c>
      <c r="J454" s="61" t="s">
        <v>28</v>
      </c>
      <c r="K454" s="61" t="s">
        <v>29</v>
      </c>
      <c r="L454" s="61" t="s">
        <v>30</v>
      </c>
      <c r="M454" s="61" t="s">
        <v>31</v>
      </c>
      <c r="N454" s="61" t="s">
        <v>32</v>
      </c>
      <c r="O454" s="61" t="s">
        <v>33</v>
      </c>
      <c r="P454" s="61">
        <v>6</v>
      </c>
      <c r="Q454" s="61" t="s">
        <v>34</v>
      </c>
      <c r="R454" s="61">
        <v>18</v>
      </c>
      <c r="S454" s="61" t="s">
        <v>275</v>
      </c>
      <c r="T454" s="61" t="s">
        <v>273</v>
      </c>
      <c r="U454" s="61" t="s">
        <v>274</v>
      </c>
      <c r="V454" s="61">
        <v>6000</v>
      </c>
      <c r="W454" s="61" t="s">
        <v>661</v>
      </c>
      <c r="X454" s="61" t="s">
        <v>113</v>
      </c>
      <c r="AB454" s="61">
        <v>6321</v>
      </c>
      <c r="AC454" s="61" t="s">
        <v>286</v>
      </c>
      <c r="AD454" s="61">
        <v>14</v>
      </c>
      <c r="AE454" s="61" t="s">
        <v>288</v>
      </c>
      <c r="AF454" s="63">
        <v>71000000</v>
      </c>
      <c r="AG454" s="63">
        <v>71000000</v>
      </c>
      <c r="AH454" s="63">
        <v>71000000</v>
      </c>
      <c r="AI454" s="63">
        <v>71000017.599999994</v>
      </c>
      <c r="AJ454" s="63">
        <v>36829474.439999998</v>
      </c>
      <c r="AK454" s="63">
        <v>30646509.07</v>
      </c>
      <c r="AL454" s="63">
        <v>36829474.439999998</v>
      </c>
      <c r="AM454" s="63">
        <v>42998976.969999999</v>
      </c>
      <c r="AN454" s="63">
        <v>30646509.07</v>
      </c>
      <c r="AO454" s="63">
        <v>36829474.439999998</v>
      </c>
      <c r="AP454" s="63">
        <v>42998976.969999999</v>
      </c>
      <c r="AQ454" s="63">
        <v>30646509.07</v>
      </c>
      <c r="AR454" s="63">
        <v>36829474.439999998</v>
      </c>
      <c r="AS454" s="63">
        <v>42998976.969999999</v>
      </c>
      <c r="AT454" s="63">
        <v>30646509.07</v>
      </c>
      <c r="AU454" s="63">
        <v>36829474.439999998</v>
      </c>
      <c r="AV454" s="63">
        <v>42998976.969999999</v>
      </c>
      <c r="AW454" s="63">
        <f t="shared" si="111"/>
        <v>34170525.560000002</v>
      </c>
      <c r="AX454" s="63">
        <v>70891636.560000002</v>
      </c>
      <c r="AY454" s="63">
        <f t="shared" si="112"/>
        <v>-108381.03999999166</v>
      </c>
      <c r="AZ454" s="63">
        <f t="shared" si="113"/>
        <v>-108363.43999999762</v>
      </c>
      <c r="BA454" s="63">
        <v>75524560.142400011</v>
      </c>
      <c r="BB454" s="63" t="s">
        <v>473</v>
      </c>
      <c r="BC454" s="63">
        <v>0</v>
      </c>
      <c r="BD454" s="63">
        <v>0</v>
      </c>
      <c r="BE454" s="63">
        <v>0</v>
      </c>
      <c r="BF454" s="63">
        <v>17.600000000000001</v>
      </c>
      <c r="BG454" s="63">
        <v>-17.600000000000001</v>
      </c>
      <c r="BH454" s="63"/>
      <c r="BI454" s="63">
        <f>BA454-AG454</f>
        <v>4524560.1424000114</v>
      </c>
      <c r="BJ454" s="63">
        <f t="shared" si="114"/>
        <v>75524560.142400011</v>
      </c>
      <c r="BK454" s="63">
        <f t="shared" si="115"/>
        <v>32525583.172400013</v>
      </c>
    </row>
    <row r="455" spans="1:65" s="61" customFormat="1" hidden="1" x14ac:dyDescent="0.25">
      <c r="A455" s="61" t="str">
        <f>VLOOKUP(B455,'Cubo 14-08-2023'!$A$1:$A$444,1,0)</f>
        <v>1.1-01-2307_23337023_2361310</v>
      </c>
      <c r="B455" s="61" t="str">
        <f t="shared" si="116"/>
        <v>1.1-01-2307_23337023_2361310</v>
      </c>
      <c r="C455" s="77" t="s">
        <v>1202</v>
      </c>
      <c r="D455" s="61" t="s">
        <v>653</v>
      </c>
      <c r="E455" s="61" t="s">
        <v>683</v>
      </c>
      <c r="F455" s="61">
        <v>1</v>
      </c>
      <c r="G455" s="61" t="s">
        <v>669</v>
      </c>
      <c r="H455" s="61">
        <v>1.3</v>
      </c>
      <c r="I455" s="61" t="s">
        <v>670</v>
      </c>
      <c r="J455" s="61" t="s">
        <v>28</v>
      </c>
      <c r="K455" s="61" t="s">
        <v>29</v>
      </c>
      <c r="L455" s="61" t="s">
        <v>108</v>
      </c>
      <c r="M455" s="61" t="s">
        <v>109</v>
      </c>
      <c r="N455" s="61" t="s">
        <v>88</v>
      </c>
      <c r="O455" s="61" t="s">
        <v>89</v>
      </c>
      <c r="P455" s="61">
        <v>3</v>
      </c>
      <c r="Q455" s="61" t="s">
        <v>90</v>
      </c>
      <c r="R455" s="61">
        <v>37</v>
      </c>
      <c r="S455" s="61" t="s">
        <v>112</v>
      </c>
      <c r="T455" s="61" t="s">
        <v>110</v>
      </c>
      <c r="U455" s="61" t="s">
        <v>111</v>
      </c>
      <c r="V455" s="61">
        <v>6000</v>
      </c>
      <c r="W455" s="61" t="s">
        <v>661</v>
      </c>
      <c r="X455" s="61" t="s">
        <v>113</v>
      </c>
      <c r="AB455" s="61">
        <v>6131</v>
      </c>
      <c r="AC455" s="61" t="s">
        <v>115</v>
      </c>
      <c r="AD455" s="61">
        <v>0</v>
      </c>
      <c r="AE455" s="61" t="s">
        <v>40</v>
      </c>
      <c r="AF455" s="63">
        <v>0</v>
      </c>
      <c r="AG455" s="63">
        <v>0</v>
      </c>
      <c r="AH455" s="63">
        <v>0</v>
      </c>
      <c r="AI455" s="63">
        <v>0</v>
      </c>
      <c r="AJ455" s="63">
        <v>0</v>
      </c>
      <c r="AK455" s="63">
        <v>0</v>
      </c>
      <c r="AL455" s="63">
        <v>0</v>
      </c>
      <c r="AM455" s="63">
        <v>0</v>
      </c>
      <c r="AN455" s="63">
        <v>0</v>
      </c>
      <c r="AO455" s="63">
        <v>0</v>
      </c>
      <c r="AP455" s="63">
        <v>0</v>
      </c>
      <c r="AQ455" s="63">
        <v>0</v>
      </c>
      <c r="AR455" s="63">
        <v>0</v>
      </c>
      <c r="AS455" s="63">
        <v>0</v>
      </c>
      <c r="AT455" s="63">
        <v>0</v>
      </c>
      <c r="AU455" s="63">
        <v>0</v>
      </c>
      <c r="AV455" s="63">
        <v>0</v>
      </c>
      <c r="AW455" s="63">
        <v>0</v>
      </c>
      <c r="AX455" s="63">
        <v>0</v>
      </c>
      <c r="AY455" s="63">
        <v>0</v>
      </c>
      <c r="AZ455" s="63">
        <f t="shared" si="113"/>
        <v>0</v>
      </c>
      <c r="BA455" s="63">
        <v>0</v>
      </c>
      <c r="BB455" s="63" t="s">
        <v>473</v>
      </c>
      <c r="BC455" s="63">
        <v>0</v>
      </c>
      <c r="BD455" s="63">
        <v>0</v>
      </c>
      <c r="BE455" s="63">
        <v>0</v>
      </c>
      <c r="BF455" s="63">
        <v>0</v>
      </c>
      <c r="BG455" s="63">
        <v>0</v>
      </c>
      <c r="BH455" s="63"/>
      <c r="BI455" s="63">
        <v>11200000</v>
      </c>
      <c r="BJ455" s="63">
        <f t="shared" si="114"/>
        <v>11200000</v>
      </c>
      <c r="BK455" s="63">
        <f t="shared" si="115"/>
        <v>11200000</v>
      </c>
    </row>
    <row r="456" spans="1:65" s="61" customFormat="1" hidden="1" x14ac:dyDescent="0.25">
      <c r="A456" s="61" t="str">
        <f>VLOOKUP(B456,'Cubo 14-08-2023'!$A$1:$A$444,1,0)</f>
        <v>2.6-14-2307_23337023_2361310</v>
      </c>
      <c r="B456" s="61" t="str">
        <f t="shared" si="116"/>
        <v>2.6-14-2307_23337023_2361310</v>
      </c>
      <c r="C456" s="76" t="s">
        <v>615</v>
      </c>
      <c r="D456" s="61" t="s">
        <v>614</v>
      </c>
      <c r="E456" s="61" t="s">
        <v>679</v>
      </c>
      <c r="F456" s="61">
        <v>1</v>
      </c>
      <c r="G456" s="61" t="s">
        <v>669</v>
      </c>
      <c r="H456" s="61">
        <v>1.3</v>
      </c>
      <c r="I456" s="61" t="s">
        <v>670</v>
      </c>
      <c r="J456" s="61" t="s">
        <v>28</v>
      </c>
      <c r="K456" s="61" t="s">
        <v>29</v>
      </c>
      <c r="L456" s="61" t="s">
        <v>108</v>
      </c>
      <c r="M456" s="61" t="s">
        <v>109</v>
      </c>
      <c r="N456" s="61" t="s">
        <v>88</v>
      </c>
      <c r="O456" s="61" t="s">
        <v>89</v>
      </c>
      <c r="P456" s="61">
        <v>3</v>
      </c>
      <c r="Q456" s="61" t="s">
        <v>90</v>
      </c>
      <c r="R456" s="61">
        <v>37</v>
      </c>
      <c r="S456" s="61" t="s">
        <v>112</v>
      </c>
      <c r="T456" s="61" t="s">
        <v>110</v>
      </c>
      <c r="U456" s="61" t="s">
        <v>111</v>
      </c>
      <c r="V456" s="61">
        <v>6000</v>
      </c>
      <c r="W456" s="61" t="s">
        <v>661</v>
      </c>
      <c r="X456" s="61" t="s">
        <v>113</v>
      </c>
      <c r="AB456" s="61">
        <v>6131</v>
      </c>
      <c r="AC456" s="61" t="s">
        <v>115</v>
      </c>
      <c r="AD456" s="61">
        <v>0</v>
      </c>
      <c r="AE456" s="61" t="s">
        <v>40</v>
      </c>
      <c r="AF456" s="63">
        <v>0</v>
      </c>
      <c r="AG456" s="63">
        <v>0</v>
      </c>
      <c r="AH456" s="63">
        <v>0</v>
      </c>
      <c r="AI456" s="63">
        <v>0</v>
      </c>
      <c r="AJ456" s="63">
        <v>0</v>
      </c>
      <c r="AK456" s="63">
        <v>0</v>
      </c>
      <c r="AL456" s="63">
        <v>0</v>
      </c>
      <c r="AM456" s="63">
        <v>0</v>
      </c>
      <c r="AN456" s="63">
        <v>0</v>
      </c>
      <c r="AO456" s="63">
        <v>0</v>
      </c>
      <c r="AP456" s="63">
        <v>0</v>
      </c>
      <c r="AQ456" s="63">
        <v>0</v>
      </c>
      <c r="AR456" s="63">
        <v>0</v>
      </c>
      <c r="AS456" s="63">
        <v>0</v>
      </c>
      <c r="AT456" s="63">
        <v>0</v>
      </c>
      <c r="AU456" s="63">
        <v>0</v>
      </c>
      <c r="AV456" s="63">
        <v>0</v>
      </c>
      <c r="AW456" s="63">
        <v>0</v>
      </c>
      <c r="AX456" s="63">
        <v>0</v>
      </c>
      <c r="AY456" s="63">
        <v>0</v>
      </c>
      <c r="AZ456" s="63">
        <f t="shared" si="113"/>
        <v>0</v>
      </c>
      <c r="BA456" s="63">
        <v>0</v>
      </c>
      <c r="BB456" s="63" t="s">
        <v>473</v>
      </c>
      <c r="BC456" s="63">
        <v>0</v>
      </c>
      <c r="BD456" s="63">
        <v>0</v>
      </c>
      <c r="BE456" s="63">
        <v>0</v>
      </c>
      <c r="BF456" s="63">
        <v>0</v>
      </c>
      <c r="BG456" s="63">
        <v>0</v>
      </c>
      <c r="BH456" s="63"/>
      <c r="BI456" s="63">
        <v>15000000</v>
      </c>
      <c r="BJ456" s="63">
        <f t="shared" si="114"/>
        <v>15000000</v>
      </c>
      <c r="BK456" s="63">
        <f t="shared" si="115"/>
        <v>15000000</v>
      </c>
    </row>
    <row r="457" spans="1:65" s="61" customFormat="1" hidden="1" x14ac:dyDescent="0.25">
      <c r="A457" s="61" t="str">
        <f>VLOOKUP(B457,'Cubo 14-08-2023'!$A$1:$A$444,1,0)</f>
        <v>2.5-03-2307_23337023_2361310</v>
      </c>
      <c r="B457" s="61" t="str">
        <f t="shared" si="116"/>
        <v>2.5-03-2307_23337023_2361310</v>
      </c>
      <c r="C457" s="77" t="s">
        <v>1201</v>
      </c>
      <c r="D457" s="61" t="s">
        <v>634</v>
      </c>
      <c r="E457" s="61" t="s">
        <v>680</v>
      </c>
      <c r="F457" s="61">
        <v>1</v>
      </c>
      <c r="G457" s="61" t="s">
        <v>669</v>
      </c>
      <c r="H457" s="61">
        <v>1.3</v>
      </c>
      <c r="I457" s="61" t="s">
        <v>670</v>
      </c>
      <c r="J457" s="61" t="s">
        <v>28</v>
      </c>
      <c r="K457" s="61" t="s">
        <v>29</v>
      </c>
      <c r="L457" s="61" t="s">
        <v>108</v>
      </c>
      <c r="M457" s="61" t="s">
        <v>109</v>
      </c>
      <c r="N457" s="61" t="s">
        <v>88</v>
      </c>
      <c r="O457" s="61" t="s">
        <v>89</v>
      </c>
      <c r="P457" s="61">
        <v>3</v>
      </c>
      <c r="Q457" s="61" t="s">
        <v>90</v>
      </c>
      <c r="R457" s="61">
        <v>37</v>
      </c>
      <c r="S457" s="61" t="s">
        <v>112</v>
      </c>
      <c r="T457" s="61" t="s">
        <v>110</v>
      </c>
      <c r="U457" s="61" t="s">
        <v>111</v>
      </c>
      <c r="V457" s="61">
        <v>6000</v>
      </c>
      <c r="W457" s="61" t="s">
        <v>661</v>
      </c>
      <c r="X457" s="61" t="s">
        <v>113</v>
      </c>
      <c r="AB457" s="61">
        <v>6131</v>
      </c>
      <c r="AC457" s="61" t="s">
        <v>115</v>
      </c>
      <c r="AD457" s="61">
        <v>0</v>
      </c>
      <c r="AE457" s="61" t="s">
        <v>40</v>
      </c>
      <c r="AF457" s="63">
        <v>0</v>
      </c>
      <c r="AG457" s="63">
        <v>0</v>
      </c>
      <c r="AH457" s="63">
        <v>0</v>
      </c>
      <c r="AI457" s="63">
        <v>0</v>
      </c>
      <c r="AJ457" s="63">
        <v>0</v>
      </c>
      <c r="AK457" s="63">
        <v>0</v>
      </c>
      <c r="AL457" s="63">
        <v>0</v>
      </c>
      <c r="AM457" s="63">
        <v>0</v>
      </c>
      <c r="AN457" s="63">
        <v>0</v>
      </c>
      <c r="AO457" s="63">
        <v>0</v>
      </c>
      <c r="AP457" s="63">
        <v>0</v>
      </c>
      <c r="AQ457" s="63">
        <v>0</v>
      </c>
      <c r="AR457" s="63">
        <v>0</v>
      </c>
      <c r="AS457" s="63">
        <v>0</v>
      </c>
      <c r="AT457" s="63">
        <v>0</v>
      </c>
      <c r="AU457" s="63">
        <v>0</v>
      </c>
      <c r="AV457" s="63">
        <v>0</v>
      </c>
      <c r="AW457" s="63">
        <v>0</v>
      </c>
      <c r="AX457" s="63">
        <v>0</v>
      </c>
      <c r="AY457" s="63">
        <v>0</v>
      </c>
      <c r="AZ457" s="63">
        <v>0</v>
      </c>
      <c r="BA457" s="63">
        <v>0</v>
      </c>
      <c r="BB457" s="63" t="s">
        <v>473</v>
      </c>
      <c r="BC457" s="63">
        <v>0</v>
      </c>
      <c r="BD457" s="63">
        <v>0</v>
      </c>
      <c r="BE457" s="63">
        <v>0</v>
      </c>
      <c r="BF457" s="63">
        <v>0</v>
      </c>
      <c r="BG457" s="63">
        <v>0</v>
      </c>
      <c r="BH457" s="63"/>
      <c r="BI457" s="63">
        <v>7500000</v>
      </c>
      <c r="BJ457" s="63">
        <f t="shared" si="114"/>
        <v>7500000</v>
      </c>
      <c r="BK457" s="63">
        <f t="shared" si="115"/>
        <v>7500000</v>
      </c>
    </row>
    <row r="458" spans="1:65" s="61" customFormat="1" hidden="1" x14ac:dyDescent="0.25">
      <c r="A458" s="61" t="str">
        <f>VLOOKUP(B458,'Cubo 14-08-2023'!$A$1:$A$444,1,0)</f>
        <v>1.5-03-2307_23337023_2361310</v>
      </c>
      <c r="B458" s="61" t="str">
        <f t="shared" si="116"/>
        <v>1.5-03-2307_23337023_2361310</v>
      </c>
      <c r="C458" s="77" t="s">
        <v>1200</v>
      </c>
      <c r="D458" s="61" t="s">
        <v>635</v>
      </c>
      <c r="E458" s="61" t="s">
        <v>683</v>
      </c>
      <c r="F458" s="61">
        <v>1</v>
      </c>
      <c r="G458" s="61" t="s">
        <v>669</v>
      </c>
      <c r="H458" s="61">
        <v>1.3</v>
      </c>
      <c r="I458" s="61" t="s">
        <v>670</v>
      </c>
      <c r="J458" s="61" t="s">
        <v>28</v>
      </c>
      <c r="K458" s="61" t="s">
        <v>29</v>
      </c>
      <c r="L458" s="61" t="s">
        <v>108</v>
      </c>
      <c r="M458" s="61" t="s">
        <v>109</v>
      </c>
      <c r="N458" s="61" t="s">
        <v>88</v>
      </c>
      <c r="O458" s="61" t="s">
        <v>89</v>
      </c>
      <c r="P458" s="61">
        <v>3</v>
      </c>
      <c r="Q458" s="61" t="s">
        <v>90</v>
      </c>
      <c r="R458" s="61">
        <v>37</v>
      </c>
      <c r="S458" s="61" t="s">
        <v>112</v>
      </c>
      <c r="T458" s="61" t="s">
        <v>110</v>
      </c>
      <c r="U458" s="61" t="s">
        <v>111</v>
      </c>
      <c r="V458" s="61">
        <v>6000</v>
      </c>
      <c r="W458" s="61" t="s">
        <v>661</v>
      </c>
      <c r="X458" s="61" t="s">
        <v>113</v>
      </c>
      <c r="AB458" s="61">
        <v>6131</v>
      </c>
      <c r="AC458" s="61" t="s">
        <v>115</v>
      </c>
      <c r="AD458" s="61">
        <v>0</v>
      </c>
      <c r="AE458" s="61" t="s">
        <v>40</v>
      </c>
      <c r="AF458" s="63">
        <v>0</v>
      </c>
      <c r="AG458" s="63">
        <v>0</v>
      </c>
      <c r="AH458" s="63">
        <v>0</v>
      </c>
      <c r="AI458" s="63">
        <v>0</v>
      </c>
      <c r="AJ458" s="63">
        <v>0</v>
      </c>
      <c r="AK458" s="63">
        <v>0</v>
      </c>
      <c r="AL458" s="63">
        <v>0</v>
      </c>
      <c r="AM458" s="63">
        <v>0</v>
      </c>
      <c r="AN458" s="63">
        <v>0</v>
      </c>
      <c r="AO458" s="63">
        <v>0</v>
      </c>
      <c r="AP458" s="63">
        <v>0</v>
      </c>
      <c r="AQ458" s="63">
        <v>0</v>
      </c>
      <c r="AR458" s="63">
        <v>0</v>
      </c>
      <c r="AS458" s="63">
        <v>0</v>
      </c>
      <c r="AT458" s="63">
        <v>0</v>
      </c>
      <c r="AU458" s="63">
        <v>0</v>
      </c>
      <c r="AV458" s="63">
        <v>0</v>
      </c>
      <c r="AW458" s="63">
        <v>0</v>
      </c>
      <c r="AX458" s="63">
        <v>0</v>
      </c>
      <c r="AY458" s="63">
        <v>0</v>
      </c>
      <c r="AZ458" s="63">
        <v>0</v>
      </c>
      <c r="BA458" s="63">
        <v>0</v>
      </c>
      <c r="BB458" s="63" t="s">
        <v>473</v>
      </c>
      <c r="BC458" s="63">
        <v>0</v>
      </c>
      <c r="BD458" s="63">
        <v>0</v>
      </c>
      <c r="BE458" s="63">
        <v>0</v>
      </c>
      <c r="BF458" s="63">
        <v>0</v>
      </c>
      <c r="BG458" s="63">
        <v>0</v>
      </c>
      <c r="BH458" s="63"/>
      <c r="BI458" s="63">
        <v>7500000</v>
      </c>
      <c r="BJ458" s="63">
        <f t="shared" si="114"/>
        <v>7500000</v>
      </c>
      <c r="BK458" s="63">
        <f t="shared" si="115"/>
        <v>7500000</v>
      </c>
    </row>
    <row r="459" spans="1:65" s="61" customFormat="1" hidden="1" x14ac:dyDescent="0.25">
      <c r="A459" s="61" t="str">
        <f>VLOOKUP(B459,'Cubo 14-08-2023'!$A$1:$A$444,1,0)</f>
        <v>2.5-01-2307_23337023_2361510</v>
      </c>
      <c r="B459" s="61" t="str">
        <f t="shared" si="116"/>
        <v>2.5-01-2307_23337023_2361510</v>
      </c>
      <c r="C459" s="61" t="s">
        <v>458</v>
      </c>
      <c r="D459" s="61" t="s">
        <v>459</v>
      </c>
      <c r="E459" s="61" t="s">
        <v>678</v>
      </c>
      <c r="F459" s="61">
        <v>1</v>
      </c>
      <c r="G459" s="61" t="s">
        <v>669</v>
      </c>
      <c r="H459" s="61">
        <v>1.3</v>
      </c>
      <c r="I459" s="61" t="s">
        <v>670</v>
      </c>
      <c r="J459" s="61" t="s">
        <v>28</v>
      </c>
      <c r="K459" s="61" t="s">
        <v>29</v>
      </c>
      <c r="L459" s="61" t="s">
        <v>108</v>
      </c>
      <c r="M459" s="61" t="s">
        <v>109</v>
      </c>
      <c r="N459" s="61" t="s">
        <v>88</v>
      </c>
      <c r="O459" s="61" t="s">
        <v>89</v>
      </c>
      <c r="P459" s="61">
        <v>3</v>
      </c>
      <c r="Q459" s="61" t="s">
        <v>90</v>
      </c>
      <c r="R459" s="61">
        <v>37</v>
      </c>
      <c r="S459" s="61" t="s">
        <v>112</v>
      </c>
      <c r="T459" s="61" t="s">
        <v>110</v>
      </c>
      <c r="U459" s="61" t="s">
        <v>111</v>
      </c>
      <c r="V459" s="61">
        <v>6000</v>
      </c>
      <c r="W459" s="61" t="s">
        <v>661</v>
      </c>
      <c r="X459" s="61" t="s">
        <v>113</v>
      </c>
      <c r="AB459" s="61">
        <v>6151</v>
      </c>
      <c r="AC459" s="61" t="s">
        <v>116</v>
      </c>
      <c r="AD459" s="61">
        <v>0</v>
      </c>
      <c r="AE459" s="61" t="s">
        <v>40</v>
      </c>
      <c r="AF459" s="63">
        <v>20000000</v>
      </c>
      <c r="AG459" s="63">
        <v>20000000</v>
      </c>
      <c r="AH459" s="63">
        <v>20000000</v>
      </c>
      <c r="AI459" s="63">
        <v>19999996.199999999</v>
      </c>
      <c r="AJ459" s="63">
        <v>6497500.5899999999</v>
      </c>
      <c r="AK459" s="63">
        <v>0</v>
      </c>
      <c r="AL459" s="63">
        <v>6497500.5899999999</v>
      </c>
      <c r="AM459" s="63">
        <v>21244373.210000001</v>
      </c>
      <c r="AN459" s="63">
        <v>0</v>
      </c>
      <c r="AO459" s="63">
        <v>3865512.49</v>
      </c>
      <c r="AP459" s="63">
        <v>10036129.1</v>
      </c>
      <c r="AQ459" s="63">
        <v>0</v>
      </c>
      <c r="AR459" s="63">
        <v>3865512.49</v>
      </c>
      <c r="AS459" s="63">
        <v>10036129.1</v>
      </c>
      <c r="AT459" s="63">
        <v>0</v>
      </c>
      <c r="AU459" s="63">
        <v>3865512.49</v>
      </c>
      <c r="AV459" s="63">
        <v>10036129.1</v>
      </c>
      <c r="AW459" s="63">
        <f>AG459-AJ459</f>
        <v>13502499.41</v>
      </c>
      <c r="AX459" s="63">
        <v>40000000</v>
      </c>
      <c r="AY459" s="63">
        <f>AX459-AI459</f>
        <v>20000003.800000001</v>
      </c>
      <c r="AZ459" s="63">
        <f>AX459-AG459</f>
        <v>20000000</v>
      </c>
      <c r="BA459" s="63">
        <v>40000000</v>
      </c>
      <c r="BB459" s="63" t="s">
        <v>473</v>
      </c>
      <c r="BC459" s="63">
        <v>0</v>
      </c>
      <c r="BD459" s="63">
        <v>3.8</v>
      </c>
      <c r="BE459" s="63">
        <v>0</v>
      </c>
      <c r="BF459" s="63">
        <v>0</v>
      </c>
      <c r="BG459" s="63">
        <v>3.8</v>
      </c>
      <c r="BH459" s="63"/>
      <c r="BI459" s="63">
        <v>40000000</v>
      </c>
      <c r="BJ459" s="63">
        <f t="shared" si="114"/>
        <v>60000000</v>
      </c>
      <c r="BK459" s="63">
        <f t="shared" si="115"/>
        <v>38755626.789999999</v>
      </c>
    </row>
    <row r="460" spans="1:65" s="61" customFormat="1" hidden="1" x14ac:dyDescent="0.25">
      <c r="A460" s="61" t="str">
        <f>VLOOKUP(B460,'Cubo 14-08-2023'!$A$1:$A$444,1,0)</f>
        <v>2.5-02-2307_23337023_2361510</v>
      </c>
      <c r="B460" s="61" t="str">
        <f t="shared" si="116"/>
        <v>2.5-02-2307_23337023_2361510</v>
      </c>
      <c r="C460" s="77" t="s">
        <v>59</v>
      </c>
      <c r="D460" s="61" t="s">
        <v>60</v>
      </c>
      <c r="E460" s="61" t="s">
        <v>677</v>
      </c>
      <c r="F460" s="61">
        <v>1</v>
      </c>
      <c r="G460" s="61" t="s">
        <v>669</v>
      </c>
      <c r="H460" s="61">
        <v>1.3</v>
      </c>
      <c r="I460" s="61" t="s">
        <v>670</v>
      </c>
      <c r="J460" s="61" t="s">
        <v>28</v>
      </c>
      <c r="K460" s="61" t="s">
        <v>29</v>
      </c>
      <c r="L460" s="61" t="s">
        <v>108</v>
      </c>
      <c r="M460" s="61" t="s">
        <v>109</v>
      </c>
      <c r="N460" s="61" t="s">
        <v>88</v>
      </c>
      <c r="O460" s="61" t="s">
        <v>89</v>
      </c>
      <c r="P460" s="61">
        <v>3</v>
      </c>
      <c r="Q460" s="61" t="s">
        <v>90</v>
      </c>
      <c r="R460" s="61">
        <v>37</v>
      </c>
      <c r="S460" s="61" t="s">
        <v>112</v>
      </c>
      <c r="T460" s="61" t="s">
        <v>110</v>
      </c>
      <c r="U460" s="61" t="s">
        <v>111</v>
      </c>
      <c r="V460" s="61">
        <v>6000</v>
      </c>
      <c r="W460" s="61" t="s">
        <v>661</v>
      </c>
      <c r="X460" s="61" t="s">
        <v>113</v>
      </c>
      <c r="AB460" s="61">
        <v>6151</v>
      </c>
      <c r="AC460" s="61" t="s">
        <v>116</v>
      </c>
      <c r="AD460" s="61">
        <v>0</v>
      </c>
      <c r="AE460" s="61" t="s">
        <v>40</v>
      </c>
      <c r="AF460" s="63">
        <v>15000000</v>
      </c>
      <c r="AG460" s="63">
        <v>19675545</v>
      </c>
      <c r="AH460" s="63">
        <v>19675545</v>
      </c>
      <c r="AI460" s="63">
        <v>15000003.800000001</v>
      </c>
      <c r="AJ460" s="63">
        <v>23697928.469999999</v>
      </c>
      <c r="AK460" s="63">
        <v>10293223.07</v>
      </c>
      <c r="AL460" s="63">
        <v>23697928.469999999</v>
      </c>
      <c r="AM460" s="63">
        <v>33129672.800000001</v>
      </c>
      <c r="AN460" s="63">
        <v>5699732.9400000004</v>
      </c>
      <c r="AO460" s="63">
        <v>12565639.800000001</v>
      </c>
      <c r="AP460" s="63">
        <v>17972460.48</v>
      </c>
      <c r="AQ460" s="63">
        <v>5699732.9400000004</v>
      </c>
      <c r="AR460" s="63">
        <v>12565639.800000001</v>
      </c>
      <c r="AS460" s="63">
        <v>14658740.58</v>
      </c>
      <c r="AT460" s="63">
        <v>5699732.9400000004</v>
      </c>
      <c r="AU460" s="63">
        <v>12565639.800000001</v>
      </c>
      <c r="AV460" s="63">
        <v>14658740.58</v>
      </c>
      <c r="AW460" s="63">
        <f>AG460-AJ460</f>
        <v>-4022383.4699999988</v>
      </c>
      <c r="AX460" s="63">
        <v>15000000</v>
      </c>
      <c r="AY460" s="63">
        <f>AX460-AI460</f>
        <v>-3.8000000007450581</v>
      </c>
      <c r="AZ460" s="63">
        <f>AX460-AG460</f>
        <v>-4675545</v>
      </c>
      <c r="BA460" s="63">
        <v>15000000</v>
      </c>
      <c r="BB460" s="63" t="s">
        <v>473</v>
      </c>
      <c r="BC460" s="63">
        <v>0</v>
      </c>
      <c r="BD460" s="63">
        <v>4675545</v>
      </c>
      <c r="BE460" s="63">
        <v>0</v>
      </c>
      <c r="BF460" s="63">
        <v>3.8</v>
      </c>
      <c r="BG460" s="63">
        <v>4675541.2</v>
      </c>
      <c r="BH460" s="63">
        <f>BI460+AG460</f>
        <v>43697928.469999999</v>
      </c>
      <c r="BI460" s="63">
        <v>24022383.469999999</v>
      </c>
      <c r="BJ460" s="63">
        <f t="shared" si="114"/>
        <v>43697928.469999999</v>
      </c>
      <c r="BK460" s="63">
        <f t="shared" si="115"/>
        <v>10568255.669999998</v>
      </c>
    </row>
    <row r="461" spans="1:65" s="61" customFormat="1" hidden="1" x14ac:dyDescent="0.25">
      <c r="A461" s="61" t="e">
        <f>VLOOKUP(B461,'Cubo 14-08-2023'!$A$1:$A$444,1,0)</f>
        <v>#N/A</v>
      </c>
      <c r="B461" s="61" t="str">
        <f t="shared" si="116"/>
        <v>1.1-00-2304_23618012_23613166</v>
      </c>
      <c r="C461" s="61" t="s">
        <v>137</v>
      </c>
      <c r="D461" s="61" t="s">
        <v>138</v>
      </c>
      <c r="E461" s="61" t="s">
        <v>684</v>
      </c>
      <c r="F461" s="61">
        <v>1</v>
      </c>
      <c r="G461" s="61" t="s">
        <v>669</v>
      </c>
      <c r="H461" s="61">
        <v>1.3</v>
      </c>
      <c r="I461" s="61" t="s">
        <v>670</v>
      </c>
      <c r="J461" s="61" t="s">
        <v>28</v>
      </c>
      <c r="K461" s="61" t="s">
        <v>29</v>
      </c>
      <c r="L461" s="61" t="s">
        <v>30</v>
      </c>
      <c r="M461" s="61" t="s">
        <v>31</v>
      </c>
      <c r="N461" s="61" t="s">
        <v>32</v>
      </c>
      <c r="O461" s="61" t="s">
        <v>33</v>
      </c>
      <c r="P461" s="61">
        <v>6</v>
      </c>
      <c r="Q461" s="61" t="s">
        <v>34</v>
      </c>
      <c r="R461" s="61">
        <v>18</v>
      </c>
      <c r="S461" s="61" t="s">
        <v>275</v>
      </c>
      <c r="T461" s="61" t="s">
        <v>273</v>
      </c>
      <c r="U461" s="61" t="s">
        <v>274</v>
      </c>
      <c r="V461" s="61">
        <v>6000</v>
      </c>
      <c r="W461" s="61" t="s">
        <v>661</v>
      </c>
      <c r="X461" s="61" t="s">
        <v>113</v>
      </c>
      <c r="AB461" s="61">
        <v>6131</v>
      </c>
      <c r="AC461" s="61" t="s">
        <v>115</v>
      </c>
      <c r="AD461" s="61">
        <v>66</v>
      </c>
      <c r="AE461" s="61" t="s">
        <v>652</v>
      </c>
      <c r="AF461" s="63">
        <v>0</v>
      </c>
      <c r="AG461" s="63">
        <v>0</v>
      </c>
      <c r="AH461" s="63">
        <v>0</v>
      </c>
      <c r="AI461" s="63">
        <v>0</v>
      </c>
      <c r="AJ461" s="63">
        <v>0</v>
      </c>
      <c r="AK461" s="63">
        <v>0</v>
      </c>
      <c r="AL461" s="63">
        <v>0</v>
      </c>
      <c r="AM461" s="63">
        <v>0</v>
      </c>
      <c r="AN461" s="63">
        <v>0</v>
      </c>
      <c r="AO461" s="63">
        <v>0</v>
      </c>
      <c r="AP461" s="63">
        <v>0</v>
      </c>
      <c r="AQ461" s="63">
        <v>0</v>
      </c>
      <c r="AR461" s="63">
        <v>0</v>
      </c>
      <c r="AS461" s="63">
        <v>0</v>
      </c>
      <c r="AT461" s="63">
        <v>0</v>
      </c>
      <c r="AU461" s="63">
        <v>0</v>
      </c>
      <c r="AV461" s="63">
        <v>0</v>
      </c>
      <c r="AW461" s="63">
        <v>0</v>
      </c>
      <c r="AX461" s="63">
        <v>0</v>
      </c>
      <c r="AY461" s="63">
        <v>0</v>
      </c>
      <c r="AZ461" s="63">
        <v>0</v>
      </c>
      <c r="BA461" s="63">
        <v>0</v>
      </c>
      <c r="BB461" s="63">
        <v>0</v>
      </c>
      <c r="BC461" s="63">
        <v>0</v>
      </c>
      <c r="BD461" s="63">
        <v>0</v>
      </c>
      <c r="BE461" s="63">
        <v>0</v>
      </c>
      <c r="BF461" s="63">
        <v>0</v>
      </c>
      <c r="BG461" s="63">
        <v>0</v>
      </c>
      <c r="BH461" s="63">
        <v>0</v>
      </c>
      <c r="BI461" s="63">
        <v>15105020.040000001</v>
      </c>
      <c r="BJ461" s="63">
        <f t="shared" si="114"/>
        <v>15105020.040000001</v>
      </c>
      <c r="BK461" s="63">
        <f t="shared" si="115"/>
        <v>15105020.040000001</v>
      </c>
    </row>
    <row r="462" spans="1:65" s="61" customFormat="1" hidden="1" x14ac:dyDescent="0.25">
      <c r="A462" s="61" t="str">
        <f>VLOOKUP(B462,'Cubo 14-08-2023'!$A$1:$A$444,1,0)</f>
        <v>1.6-09-2307_23337023_2361510</v>
      </c>
      <c r="B462" s="61" t="str">
        <f t="shared" si="116"/>
        <v>1.6-09-2307_23337023_2361510</v>
      </c>
      <c r="C462" s="77" t="s">
        <v>1203</v>
      </c>
      <c r="D462" s="61" t="s">
        <v>651</v>
      </c>
      <c r="E462" s="61" t="s">
        <v>683</v>
      </c>
      <c r="F462" s="61">
        <v>1</v>
      </c>
      <c r="G462" s="61" t="s">
        <v>669</v>
      </c>
      <c r="H462" s="61">
        <v>1.3</v>
      </c>
      <c r="I462" s="61" t="s">
        <v>670</v>
      </c>
      <c r="J462" s="61" t="s">
        <v>28</v>
      </c>
      <c r="K462" s="61" t="s">
        <v>29</v>
      </c>
      <c r="L462" s="61" t="s">
        <v>108</v>
      </c>
      <c r="M462" s="61" t="s">
        <v>109</v>
      </c>
      <c r="N462" s="61" t="s">
        <v>88</v>
      </c>
      <c r="O462" s="61" t="s">
        <v>89</v>
      </c>
      <c r="P462" s="61">
        <v>3</v>
      </c>
      <c r="Q462" s="61" t="s">
        <v>90</v>
      </c>
      <c r="R462" s="61">
        <v>37</v>
      </c>
      <c r="S462" s="61" t="s">
        <v>112</v>
      </c>
      <c r="T462" s="61" t="s">
        <v>110</v>
      </c>
      <c r="U462" s="61" t="s">
        <v>111</v>
      </c>
      <c r="V462" s="61">
        <v>6000</v>
      </c>
      <c r="W462" s="61" t="s">
        <v>661</v>
      </c>
      <c r="X462" s="61" t="s">
        <v>113</v>
      </c>
      <c r="AB462" s="61">
        <v>6151</v>
      </c>
      <c r="AC462" s="61" t="s">
        <v>116</v>
      </c>
      <c r="AD462" s="61">
        <v>0</v>
      </c>
      <c r="AE462" s="61" t="s">
        <v>40</v>
      </c>
      <c r="AF462" s="63">
        <v>0</v>
      </c>
      <c r="AG462" s="63">
        <v>0</v>
      </c>
      <c r="AH462" s="63">
        <v>0</v>
      </c>
      <c r="AI462" s="63">
        <v>0</v>
      </c>
      <c r="AJ462" s="63">
        <v>0</v>
      </c>
      <c r="AK462" s="63">
        <v>0</v>
      </c>
      <c r="AL462" s="63">
        <v>0</v>
      </c>
      <c r="AM462" s="63">
        <v>0</v>
      </c>
      <c r="AN462" s="63">
        <v>0</v>
      </c>
      <c r="AO462" s="63">
        <v>0</v>
      </c>
      <c r="AP462" s="63">
        <v>0</v>
      </c>
      <c r="AQ462" s="63">
        <v>0</v>
      </c>
      <c r="AR462" s="63">
        <v>0</v>
      </c>
      <c r="AS462" s="63">
        <v>0</v>
      </c>
      <c r="AT462" s="63">
        <v>0</v>
      </c>
      <c r="AU462" s="63">
        <v>0</v>
      </c>
      <c r="AV462" s="63">
        <v>0</v>
      </c>
      <c r="AW462" s="63">
        <v>0</v>
      </c>
      <c r="AX462" s="63">
        <v>0</v>
      </c>
      <c r="AY462" s="63">
        <v>0</v>
      </c>
      <c r="AZ462" s="63">
        <v>0</v>
      </c>
      <c r="BA462" s="63">
        <v>0</v>
      </c>
      <c r="BB462" s="63" t="s">
        <v>473</v>
      </c>
      <c r="BC462" s="63">
        <v>0</v>
      </c>
      <c r="BD462" s="63">
        <v>0</v>
      </c>
      <c r="BE462" s="63">
        <v>0</v>
      </c>
      <c r="BF462" s="63">
        <v>0</v>
      </c>
      <c r="BG462" s="63">
        <v>0</v>
      </c>
      <c r="BH462" s="63"/>
      <c r="BI462" s="63">
        <v>15000000</v>
      </c>
      <c r="BJ462" s="63">
        <f t="shared" si="114"/>
        <v>15000000</v>
      </c>
      <c r="BK462" s="63">
        <f t="shared" si="115"/>
        <v>15000000</v>
      </c>
    </row>
    <row r="463" spans="1:65" s="61" customFormat="1" hidden="1" x14ac:dyDescent="0.25">
      <c r="A463" s="61" t="str">
        <f>VLOOKUP(B463,'Cubo 14-08-2023'!$A$1:$A$444,1,0)</f>
        <v>2.6-12-2307_23337023_2361510</v>
      </c>
      <c r="B463" s="61" t="str">
        <f t="shared" si="116"/>
        <v>2.6-12-2307_23337023_2361510</v>
      </c>
      <c r="C463" s="77" t="s">
        <v>613</v>
      </c>
      <c r="D463" s="61" t="s">
        <v>612</v>
      </c>
      <c r="E463" s="61" t="s">
        <v>679</v>
      </c>
      <c r="F463" s="61">
        <v>1</v>
      </c>
      <c r="G463" s="61" t="s">
        <v>669</v>
      </c>
      <c r="H463" s="61">
        <v>1.3</v>
      </c>
      <c r="I463" s="61" t="s">
        <v>670</v>
      </c>
      <c r="J463" s="61" t="s">
        <v>28</v>
      </c>
      <c r="K463" s="61" t="s">
        <v>29</v>
      </c>
      <c r="L463" s="61" t="s">
        <v>108</v>
      </c>
      <c r="M463" s="61" t="s">
        <v>109</v>
      </c>
      <c r="N463" s="61" t="s">
        <v>88</v>
      </c>
      <c r="O463" s="61" t="s">
        <v>89</v>
      </c>
      <c r="P463" s="61">
        <v>3</v>
      </c>
      <c r="Q463" s="61" t="s">
        <v>90</v>
      </c>
      <c r="R463" s="61">
        <v>37</v>
      </c>
      <c r="S463" s="61" t="s">
        <v>112</v>
      </c>
      <c r="T463" s="61" t="s">
        <v>110</v>
      </c>
      <c r="U463" s="61" t="s">
        <v>111</v>
      </c>
      <c r="V463" s="61">
        <v>6000</v>
      </c>
      <c r="W463" s="61" t="s">
        <v>661</v>
      </c>
      <c r="X463" s="61" t="s">
        <v>113</v>
      </c>
      <c r="AB463" s="61">
        <v>6151</v>
      </c>
      <c r="AC463" s="61" t="s">
        <v>116</v>
      </c>
      <c r="AD463" s="61">
        <v>0</v>
      </c>
      <c r="AE463" s="61" t="s">
        <v>40</v>
      </c>
      <c r="AF463" s="63">
        <v>0</v>
      </c>
      <c r="AG463" s="63">
        <v>0</v>
      </c>
      <c r="AH463" s="63">
        <v>0</v>
      </c>
      <c r="AI463" s="63">
        <v>0</v>
      </c>
      <c r="AJ463" s="63">
        <v>0</v>
      </c>
      <c r="AK463" s="63">
        <v>0</v>
      </c>
      <c r="AL463" s="63">
        <v>0</v>
      </c>
      <c r="AM463" s="63">
        <v>0</v>
      </c>
      <c r="AN463" s="63">
        <v>0</v>
      </c>
      <c r="AO463" s="63">
        <v>0</v>
      </c>
      <c r="AP463" s="63">
        <v>0</v>
      </c>
      <c r="AQ463" s="63">
        <v>0</v>
      </c>
      <c r="AR463" s="63">
        <v>0</v>
      </c>
      <c r="AS463" s="63">
        <v>0</v>
      </c>
      <c r="AT463" s="63">
        <v>0</v>
      </c>
      <c r="AU463" s="63">
        <v>0</v>
      </c>
      <c r="AV463" s="63">
        <v>0</v>
      </c>
      <c r="AW463" s="63">
        <v>0</v>
      </c>
      <c r="AX463" s="63">
        <v>0</v>
      </c>
      <c r="AY463" s="63">
        <v>0</v>
      </c>
      <c r="AZ463" s="63">
        <v>0</v>
      </c>
      <c r="BA463" s="63">
        <v>0</v>
      </c>
      <c r="BB463" s="63" t="s">
        <v>473</v>
      </c>
      <c r="BC463" s="63">
        <v>0</v>
      </c>
      <c r="BD463" s="63">
        <v>0</v>
      </c>
      <c r="BE463" s="63">
        <v>0</v>
      </c>
      <c r="BF463" s="63">
        <v>0</v>
      </c>
      <c r="BG463" s="63">
        <v>0</v>
      </c>
      <c r="BH463" s="63"/>
      <c r="BI463" s="63">
        <v>50000000</v>
      </c>
      <c r="BJ463" s="63">
        <f t="shared" si="114"/>
        <v>50000000</v>
      </c>
      <c r="BK463" s="63">
        <f t="shared" si="115"/>
        <v>50000000</v>
      </c>
    </row>
    <row r="464" spans="1:65" s="61" customFormat="1" hidden="1" x14ac:dyDescent="0.25">
      <c r="A464" s="61" t="str">
        <f>VLOOKUP(B464,'Cubo 14-08-2023'!$A$1:$A$444,1,0)</f>
        <v>1.1-00-2307_23337023_2361310</v>
      </c>
      <c r="B464" s="61" t="str">
        <f t="shared" si="116"/>
        <v>1.1-00-2307_23337023_2361310</v>
      </c>
      <c r="C464" s="61" t="s">
        <v>137</v>
      </c>
      <c r="D464" s="61" t="s">
        <v>138</v>
      </c>
      <c r="E464" s="61" t="s">
        <v>682</v>
      </c>
      <c r="F464" s="61">
        <v>1</v>
      </c>
      <c r="G464" s="61" t="s">
        <v>669</v>
      </c>
      <c r="H464" s="61">
        <v>1.3</v>
      </c>
      <c r="I464" s="61" t="s">
        <v>670</v>
      </c>
      <c r="J464" s="61" t="s">
        <v>28</v>
      </c>
      <c r="K464" s="61" t="s">
        <v>29</v>
      </c>
      <c r="L464" s="61" t="s">
        <v>108</v>
      </c>
      <c r="M464" s="61" t="s">
        <v>109</v>
      </c>
      <c r="N464" s="61" t="s">
        <v>88</v>
      </c>
      <c r="O464" s="61" t="s">
        <v>89</v>
      </c>
      <c r="P464" s="61">
        <v>3</v>
      </c>
      <c r="Q464" s="61" t="s">
        <v>90</v>
      </c>
      <c r="R464" s="61">
        <v>37</v>
      </c>
      <c r="S464" s="61" t="s">
        <v>112</v>
      </c>
      <c r="T464" s="61" t="s">
        <v>110</v>
      </c>
      <c r="U464" s="61" t="s">
        <v>111</v>
      </c>
      <c r="V464" s="61">
        <v>6000</v>
      </c>
      <c r="W464" s="61" t="s">
        <v>661</v>
      </c>
      <c r="X464" s="61" t="s">
        <v>113</v>
      </c>
      <c r="AB464" s="61">
        <v>6131</v>
      </c>
      <c r="AC464" s="61" t="s">
        <v>115</v>
      </c>
      <c r="AD464" s="61">
        <v>0</v>
      </c>
      <c r="AE464" s="61" t="s">
        <v>40</v>
      </c>
      <c r="AF464" s="63">
        <v>5000000</v>
      </c>
      <c r="AG464" s="63">
        <v>5000000</v>
      </c>
      <c r="AH464" s="63">
        <v>5000000</v>
      </c>
      <c r="AI464" s="63">
        <v>0</v>
      </c>
      <c r="AJ464" s="63">
        <v>3683296.25</v>
      </c>
      <c r="AK464" s="63">
        <v>3683296.25</v>
      </c>
      <c r="AL464" s="63">
        <v>3683296.25</v>
      </c>
      <c r="AM464" s="63">
        <v>3683296.25</v>
      </c>
      <c r="AN464" s="63">
        <v>489870.32</v>
      </c>
      <c r="AO464" s="63">
        <v>1727570.01</v>
      </c>
      <c r="AP464" s="63">
        <v>1973430.05</v>
      </c>
      <c r="AQ464" s="63">
        <v>489870.32</v>
      </c>
      <c r="AR464" s="63">
        <v>1727570.01</v>
      </c>
      <c r="AS464" s="63">
        <v>1973430.05</v>
      </c>
      <c r="AT464" s="63">
        <v>489870.32</v>
      </c>
      <c r="AU464" s="63">
        <v>1727570.01</v>
      </c>
      <c r="AV464" s="63">
        <v>1973430.05</v>
      </c>
      <c r="AW464" s="63">
        <f>AG464-AJ464</f>
        <v>1316703.75</v>
      </c>
      <c r="AX464" s="63">
        <v>173292919</v>
      </c>
      <c r="AY464" s="63">
        <f>AX464-AI464</f>
        <v>173292919</v>
      </c>
      <c r="AZ464" s="63">
        <f>AX464-AG464</f>
        <v>168292919</v>
      </c>
      <c r="BA464" s="63">
        <v>173292919</v>
      </c>
      <c r="BB464" s="63" t="s">
        <v>473</v>
      </c>
      <c r="BC464" s="63">
        <v>0</v>
      </c>
      <c r="BD464" s="63">
        <v>5000000</v>
      </c>
      <c r="BE464" s="63">
        <v>0</v>
      </c>
      <c r="BF464" s="63">
        <v>0</v>
      </c>
      <c r="BG464" s="63">
        <v>5000000</v>
      </c>
      <c r="BH464" s="63"/>
      <c r="BI464" s="63">
        <v>28683296.25</v>
      </c>
      <c r="BJ464" s="63">
        <f t="shared" si="114"/>
        <v>33683296.25</v>
      </c>
      <c r="BK464" s="63">
        <f t="shared" si="115"/>
        <v>30000000</v>
      </c>
      <c r="BM464" s="63">
        <f>BI461+850000</f>
        <v>15955020.040000001</v>
      </c>
    </row>
    <row r="465" spans="1:65" s="61" customFormat="1" hidden="1" x14ac:dyDescent="0.25">
      <c r="A465" s="61" t="str">
        <f>VLOOKUP(B465,'Cubo 14-08-2023'!$A$1:$A$444,1,0)</f>
        <v>1.1-00-2304_23618012_23632113</v>
      </c>
      <c r="B465" s="61" t="str">
        <f t="shared" si="116"/>
        <v>1.1-00-2304_23618012_23632113</v>
      </c>
      <c r="C465" s="61" t="s">
        <v>137</v>
      </c>
      <c r="D465" s="61" t="s">
        <v>138</v>
      </c>
      <c r="E465" s="61" t="s">
        <v>682</v>
      </c>
      <c r="F465" s="61">
        <v>1</v>
      </c>
      <c r="G465" s="61" t="s">
        <v>669</v>
      </c>
      <c r="H465" s="61">
        <v>1.3</v>
      </c>
      <c r="I465" s="61" t="s">
        <v>670</v>
      </c>
      <c r="J465" s="61" t="s">
        <v>28</v>
      </c>
      <c r="K465" s="61" t="s">
        <v>29</v>
      </c>
      <c r="L465" s="61" t="s">
        <v>30</v>
      </c>
      <c r="M465" s="61" t="s">
        <v>31</v>
      </c>
      <c r="N465" s="61" t="s">
        <v>32</v>
      </c>
      <c r="O465" s="61" t="s">
        <v>33</v>
      </c>
      <c r="P465" s="61">
        <v>6</v>
      </c>
      <c r="Q465" s="61" t="s">
        <v>34</v>
      </c>
      <c r="R465" s="61">
        <v>18</v>
      </c>
      <c r="S465" s="61" t="s">
        <v>275</v>
      </c>
      <c r="T465" s="61" t="s">
        <v>273</v>
      </c>
      <c r="U465" s="61" t="s">
        <v>274</v>
      </c>
      <c r="V465" s="61">
        <v>6000</v>
      </c>
      <c r="W465" s="61" t="s">
        <v>661</v>
      </c>
      <c r="X465" s="61" t="s">
        <v>113</v>
      </c>
      <c r="AB465" s="61">
        <v>6321</v>
      </c>
      <c r="AC465" s="61" t="s">
        <v>286</v>
      </c>
      <c r="AD465" s="61">
        <v>13</v>
      </c>
      <c r="AE465" s="61" t="s">
        <v>287</v>
      </c>
      <c r="AF465" s="63">
        <v>25108364</v>
      </c>
      <c r="AG465" s="63">
        <v>25108364</v>
      </c>
      <c r="AH465" s="63">
        <v>25108364</v>
      </c>
      <c r="AI465" s="63">
        <v>25108346.399999999</v>
      </c>
      <c r="AJ465" s="63">
        <v>13755210</v>
      </c>
      <c r="AK465" s="63">
        <v>9825150</v>
      </c>
      <c r="AL465" s="63">
        <v>13755210</v>
      </c>
      <c r="AM465" s="63">
        <v>13755210</v>
      </c>
      <c r="AN465" s="63">
        <v>9825150</v>
      </c>
      <c r="AO465" s="63">
        <v>13755210</v>
      </c>
      <c r="AP465" s="63">
        <v>13755210</v>
      </c>
      <c r="AQ465" s="63">
        <v>9825150</v>
      </c>
      <c r="AR465" s="63">
        <v>13755210</v>
      </c>
      <c r="AS465" s="63">
        <v>13755210</v>
      </c>
      <c r="AT465" s="63">
        <v>9825150</v>
      </c>
      <c r="AU465" s="63">
        <v>11790180</v>
      </c>
      <c r="AV465" s="63">
        <v>13755210</v>
      </c>
      <c r="AW465" s="63">
        <f>AG465-AJ465</f>
        <v>11353154</v>
      </c>
      <c r="AX465" s="63">
        <v>25108364</v>
      </c>
      <c r="AY465" s="63">
        <f>AX465-AI465</f>
        <v>17.600000001490116</v>
      </c>
      <c r="AZ465" s="63">
        <f>AX465-AG465</f>
        <v>0</v>
      </c>
      <c r="BA465" s="63">
        <v>25108364</v>
      </c>
      <c r="BB465" s="63" t="s">
        <v>473</v>
      </c>
      <c r="BC465" s="63">
        <v>0</v>
      </c>
      <c r="BD465" s="63">
        <v>17.600000000000001</v>
      </c>
      <c r="BE465" s="63">
        <v>0</v>
      </c>
      <c r="BF465" s="63">
        <v>0</v>
      </c>
      <c r="BG465" s="63">
        <v>17.600000000000001</v>
      </c>
      <c r="BH465" s="63"/>
      <c r="BI465" s="63">
        <f>BA465-AG465</f>
        <v>0</v>
      </c>
      <c r="BJ465" s="63">
        <f t="shared" si="114"/>
        <v>25108364</v>
      </c>
      <c r="BK465" s="63">
        <f t="shared" si="115"/>
        <v>11353154</v>
      </c>
    </row>
    <row r="466" spans="1:65" s="61" customFormat="1" hidden="1" x14ac:dyDescent="0.25">
      <c r="A466" s="61" t="str">
        <f>VLOOKUP(B466,'Cubo 14-08-2023'!$A$1:$A$444,1,0)</f>
        <v>1.1-00-2307_23337023_23613128</v>
      </c>
      <c r="B466" s="61" t="str">
        <f t="shared" si="116"/>
        <v>1.1-00-2307_23337023_23613128</v>
      </c>
      <c r="C466" s="61" t="s">
        <v>137</v>
      </c>
      <c r="D466" s="61" t="s">
        <v>138</v>
      </c>
      <c r="E466" s="61" t="s">
        <v>682</v>
      </c>
      <c r="F466" s="61">
        <v>1</v>
      </c>
      <c r="G466" s="61" t="s">
        <v>669</v>
      </c>
      <c r="H466" s="61">
        <v>1.3</v>
      </c>
      <c r="I466" s="61" t="s">
        <v>670</v>
      </c>
      <c r="J466" s="61" t="s">
        <v>28</v>
      </c>
      <c r="K466" s="61" t="s">
        <v>29</v>
      </c>
      <c r="L466" s="61" t="s">
        <v>108</v>
      </c>
      <c r="M466" s="61" t="s">
        <v>109</v>
      </c>
      <c r="N466" s="61" t="s">
        <v>88</v>
      </c>
      <c r="O466" s="61" t="s">
        <v>89</v>
      </c>
      <c r="P466" s="61">
        <v>3</v>
      </c>
      <c r="Q466" s="61" t="s">
        <v>90</v>
      </c>
      <c r="R466" s="61">
        <v>37</v>
      </c>
      <c r="S466" s="61" t="s">
        <v>112</v>
      </c>
      <c r="T466" s="61" t="s">
        <v>110</v>
      </c>
      <c r="U466" s="61" t="s">
        <v>111</v>
      </c>
      <c r="V466" s="61">
        <v>6000</v>
      </c>
      <c r="W466" s="61" t="s">
        <v>661</v>
      </c>
      <c r="X466" s="61" t="s">
        <v>113</v>
      </c>
      <c r="AB466" s="61">
        <v>6131</v>
      </c>
      <c r="AC466" s="61" t="s">
        <v>115</v>
      </c>
      <c r="AD466" s="61">
        <v>28</v>
      </c>
      <c r="AE466" s="61" t="s">
        <v>371</v>
      </c>
      <c r="AF466" s="63">
        <v>34090909.090000004</v>
      </c>
      <c r="AG466" s="63">
        <v>34090909.090000004</v>
      </c>
      <c r="AH466" s="63">
        <v>34090909.090000004</v>
      </c>
      <c r="AI466" s="63">
        <v>34090909.229999997</v>
      </c>
      <c r="AJ466" s="63">
        <v>68181818.180000007</v>
      </c>
      <c r="AK466" s="63">
        <v>68181818.180000007</v>
      </c>
      <c r="AL466" s="63">
        <v>68181818.180000007</v>
      </c>
      <c r="AM466" s="63">
        <v>68181818.180000007</v>
      </c>
      <c r="AN466" s="63">
        <v>22726499.399999999</v>
      </c>
      <c r="AO466" s="63">
        <v>28408124.25</v>
      </c>
      <c r="AP466" s="63">
        <v>34089749.100000001</v>
      </c>
      <c r="AQ466" s="63">
        <v>22726499.399999999</v>
      </c>
      <c r="AR466" s="63">
        <v>28408124.25</v>
      </c>
      <c r="AS466" s="63">
        <v>34089749.100000001</v>
      </c>
      <c r="AT466" s="63">
        <v>22726499.399999999</v>
      </c>
      <c r="AU466" s="63">
        <v>28408124.25</v>
      </c>
      <c r="AV466" s="63">
        <v>34089749.100000001</v>
      </c>
      <c r="AW466" s="63">
        <f>AG466-AJ466</f>
        <v>-34090909.090000004</v>
      </c>
      <c r="AX466" s="63">
        <v>0</v>
      </c>
      <c r="AY466" s="63">
        <f>AX466-AI466</f>
        <v>-34090909.229999997</v>
      </c>
      <c r="AZ466" s="63">
        <f>AX466-AG466</f>
        <v>-34090909.090000004</v>
      </c>
      <c r="BA466" s="63">
        <v>0</v>
      </c>
      <c r="BB466" s="63" t="s">
        <v>473</v>
      </c>
      <c r="BC466" s="63">
        <v>0</v>
      </c>
      <c r="BD466" s="63">
        <v>0</v>
      </c>
      <c r="BE466" s="63">
        <v>0</v>
      </c>
      <c r="BF466" s="63">
        <v>0.14000000000000001</v>
      </c>
      <c r="BG466" s="63">
        <v>-0.14000000000000001</v>
      </c>
      <c r="BH466" s="63"/>
      <c r="BI466" s="63">
        <f>36390909.09-112970.9</f>
        <v>36277938.190000005</v>
      </c>
      <c r="BJ466" s="63">
        <f t="shared" si="114"/>
        <v>70368847.280000001</v>
      </c>
      <c r="BK466" s="63">
        <f t="shared" si="115"/>
        <v>2187029.099999994</v>
      </c>
    </row>
    <row r="467" spans="1:65" s="61" customFormat="1" hidden="1" x14ac:dyDescent="0.25">
      <c r="A467" s="61" t="str">
        <f>VLOOKUP(B467,'Cubo 14-08-2023'!$A$1:$A$444,1,0)</f>
        <v>2.5-02-2304_23619013_2391110</v>
      </c>
      <c r="B467" s="61" t="str">
        <f t="shared" si="116"/>
        <v>2.5-02-2304_23619013_2391110</v>
      </c>
      <c r="C467" s="77" t="s">
        <v>59</v>
      </c>
      <c r="D467" s="61" t="s">
        <v>60</v>
      </c>
      <c r="E467" s="61" t="s">
        <v>677</v>
      </c>
      <c r="F467" s="61">
        <v>1</v>
      </c>
      <c r="G467" s="61" t="s">
        <v>669</v>
      </c>
      <c r="H467" s="61">
        <v>1.3</v>
      </c>
      <c r="I467" s="61" t="s">
        <v>670</v>
      </c>
      <c r="J467" s="61" t="s">
        <v>28</v>
      </c>
      <c r="K467" s="61" t="s">
        <v>29</v>
      </c>
      <c r="L467" s="61" t="s">
        <v>30</v>
      </c>
      <c r="M467" s="61" t="s">
        <v>31</v>
      </c>
      <c r="N467" s="61" t="s">
        <v>32</v>
      </c>
      <c r="O467" s="61" t="s">
        <v>33</v>
      </c>
      <c r="P467" s="61">
        <v>6</v>
      </c>
      <c r="Q467" s="61" t="s">
        <v>34</v>
      </c>
      <c r="R467" s="61">
        <v>19</v>
      </c>
      <c r="S467" s="61" t="s">
        <v>37</v>
      </c>
      <c r="T467" s="61" t="s">
        <v>35</v>
      </c>
      <c r="U467" s="61" t="s">
        <v>36</v>
      </c>
      <c r="V467" s="61">
        <v>9000</v>
      </c>
      <c r="W467" s="61" t="s">
        <v>659</v>
      </c>
      <c r="X467" s="61" t="s">
        <v>104</v>
      </c>
      <c r="AB467" s="61">
        <v>9111</v>
      </c>
      <c r="AC467" s="61" t="s">
        <v>105</v>
      </c>
      <c r="AD467" s="61">
        <v>0</v>
      </c>
      <c r="AE467" s="61" t="s">
        <v>40</v>
      </c>
      <c r="AF467" s="63">
        <v>35000000</v>
      </c>
      <c r="AG467" s="63">
        <v>35000000</v>
      </c>
      <c r="AH467" s="63">
        <v>35000000</v>
      </c>
      <c r="AI467" s="63">
        <v>35000000</v>
      </c>
      <c r="AJ467" s="63">
        <v>21053452.91</v>
      </c>
      <c r="AK467" s="63">
        <v>12607480.119999999</v>
      </c>
      <c r="AL467" s="63">
        <v>21053452.91</v>
      </c>
      <c r="AM467" s="63">
        <v>21053452.91</v>
      </c>
      <c r="AN467" s="63">
        <v>12607480.119999999</v>
      </c>
      <c r="AO467" s="63">
        <v>21053452.91</v>
      </c>
      <c r="AP467" s="63">
        <v>21053452.91</v>
      </c>
      <c r="AQ467" s="63">
        <v>12607480.119999999</v>
      </c>
      <c r="AR467" s="63">
        <v>21053452.91</v>
      </c>
      <c r="AS467" s="63">
        <v>21053452.91</v>
      </c>
      <c r="AT467" s="63">
        <v>12607480.119999999</v>
      </c>
      <c r="AU467" s="63">
        <v>21053452.91</v>
      </c>
      <c r="AV467" s="63">
        <v>21053452.91</v>
      </c>
      <c r="AW467" s="63">
        <f>AG467-AJ467</f>
        <v>13946547.09</v>
      </c>
      <c r="AX467" s="63">
        <v>38000000</v>
      </c>
      <c r="AY467" s="63">
        <f>AX467-AI467</f>
        <v>3000000</v>
      </c>
      <c r="AZ467" s="63">
        <f>AX467-AG467</f>
        <v>3000000</v>
      </c>
      <c r="BA467" s="63">
        <v>38000000</v>
      </c>
      <c r="BB467" s="63" t="s">
        <v>473</v>
      </c>
      <c r="BC467" s="63">
        <v>0</v>
      </c>
      <c r="BD467" s="63">
        <v>0</v>
      </c>
      <c r="BE467" s="63">
        <v>0</v>
      </c>
      <c r="BF467" s="63">
        <v>0</v>
      </c>
      <c r="BG467" s="63">
        <v>0</v>
      </c>
      <c r="BH467" s="63"/>
      <c r="BI467" s="63">
        <v>8522784.549999997</v>
      </c>
      <c r="BJ467" s="63">
        <f t="shared" ref="BJ467:BJ468" si="117">AG467+BI467</f>
        <v>43522784.549999997</v>
      </c>
      <c r="BK467" s="63">
        <f t="shared" ref="BK467:BK468" si="118">BJ467-AM467</f>
        <v>22469331.639999997</v>
      </c>
    </row>
    <row r="468" spans="1:65" s="61" customFormat="1" hidden="1" x14ac:dyDescent="0.25">
      <c r="A468" s="61" t="str">
        <f>VLOOKUP(B468,'Cubo 14-08-2023'!$A$1:$A$444,1,0)</f>
        <v>2.5-02-2304_23619013_2392110</v>
      </c>
      <c r="B468" s="61" t="str">
        <f t="shared" si="116"/>
        <v>2.5-02-2304_23619013_2392110</v>
      </c>
      <c r="C468" s="77" t="s">
        <v>59</v>
      </c>
      <c r="D468" s="61" t="s">
        <v>60</v>
      </c>
      <c r="E468" s="61" t="s">
        <v>677</v>
      </c>
      <c r="F468" s="61">
        <v>1</v>
      </c>
      <c r="G468" s="61" t="s">
        <v>669</v>
      </c>
      <c r="H468" s="61">
        <v>1.3</v>
      </c>
      <c r="I468" s="61" t="s">
        <v>670</v>
      </c>
      <c r="J468" s="61" t="s">
        <v>28</v>
      </c>
      <c r="K468" s="61" t="s">
        <v>29</v>
      </c>
      <c r="L468" s="61" t="s">
        <v>30</v>
      </c>
      <c r="M468" s="61" t="s">
        <v>31</v>
      </c>
      <c r="N468" s="61" t="s">
        <v>32</v>
      </c>
      <c r="O468" s="61" t="s">
        <v>33</v>
      </c>
      <c r="P468" s="61">
        <v>6</v>
      </c>
      <c r="Q468" s="61" t="s">
        <v>34</v>
      </c>
      <c r="R468" s="61">
        <v>19</v>
      </c>
      <c r="S468" s="61" t="s">
        <v>37</v>
      </c>
      <c r="T468" s="61" t="s">
        <v>35</v>
      </c>
      <c r="U468" s="61" t="s">
        <v>36</v>
      </c>
      <c r="V468" s="61">
        <v>9000</v>
      </c>
      <c r="W468" s="61" t="s">
        <v>659</v>
      </c>
      <c r="X468" s="61" t="s">
        <v>104</v>
      </c>
      <c r="AB468" s="61">
        <v>9211</v>
      </c>
      <c r="AC468" s="61" t="s">
        <v>106</v>
      </c>
      <c r="AD468" s="61">
        <v>0</v>
      </c>
      <c r="AE468" s="61" t="s">
        <v>40</v>
      </c>
      <c r="AF468" s="63">
        <v>20000000</v>
      </c>
      <c r="AG468" s="63">
        <v>20000000</v>
      </c>
      <c r="AH468" s="63">
        <v>20000000</v>
      </c>
      <c r="AI468" s="63">
        <v>20000000</v>
      </c>
      <c r="AJ468" s="63">
        <v>12902701.449999999</v>
      </c>
      <c r="AK468" s="63">
        <v>7089733.5</v>
      </c>
      <c r="AL468" s="63">
        <v>12902701.449999999</v>
      </c>
      <c r="AM468" s="63">
        <v>12902701.449999999</v>
      </c>
      <c r="AN468" s="63">
        <v>7089733.5</v>
      </c>
      <c r="AO468" s="63">
        <v>12902701.449999999</v>
      </c>
      <c r="AP468" s="63">
        <v>12902701.449999999</v>
      </c>
      <c r="AQ468" s="63">
        <v>7089733.5</v>
      </c>
      <c r="AR468" s="63">
        <v>12902701.449999999</v>
      </c>
      <c r="AS468" s="63">
        <v>12902701.449999999</v>
      </c>
      <c r="AT468" s="63">
        <v>7089733.5</v>
      </c>
      <c r="AU468" s="63">
        <v>12902701.449999999</v>
      </c>
      <c r="AV468" s="63">
        <v>12902701.449999999</v>
      </c>
      <c r="AW468" s="63">
        <f>AG468-AJ468</f>
        <v>7097298.5500000007</v>
      </c>
      <c r="AX468" s="63">
        <v>21000000</v>
      </c>
      <c r="AY468" s="63">
        <f>AX468-AI468</f>
        <v>1000000</v>
      </c>
      <c r="AZ468" s="63">
        <f>AX468-AG468</f>
        <v>1000000</v>
      </c>
      <c r="BA468" s="63">
        <v>21000000</v>
      </c>
      <c r="BB468" s="63" t="s">
        <v>473</v>
      </c>
      <c r="BC468" s="63">
        <v>0</v>
      </c>
      <c r="BD468" s="63">
        <v>0</v>
      </c>
      <c r="BE468" s="63">
        <v>0</v>
      </c>
      <c r="BF468" s="63">
        <v>0</v>
      </c>
      <c r="BG468" s="63">
        <v>0</v>
      </c>
      <c r="BH468" s="63"/>
      <c r="BI468" s="63">
        <v>6300000</v>
      </c>
      <c r="BJ468" s="63">
        <f t="shared" si="117"/>
        <v>26300000</v>
      </c>
      <c r="BK468" s="63">
        <f t="shared" si="118"/>
        <v>13397298.550000001</v>
      </c>
    </row>
    <row r="469" spans="1:65" x14ac:dyDescent="0.25">
      <c r="AF469" s="1"/>
      <c r="BI469" s="1"/>
      <c r="BJ469" s="1"/>
      <c r="BK469" s="1"/>
      <c r="BM469" s="1"/>
    </row>
    <row r="471" spans="1:65" x14ac:dyDescent="0.25">
      <c r="BJ471" s="1"/>
    </row>
    <row r="473" spans="1:65" x14ac:dyDescent="0.25">
      <c r="AF473" s="4"/>
      <c r="AG473" s="4"/>
      <c r="AH473" s="4"/>
      <c r="AI473" s="4"/>
      <c r="AJ473" s="4"/>
      <c r="AK473" s="4"/>
      <c r="AL473" s="4"/>
      <c r="AM473" s="4"/>
      <c r="AN473" s="4"/>
      <c r="AO473" s="4"/>
      <c r="AP473" s="4"/>
      <c r="AQ473" s="4"/>
      <c r="AR473" s="4"/>
      <c r="AS473" s="4"/>
      <c r="AT473" s="4"/>
      <c r="AU473" s="4"/>
      <c r="AV473" s="4"/>
      <c r="AW473" s="4"/>
      <c r="AX473" s="4"/>
      <c r="AY473" s="4"/>
      <c r="AZ473" s="4"/>
      <c r="BA473" s="4"/>
      <c r="BB473" s="4"/>
      <c r="BC473" s="4"/>
      <c r="BD473" s="4"/>
      <c r="BE473" s="4"/>
      <c r="BF473" s="4"/>
      <c r="BG473" s="4"/>
      <c r="BH473" s="4"/>
      <c r="BI473" s="68"/>
      <c r="BJ473" s="4"/>
      <c r="BK473" s="4"/>
      <c r="BM473" s="1"/>
    </row>
    <row r="474" spans="1:65" x14ac:dyDescent="0.25">
      <c r="BI474" s="1"/>
    </row>
    <row r="475" spans="1:65" x14ac:dyDescent="0.25">
      <c r="AL475" s="8"/>
      <c r="AM475" s="8"/>
      <c r="BJ475" s="4"/>
      <c r="BK475" s="1"/>
    </row>
    <row r="476" spans="1:65" x14ac:dyDescent="0.25">
      <c r="AL476" s="8"/>
      <c r="AM476" s="8"/>
      <c r="BI476" s="4"/>
      <c r="BL476" s="4"/>
    </row>
    <row r="477" spans="1:65" x14ac:dyDescent="0.25">
      <c r="BI477" s="4"/>
      <c r="BJ477" s="5"/>
      <c r="BL477" s="4"/>
    </row>
    <row r="478" spans="1:65" x14ac:dyDescent="0.25">
      <c r="BI478" s="4"/>
    </row>
    <row r="479" spans="1:65" x14ac:dyDescent="0.25">
      <c r="BJ479" s="1"/>
      <c r="BL479" s="1"/>
    </row>
    <row r="480" spans="1:65" x14ac:dyDescent="0.25">
      <c r="BI480" s="4"/>
    </row>
    <row r="481" spans="46:66" x14ac:dyDescent="0.25">
      <c r="BI481" s="5"/>
      <c r="BK481" s="1"/>
      <c r="BN481" s="4"/>
    </row>
    <row r="482" spans="46:66" x14ac:dyDescent="0.25">
      <c r="BI482" s="1"/>
      <c r="BJ482" s="4"/>
      <c r="BN482" s="4"/>
    </row>
    <row r="483" spans="46:66" x14ac:dyDescent="0.25">
      <c r="BJ483" s="1"/>
    </row>
    <row r="484" spans="46:66" x14ac:dyDescent="0.25">
      <c r="BI484" s="1"/>
      <c r="BJ484" s="5"/>
    </row>
    <row r="485" spans="46:66" x14ac:dyDescent="0.25">
      <c r="BJ485" s="1"/>
    </row>
    <row r="486" spans="46:66" x14ac:dyDescent="0.25">
      <c r="AT486" s="9"/>
      <c r="AU486" s="9"/>
      <c r="AV486" s="9"/>
    </row>
    <row r="487" spans="46:66" x14ac:dyDescent="0.25">
      <c r="AT487" s="9"/>
      <c r="AU487" s="9"/>
      <c r="AV487" s="9"/>
      <c r="AY487" s="1">
        <f>1449142.52*12</f>
        <v>17389710.240000002</v>
      </c>
      <c r="BI487" s="1"/>
    </row>
    <row r="488" spans="46:66" x14ac:dyDescent="0.25">
      <c r="AY488" s="1">
        <f>AY487+35000000</f>
        <v>52389710.240000002</v>
      </c>
    </row>
    <row r="491" spans="46:66" x14ac:dyDescent="0.25">
      <c r="BI491" s="1"/>
    </row>
  </sheetData>
  <autoFilter ref="A1:BK468">
    <filterColumn colId="20">
      <filters>
        <filter val="JEFATURA DE GABINETE"/>
      </filters>
    </filterColumn>
    <filterColumn colId="27">
      <filters>
        <filter val="2711"/>
      </filters>
    </filterColumn>
  </autoFilter>
  <sortState ref="B2:BN469">
    <sortCondition ref="AB5:AB469"/>
  </sortState>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H444"/>
  <sheetViews>
    <sheetView windowProtection="1" workbookViewId="0">
      <selection activeCell="C44" sqref="C44"/>
    </sheetView>
  </sheetViews>
  <sheetFormatPr baseColWidth="10" defaultRowHeight="15" x14ac:dyDescent="0.25"/>
  <cols>
    <col min="29" max="29" width="13.42578125" bestFit="1" customWidth="1"/>
  </cols>
  <sheetData>
    <row r="1" spans="1:34" s="80" customFormat="1" x14ac:dyDescent="0.25">
      <c r="A1" s="80" t="s">
        <v>595</v>
      </c>
      <c r="B1" s="80" t="s">
        <v>0</v>
      </c>
      <c r="C1" s="80" t="s">
        <v>1</v>
      </c>
      <c r="D1" s="80" t="s">
        <v>2</v>
      </c>
      <c r="E1" s="80" t="s">
        <v>3</v>
      </c>
      <c r="F1" s="80" t="s">
        <v>4</v>
      </c>
      <c r="G1" s="80" t="s">
        <v>5</v>
      </c>
      <c r="H1" s="80" t="s">
        <v>6</v>
      </c>
      <c r="I1" s="80" t="s">
        <v>7</v>
      </c>
      <c r="J1" s="80" t="s">
        <v>8</v>
      </c>
      <c r="K1" s="80" t="s">
        <v>9</v>
      </c>
      <c r="L1" s="80" t="s">
        <v>12</v>
      </c>
      <c r="M1" s="80" t="s">
        <v>13</v>
      </c>
      <c r="N1" s="80" t="s">
        <v>10</v>
      </c>
      <c r="O1" s="80" t="s">
        <v>11</v>
      </c>
      <c r="P1" s="80" t="s">
        <v>14</v>
      </c>
      <c r="Q1" s="80" t="s">
        <v>15</v>
      </c>
      <c r="R1" s="80" t="s">
        <v>16</v>
      </c>
      <c r="S1" s="80" t="s">
        <v>17</v>
      </c>
      <c r="T1" s="80" t="s">
        <v>18</v>
      </c>
      <c r="U1" s="80" t="s">
        <v>19</v>
      </c>
      <c r="V1" s="80" t="s">
        <v>1204</v>
      </c>
      <c r="W1" s="80" t="s">
        <v>20</v>
      </c>
      <c r="X1" s="80" t="s">
        <v>1205</v>
      </c>
      <c r="Y1" s="80" t="s">
        <v>1206</v>
      </c>
      <c r="Z1" s="80" t="s">
        <v>1207</v>
      </c>
      <c r="AA1" s="80" t="s">
        <v>1209</v>
      </c>
      <c r="AB1" s="80" t="s">
        <v>1211</v>
      </c>
      <c r="AC1" s="81" t="s">
        <v>1213</v>
      </c>
      <c r="AD1" s="80" t="s">
        <v>21</v>
      </c>
      <c r="AE1" s="80" t="s">
        <v>22</v>
      </c>
      <c r="AF1" s="80" t="s">
        <v>23</v>
      </c>
      <c r="AG1" s="80" t="s">
        <v>24</v>
      </c>
      <c r="AH1" s="80" t="s">
        <v>25</v>
      </c>
    </row>
    <row r="2" spans="1:34" hidden="1" x14ac:dyDescent="0.25">
      <c r="A2" t="str">
        <f>CONCATENATE(B2,H2,J2,L2,N2,R2,T2)</f>
        <v>2.6-01-2204_23619013_2339210</v>
      </c>
      <c r="B2" t="s">
        <v>135</v>
      </c>
      <c r="C2" t="s">
        <v>136</v>
      </c>
      <c r="D2" t="s">
        <v>28</v>
      </c>
      <c r="E2" t="s">
        <v>29</v>
      </c>
      <c r="F2" t="s">
        <v>30</v>
      </c>
      <c r="G2" t="s">
        <v>31</v>
      </c>
      <c r="H2" t="s">
        <v>32</v>
      </c>
      <c r="I2" t="s">
        <v>33</v>
      </c>
      <c r="J2">
        <v>6</v>
      </c>
      <c r="K2" t="s">
        <v>34</v>
      </c>
      <c r="L2">
        <v>19</v>
      </c>
      <c r="M2" t="s">
        <v>37</v>
      </c>
      <c r="N2" t="s">
        <v>35</v>
      </c>
      <c r="O2" t="s">
        <v>36</v>
      </c>
      <c r="P2">
        <v>3000</v>
      </c>
      <c r="Q2" t="s">
        <v>38</v>
      </c>
      <c r="R2">
        <v>3921</v>
      </c>
      <c r="S2" t="s">
        <v>39</v>
      </c>
      <c r="T2">
        <v>0</v>
      </c>
      <c r="U2" t="s">
        <v>40</v>
      </c>
      <c r="V2" s="1">
        <v>688354.49</v>
      </c>
      <c r="W2">
        <v>0</v>
      </c>
      <c r="X2" s="1">
        <v>688354.49</v>
      </c>
      <c r="Y2" s="1">
        <v>688354.49</v>
      </c>
      <c r="Z2" s="1">
        <v>688354.49</v>
      </c>
      <c r="AA2" s="1">
        <v>688354.49</v>
      </c>
      <c r="AB2" s="1">
        <v>688354.49</v>
      </c>
      <c r="AC2" s="83">
        <f t="shared" ref="AC2:AC65" si="0">V2-X2</f>
        <v>0</v>
      </c>
      <c r="AD2" s="1">
        <v>688354.49</v>
      </c>
      <c r="AE2">
        <v>0</v>
      </c>
      <c r="AF2">
        <v>0</v>
      </c>
      <c r="AG2">
        <v>0</v>
      </c>
      <c r="AH2" s="1">
        <v>688354.49</v>
      </c>
    </row>
    <row r="3" spans="1:34" hidden="1" x14ac:dyDescent="0.25">
      <c r="A3" t="str">
        <f t="shared" ref="A3:A66" si="1">CONCATENATE(B3,H3,J3,L3,N3,R3,T3)</f>
        <v>1.5-01-2305_23624015_2311310</v>
      </c>
      <c r="B3" t="s">
        <v>41</v>
      </c>
      <c r="C3" t="s">
        <v>42</v>
      </c>
      <c r="D3" t="s">
        <v>28</v>
      </c>
      <c r="E3" t="s">
        <v>29</v>
      </c>
      <c r="F3" t="s">
        <v>43</v>
      </c>
      <c r="G3" t="s">
        <v>44</v>
      </c>
      <c r="H3" t="s">
        <v>45</v>
      </c>
      <c r="I3" t="s">
        <v>46</v>
      </c>
      <c r="J3">
        <v>6</v>
      </c>
      <c r="K3" t="s">
        <v>34</v>
      </c>
      <c r="L3">
        <v>24</v>
      </c>
      <c r="M3" t="s">
        <v>49</v>
      </c>
      <c r="N3" t="s">
        <v>47</v>
      </c>
      <c r="O3" t="s">
        <v>48</v>
      </c>
      <c r="P3">
        <v>1000</v>
      </c>
      <c r="Q3" t="s">
        <v>49</v>
      </c>
      <c r="R3">
        <v>1131</v>
      </c>
      <c r="S3" t="s">
        <v>50</v>
      </c>
      <c r="T3">
        <v>0</v>
      </c>
      <c r="U3" t="s">
        <v>40</v>
      </c>
      <c r="V3" s="1">
        <v>658893802</v>
      </c>
      <c r="W3" s="1">
        <v>599999994.70000005</v>
      </c>
      <c r="X3" s="1">
        <v>361677876.30000001</v>
      </c>
      <c r="Y3" s="1">
        <v>361677876.30000001</v>
      </c>
      <c r="Z3" s="1">
        <v>361677876.30000001</v>
      </c>
      <c r="AA3" s="1">
        <v>361677876.30000001</v>
      </c>
      <c r="AB3" s="1">
        <v>361677876.30000001</v>
      </c>
      <c r="AC3" s="83">
        <f t="shared" si="0"/>
        <v>297215925.69999999</v>
      </c>
      <c r="AD3" s="1">
        <v>58893802</v>
      </c>
      <c r="AE3">
        <v>5.3</v>
      </c>
      <c r="AF3">
        <v>0</v>
      </c>
      <c r="AG3">
        <v>0</v>
      </c>
      <c r="AH3" s="1">
        <v>58893807.299999997</v>
      </c>
    </row>
    <row r="4" spans="1:34" hidden="1" x14ac:dyDescent="0.25">
      <c r="A4" t="str">
        <f t="shared" si="1"/>
        <v>1.5-01-2305_23624015_2313220</v>
      </c>
      <c r="B4" t="s">
        <v>41</v>
      </c>
      <c r="C4" t="s">
        <v>42</v>
      </c>
      <c r="D4" t="s">
        <v>28</v>
      </c>
      <c r="E4" t="s">
        <v>29</v>
      </c>
      <c r="F4" t="s">
        <v>43</v>
      </c>
      <c r="G4" t="s">
        <v>44</v>
      </c>
      <c r="H4" t="s">
        <v>45</v>
      </c>
      <c r="I4" t="s">
        <v>46</v>
      </c>
      <c r="J4">
        <v>6</v>
      </c>
      <c r="K4" t="s">
        <v>34</v>
      </c>
      <c r="L4">
        <v>24</v>
      </c>
      <c r="M4" t="s">
        <v>49</v>
      </c>
      <c r="N4" t="s">
        <v>47</v>
      </c>
      <c r="O4" t="s">
        <v>48</v>
      </c>
      <c r="P4">
        <v>1000</v>
      </c>
      <c r="Q4" t="s">
        <v>49</v>
      </c>
      <c r="R4">
        <v>1322</v>
      </c>
      <c r="S4" t="s">
        <v>51</v>
      </c>
      <c r="T4">
        <v>0</v>
      </c>
      <c r="U4" t="s">
        <v>40</v>
      </c>
      <c r="V4" s="1">
        <v>78301618.849999994</v>
      </c>
      <c r="W4" s="1">
        <v>69091134.349999994</v>
      </c>
      <c r="X4">
        <v>0</v>
      </c>
      <c r="Y4">
        <v>0</v>
      </c>
      <c r="Z4">
        <v>0</v>
      </c>
      <c r="AA4">
        <v>0</v>
      </c>
      <c r="AB4">
        <v>0</v>
      </c>
      <c r="AC4" s="83">
        <f t="shared" si="0"/>
        <v>78301618.849999994</v>
      </c>
      <c r="AD4" s="1">
        <v>9210483.8499999996</v>
      </c>
      <c r="AE4">
        <v>0.65</v>
      </c>
      <c r="AF4">
        <v>0</v>
      </c>
      <c r="AG4">
        <v>0</v>
      </c>
      <c r="AH4" s="1">
        <v>9210484.5</v>
      </c>
    </row>
    <row r="5" spans="1:34" hidden="1" x14ac:dyDescent="0.25">
      <c r="A5" t="str">
        <f t="shared" si="1"/>
        <v>1.5-01-2305_23624015_2314320</v>
      </c>
      <c r="B5" t="s">
        <v>41</v>
      </c>
      <c r="C5" t="s">
        <v>42</v>
      </c>
      <c r="D5" t="s">
        <v>28</v>
      </c>
      <c r="E5" t="s">
        <v>29</v>
      </c>
      <c r="F5" t="s">
        <v>43</v>
      </c>
      <c r="G5" t="s">
        <v>44</v>
      </c>
      <c r="H5" t="s">
        <v>45</v>
      </c>
      <c r="I5" t="s">
        <v>46</v>
      </c>
      <c r="J5">
        <v>6</v>
      </c>
      <c r="K5" t="s">
        <v>34</v>
      </c>
      <c r="L5">
        <v>24</v>
      </c>
      <c r="M5" t="s">
        <v>49</v>
      </c>
      <c r="N5" t="s">
        <v>47</v>
      </c>
      <c r="O5" t="s">
        <v>48</v>
      </c>
      <c r="P5">
        <v>1000</v>
      </c>
      <c r="Q5" t="s">
        <v>49</v>
      </c>
      <c r="R5">
        <v>1432</v>
      </c>
      <c r="S5" t="s">
        <v>357</v>
      </c>
      <c r="T5">
        <v>0</v>
      </c>
      <c r="U5" t="s">
        <v>40</v>
      </c>
      <c r="V5">
        <v>0</v>
      </c>
      <c r="W5">
        <v>0</v>
      </c>
      <c r="X5" s="1">
        <v>80062609.629999995</v>
      </c>
      <c r="Y5" s="1">
        <v>80062609.629999995</v>
      </c>
      <c r="Z5" s="1">
        <v>80062609.629999995</v>
      </c>
      <c r="AA5" s="1">
        <v>80062609.629999995</v>
      </c>
      <c r="AB5" s="1">
        <v>80062609.629999995</v>
      </c>
      <c r="AC5" s="83">
        <f t="shared" si="0"/>
        <v>-80062609.629999995</v>
      </c>
      <c r="AD5">
        <v>0</v>
      </c>
      <c r="AE5">
        <v>0</v>
      </c>
      <c r="AF5">
        <v>0</v>
      </c>
      <c r="AG5">
        <v>0</v>
      </c>
      <c r="AH5">
        <v>0</v>
      </c>
    </row>
    <row r="6" spans="1:34" hidden="1" x14ac:dyDescent="0.25">
      <c r="A6" t="str">
        <f t="shared" si="1"/>
        <v>2.6-06-2301_2363003_23271147</v>
      </c>
      <c r="B6" t="s">
        <v>625</v>
      </c>
      <c r="C6" t="s">
        <v>624</v>
      </c>
      <c r="D6" t="s">
        <v>28</v>
      </c>
      <c r="E6" t="s">
        <v>29</v>
      </c>
      <c r="F6" t="s">
        <v>43</v>
      </c>
      <c r="G6" t="s">
        <v>44</v>
      </c>
      <c r="H6" t="s">
        <v>306</v>
      </c>
      <c r="I6" t="s">
        <v>307</v>
      </c>
      <c r="J6">
        <v>6</v>
      </c>
      <c r="K6" t="s">
        <v>34</v>
      </c>
      <c r="L6">
        <v>3</v>
      </c>
      <c r="M6" t="s">
        <v>325</v>
      </c>
      <c r="N6" t="s">
        <v>323</v>
      </c>
      <c r="O6" t="s">
        <v>324</v>
      </c>
      <c r="P6">
        <v>2000</v>
      </c>
      <c r="Q6" t="s">
        <v>73</v>
      </c>
      <c r="R6">
        <v>2711</v>
      </c>
      <c r="S6" t="s">
        <v>142</v>
      </c>
      <c r="T6">
        <v>47</v>
      </c>
      <c r="U6" t="s">
        <v>622</v>
      </c>
      <c r="V6">
        <v>0</v>
      </c>
      <c r="W6">
        <v>0</v>
      </c>
      <c r="X6">
        <v>0</v>
      </c>
      <c r="Y6">
        <v>0</v>
      </c>
      <c r="Z6">
        <v>0</v>
      </c>
      <c r="AA6">
        <v>0</v>
      </c>
      <c r="AB6">
        <v>0</v>
      </c>
      <c r="AC6" s="83">
        <f t="shared" si="0"/>
        <v>0</v>
      </c>
      <c r="AD6">
        <v>0</v>
      </c>
      <c r="AE6">
        <v>0</v>
      </c>
      <c r="AF6">
        <v>0</v>
      </c>
      <c r="AG6">
        <v>0</v>
      </c>
      <c r="AH6">
        <v>0</v>
      </c>
    </row>
    <row r="7" spans="1:34" hidden="1" x14ac:dyDescent="0.25">
      <c r="A7" t="str">
        <f t="shared" si="1"/>
        <v>2.6-06-2301_2363003_23271156</v>
      </c>
      <c r="B7" t="s">
        <v>625</v>
      </c>
      <c r="C7" t="s">
        <v>624</v>
      </c>
      <c r="D7" t="s">
        <v>28</v>
      </c>
      <c r="E7" t="s">
        <v>29</v>
      </c>
      <c r="F7" t="s">
        <v>43</v>
      </c>
      <c r="G7" t="s">
        <v>44</v>
      </c>
      <c r="H7" t="s">
        <v>306</v>
      </c>
      <c r="I7" t="s">
        <v>307</v>
      </c>
      <c r="J7">
        <v>6</v>
      </c>
      <c r="K7" t="s">
        <v>34</v>
      </c>
      <c r="L7">
        <v>3</v>
      </c>
      <c r="M7" t="s">
        <v>325</v>
      </c>
      <c r="N7" t="s">
        <v>323</v>
      </c>
      <c r="O7" t="s">
        <v>324</v>
      </c>
      <c r="P7">
        <v>2000</v>
      </c>
      <c r="Q7" t="s">
        <v>73</v>
      </c>
      <c r="R7">
        <v>2711</v>
      </c>
      <c r="S7" t="s">
        <v>142</v>
      </c>
      <c r="T7">
        <v>56</v>
      </c>
      <c r="U7" t="s">
        <v>623</v>
      </c>
      <c r="V7">
        <v>0</v>
      </c>
      <c r="W7">
        <v>0</v>
      </c>
      <c r="X7">
        <v>0</v>
      </c>
      <c r="Y7">
        <v>0</v>
      </c>
      <c r="Z7">
        <v>0</v>
      </c>
      <c r="AA7">
        <v>0</v>
      </c>
      <c r="AB7">
        <v>0</v>
      </c>
      <c r="AC7" s="83">
        <f t="shared" si="0"/>
        <v>0</v>
      </c>
      <c r="AD7">
        <v>0</v>
      </c>
      <c r="AE7">
        <v>0</v>
      </c>
      <c r="AF7">
        <v>0</v>
      </c>
      <c r="AG7">
        <v>0</v>
      </c>
      <c r="AH7">
        <v>0</v>
      </c>
    </row>
    <row r="8" spans="1:34" hidden="1" x14ac:dyDescent="0.25">
      <c r="A8" t="str">
        <f t="shared" si="1"/>
        <v>2.6-06-2301_2363003_23336148</v>
      </c>
      <c r="B8" t="s">
        <v>625</v>
      </c>
      <c r="C8" t="s">
        <v>624</v>
      </c>
      <c r="D8" t="s">
        <v>28</v>
      </c>
      <c r="E8" t="s">
        <v>29</v>
      </c>
      <c r="F8" t="s">
        <v>43</v>
      </c>
      <c r="G8" t="s">
        <v>44</v>
      </c>
      <c r="H8" t="s">
        <v>306</v>
      </c>
      <c r="I8" t="s">
        <v>307</v>
      </c>
      <c r="J8">
        <v>6</v>
      </c>
      <c r="K8" t="s">
        <v>34</v>
      </c>
      <c r="L8">
        <v>3</v>
      </c>
      <c r="M8" t="s">
        <v>325</v>
      </c>
      <c r="N8" t="s">
        <v>323</v>
      </c>
      <c r="O8" t="s">
        <v>324</v>
      </c>
      <c r="P8">
        <v>3000</v>
      </c>
      <c r="Q8" t="s">
        <v>38</v>
      </c>
      <c r="R8">
        <v>3361</v>
      </c>
      <c r="S8" t="s">
        <v>205</v>
      </c>
      <c r="T8">
        <v>48</v>
      </c>
      <c r="U8" t="s">
        <v>622</v>
      </c>
      <c r="V8">
        <v>0</v>
      </c>
      <c r="W8">
        <v>0</v>
      </c>
      <c r="X8">
        <v>0</v>
      </c>
      <c r="Y8">
        <v>0</v>
      </c>
      <c r="Z8">
        <v>0</v>
      </c>
      <c r="AA8">
        <v>0</v>
      </c>
      <c r="AB8">
        <v>0</v>
      </c>
      <c r="AC8" s="83">
        <f t="shared" si="0"/>
        <v>0</v>
      </c>
      <c r="AD8">
        <v>0</v>
      </c>
      <c r="AE8">
        <v>0</v>
      </c>
      <c r="AF8">
        <v>0</v>
      </c>
      <c r="AG8">
        <v>0</v>
      </c>
      <c r="AH8">
        <v>0</v>
      </c>
    </row>
    <row r="9" spans="1:34" hidden="1" x14ac:dyDescent="0.25">
      <c r="A9" t="str">
        <f t="shared" si="1"/>
        <v>2.6-06-2301_2363003_23336157</v>
      </c>
      <c r="B9" t="s">
        <v>625</v>
      </c>
      <c r="C9" t="s">
        <v>624</v>
      </c>
      <c r="D9" t="s">
        <v>28</v>
      </c>
      <c r="E9" t="s">
        <v>29</v>
      </c>
      <c r="F9" t="s">
        <v>43</v>
      </c>
      <c r="G9" t="s">
        <v>44</v>
      </c>
      <c r="H9" t="s">
        <v>306</v>
      </c>
      <c r="I9" t="s">
        <v>307</v>
      </c>
      <c r="J9">
        <v>6</v>
      </c>
      <c r="K9" t="s">
        <v>34</v>
      </c>
      <c r="L9">
        <v>3</v>
      </c>
      <c r="M9" t="s">
        <v>325</v>
      </c>
      <c r="N9" t="s">
        <v>323</v>
      </c>
      <c r="O9" t="s">
        <v>324</v>
      </c>
      <c r="P9">
        <v>3000</v>
      </c>
      <c r="Q9" t="s">
        <v>38</v>
      </c>
      <c r="R9">
        <v>3361</v>
      </c>
      <c r="S9" t="s">
        <v>205</v>
      </c>
      <c r="T9">
        <v>57</v>
      </c>
      <c r="U9" t="s">
        <v>623</v>
      </c>
      <c r="V9">
        <v>0</v>
      </c>
      <c r="W9">
        <v>0</v>
      </c>
      <c r="X9">
        <v>0</v>
      </c>
      <c r="Y9">
        <v>0</v>
      </c>
      <c r="Z9">
        <v>0</v>
      </c>
      <c r="AA9">
        <v>0</v>
      </c>
      <c r="AB9">
        <v>0</v>
      </c>
      <c r="AC9" s="83">
        <f t="shared" si="0"/>
        <v>0</v>
      </c>
      <c r="AD9">
        <v>0</v>
      </c>
      <c r="AE9">
        <v>0</v>
      </c>
      <c r="AF9">
        <v>0</v>
      </c>
      <c r="AG9">
        <v>0</v>
      </c>
      <c r="AH9">
        <v>0</v>
      </c>
    </row>
    <row r="10" spans="1:34" hidden="1" x14ac:dyDescent="0.25">
      <c r="A10" t="str">
        <f t="shared" si="1"/>
        <v>2.6-06-2305_23621015_23121142</v>
      </c>
      <c r="B10" t="s">
        <v>625</v>
      </c>
      <c r="C10" t="s">
        <v>624</v>
      </c>
      <c r="D10" t="s">
        <v>28</v>
      </c>
      <c r="E10" t="s">
        <v>29</v>
      </c>
      <c r="F10" t="s">
        <v>43</v>
      </c>
      <c r="G10" t="s">
        <v>44</v>
      </c>
      <c r="H10" t="s">
        <v>45</v>
      </c>
      <c r="I10" t="s">
        <v>46</v>
      </c>
      <c r="J10">
        <v>6</v>
      </c>
      <c r="K10" t="s">
        <v>34</v>
      </c>
      <c r="L10">
        <v>21</v>
      </c>
      <c r="M10" t="s">
        <v>107</v>
      </c>
      <c r="N10" t="s">
        <v>47</v>
      </c>
      <c r="O10" t="s">
        <v>48</v>
      </c>
      <c r="P10">
        <v>1000</v>
      </c>
      <c r="Q10" t="s">
        <v>49</v>
      </c>
      <c r="R10">
        <v>1211</v>
      </c>
      <c r="S10" t="s">
        <v>626</v>
      </c>
      <c r="T10">
        <v>42</v>
      </c>
      <c r="U10" t="s">
        <v>622</v>
      </c>
      <c r="V10">
        <v>0</v>
      </c>
      <c r="W10">
        <v>0</v>
      </c>
      <c r="X10">
        <v>0</v>
      </c>
      <c r="Y10">
        <v>0</v>
      </c>
      <c r="Z10">
        <v>0</v>
      </c>
      <c r="AA10">
        <v>0</v>
      </c>
      <c r="AB10">
        <v>0</v>
      </c>
      <c r="AC10" s="83">
        <f t="shared" si="0"/>
        <v>0</v>
      </c>
      <c r="AD10">
        <v>0</v>
      </c>
      <c r="AE10">
        <v>0</v>
      </c>
      <c r="AF10">
        <v>0</v>
      </c>
      <c r="AG10">
        <v>0</v>
      </c>
      <c r="AH10">
        <v>0</v>
      </c>
    </row>
    <row r="11" spans="1:34" hidden="1" x14ac:dyDescent="0.25">
      <c r="A11" t="str">
        <f t="shared" si="1"/>
        <v>2.6-06-2305_23621015_23121151</v>
      </c>
      <c r="B11" t="s">
        <v>625</v>
      </c>
      <c r="C11" t="s">
        <v>624</v>
      </c>
      <c r="D11" t="s">
        <v>28</v>
      </c>
      <c r="E11" t="s">
        <v>29</v>
      </c>
      <c r="F11" t="s">
        <v>43</v>
      </c>
      <c r="G11" t="s">
        <v>44</v>
      </c>
      <c r="H11" t="s">
        <v>45</v>
      </c>
      <c r="I11" t="s">
        <v>46</v>
      </c>
      <c r="J11">
        <v>6</v>
      </c>
      <c r="K11" t="s">
        <v>34</v>
      </c>
      <c r="L11">
        <v>21</v>
      </c>
      <c r="M11" t="s">
        <v>107</v>
      </c>
      <c r="N11" t="s">
        <v>47</v>
      </c>
      <c r="O11" t="s">
        <v>48</v>
      </c>
      <c r="P11">
        <v>1000</v>
      </c>
      <c r="Q11" t="s">
        <v>49</v>
      </c>
      <c r="R11">
        <v>1211</v>
      </c>
      <c r="S11" t="s">
        <v>626</v>
      </c>
      <c r="T11">
        <v>51</v>
      </c>
      <c r="U11" t="s">
        <v>623</v>
      </c>
      <c r="V11">
        <v>0</v>
      </c>
      <c r="W11">
        <v>0</v>
      </c>
      <c r="X11">
        <v>0</v>
      </c>
      <c r="Y11">
        <v>0</v>
      </c>
      <c r="Z11">
        <v>0</v>
      </c>
      <c r="AA11">
        <v>0</v>
      </c>
      <c r="AB11">
        <v>0</v>
      </c>
      <c r="AC11" s="83">
        <f t="shared" si="0"/>
        <v>0</v>
      </c>
      <c r="AD11">
        <v>0</v>
      </c>
      <c r="AE11">
        <v>0</v>
      </c>
      <c r="AF11">
        <v>0</v>
      </c>
      <c r="AG11">
        <v>0</v>
      </c>
      <c r="AH11">
        <v>0</v>
      </c>
    </row>
    <row r="12" spans="1:34" hidden="1" x14ac:dyDescent="0.25">
      <c r="A12" t="str">
        <f t="shared" si="1"/>
        <v>2.6-06-2305_23621015_23211143</v>
      </c>
      <c r="B12" t="s">
        <v>625</v>
      </c>
      <c r="C12" t="s">
        <v>624</v>
      </c>
      <c r="D12" t="s">
        <v>28</v>
      </c>
      <c r="E12" t="s">
        <v>29</v>
      </c>
      <c r="F12" t="s">
        <v>43</v>
      </c>
      <c r="G12" t="s">
        <v>44</v>
      </c>
      <c r="H12" t="s">
        <v>45</v>
      </c>
      <c r="I12" t="s">
        <v>46</v>
      </c>
      <c r="J12">
        <v>6</v>
      </c>
      <c r="K12" t="s">
        <v>34</v>
      </c>
      <c r="L12">
        <v>21</v>
      </c>
      <c r="M12" t="s">
        <v>107</v>
      </c>
      <c r="N12" t="s">
        <v>47</v>
      </c>
      <c r="O12" t="s">
        <v>48</v>
      </c>
      <c r="P12">
        <v>2000</v>
      </c>
      <c r="Q12" t="s">
        <v>73</v>
      </c>
      <c r="R12">
        <v>2111</v>
      </c>
      <c r="S12" t="s">
        <v>161</v>
      </c>
      <c r="T12">
        <v>43</v>
      </c>
      <c r="U12" t="s">
        <v>622</v>
      </c>
      <c r="V12">
        <v>0</v>
      </c>
      <c r="W12">
        <v>0</v>
      </c>
      <c r="X12">
        <v>0</v>
      </c>
      <c r="Y12">
        <v>0</v>
      </c>
      <c r="Z12">
        <v>0</v>
      </c>
      <c r="AA12">
        <v>0</v>
      </c>
      <c r="AB12">
        <v>0</v>
      </c>
      <c r="AC12" s="83">
        <f t="shared" si="0"/>
        <v>0</v>
      </c>
      <c r="AD12">
        <v>0</v>
      </c>
      <c r="AE12">
        <v>0</v>
      </c>
      <c r="AF12">
        <v>0</v>
      </c>
      <c r="AG12">
        <v>0</v>
      </c>
      <c r="AH12">
        <v>0</v>
      </c>
    </row>
    <row r="13" spans="1:34" hidden="1" x14ac:dyDescent="0.25">
      <c r="A13" t="str">
        <f t="shared" si="1"/>
        <v>2.6-06-2305_23621015_23211152</v>
      </c>
      <c r="B13" t="s">
        <v>625</v>
      </c>
      <c r="C13" t="s">
        <v>624</v>
      </c>
      <c r="D13" t="s">
        <v>28</v>
      </c>
      <c r="E13" t="s">
        <v>29</v>
      </c>
      <c r="F13" t="s">
        <v>43</v>
      </c>
      <c r="G13" t="s">
        <v>44</v>
      </c>
      <c r="H13" t="s">
        <v>45</v>
      </c>
      <c r="I13" t="s">
        <v>46</v>
      </c>
      <c r="J13">
        <v>6</v>
      </c>
      <c r="K13" t="s">
        <v>34</v>
      </c>
      <c r="L13">
        <v>21</v>
      </c>
      <c r="M13" t="s">
        <v>107</v>
      </c>
      <c r="N13" t="s">
        <v>47</v>
      </c>
      <c r="O13" t="s">
        <v>48</v>
      </c>
      <c r="P13">
        <v>2000</v>
      </c>
      <c r="Q13" t="s">
        <v>73</v>
      </c>
      <c r="R13">
        <v>2111</v>
      </c>
      <c r="S13" t="s">
        <v>161</v>
      </c>
      <c r="T13">
        <v>52</v>
      </c>
      <c r="U13" t="s">
        <v>623</v>
      </c>
      <c r="V13">
        <v>0</v>
      </c>
      <c r="W13">
        <v>0</v>
      </c>
      <c r="X13">
        <v>0</v>
      </c>
      <c r="Y13">
        <v>0</v>
      </c>
      <c r="Z13">
        <v>0</v>
      </c>
      <c r="AA13">
        <v>0</v>
      </c>
      <c r="AB13">
        <v>0</v>
      </c>
      <c r="AC13" s="83">
        <f t="shared" si="0"/>
        <v>0</v>
      </c>
      <c r="AD13">
        <v>0</v>
      </c>
      <c r="AE13">
        <v>0</v>
      </c>
      <c r="AF13">
        <v>0</v>
      </c>
      <c r="AG13">
        <v>0</v>
      </c>
      <c r="AH13">
        <v>0</v>
      </c>
    </row>
    <row r="14" spans="1:34" hidden="1" x14ac:dyDescent="0.25">
      <c r="A14" t="str">
        <f t="shared" si="1"/>
        <v>2.6-06-2305_23621015_23212144</v>
      </c>
      <c r="B14" t="s">
        <v>625</v>
      </c>
      <c r="C14" t="s">
        <v>624</v>
      </c>
      <c r="D14" t="s">
        <v>28</v>
      </c>
      <c r="E14" t="s">
        <v>29</v>
      </c>
      <c r="F14" t="s">
        <v>43</v>
      </c>
      <c r="G14" t="s">
        <v>44</v>
      </c>
      <c r="H14" t="s">
        <v>45</v>
      </c>
      <c r="I14" t="s">
        <v>46</v>
      </c>
      <c r="J14">
        <v>6</v>
      </c>
      <c r="K14" t="s">
        <v>34</v>
      </c>
      <c r="L14">
        <v>21</v>
      </c>
      <c r="M14" t="s">
        <v>107</v>
      </c>
      <c r="N14" t="s">
        <v>47</v>
      </c>
      <c r="O14" t="s">
        <v>48</v>
      </c>
      <c r="P14">
        <v>2000</v>
      </c>
      <c r="Q14" t="s">
        <v>73</v>
      </c>
      <c r="R14">
        <v>2121</v>
      </c>
      <c r="S14" t="s">
        <v>627</v>
      </c>
      <c r="T14">
        <v>44</v>
      </c>
      <c r="U14" t="s">
        <v>622</v>
      </c>
      <c r="V14">
        <v>0</v>
      </c>
      <c r="W14">
        <v>0</v>
      </c>
      <c r="X14">
        <v>0</v>
      </c>
      <c r="Y14">
        <v>0</v>
      </c>
      <c r="Z14">
        <v>0</v>
      </c>
      <c r="AA14">
        <v>0</v>
      </c>
      <c r="AB14">
        <v>0</v>
      </c>
      <c r="AC14" s="83">
        <f t="shared" si="0"/>
        <v>0</v>
      </c>
      <c r="AD14">
        <v>0</v>
      </c>
      <c r="AE14">
        <v>0</v>
      </c>
      <c r="AF14">
        <v>0</v>
      </c>
      <c r="AG14">
        <v>0</v>
      </c>
      <c r="AH14">
        <v>0</v>
      </c>
    </row>
    <row r="15" spans="1:34" hidden="1" x14ac:dyDescent="0.25">
      <c r="A15" t="str">
        <f t="shared" si="1"/>
        <v>2.6-06-2305_23621015_23214145</v>
      </c>
      <c r="B15" t="s">
        <v>625</v>
      </c>
      <c r="C15" t="s">
        <v>624</v>
      </c>
      <c r="D15" t="s">
        <v>28</v>
      </c>
      <c r="E15" t="s">
        <v>29</v>
      </c>
      <c r="F15" t="s">
        <v>43</v>
      </c>
      <c r="G15" t="s">
        <v>44</v>
      </c>
      <c r="H15" t="s">
        <v>45</v>
      </c>
      <c r="I15" t="s">
        <v>46</v>
      </c>
      <c r="J15">
        <v>6</v>
      </c>
      <c r="K15" t="s">
        <v>34</v>
      </c>
      <c r="L15">
        <v>21</v>
      </c>
      <c r="M15" t="s">
        <v>107</v>
      </c>
      <c r="N15" t="s">
        <v>47</v>
      </c>
      <c r="O15" t="s">
        <v>48</v>
      </c>
      <c r="P15">
        <v>2000</v>
      </c>
      <c r="Q15" t="s">
        <v>73</v>
      </c>
      <c r="R15">
        <v>2141</v>
      </c>
      <c r="S15" t="s">
        <v>201</v>
      </c>
      <c r="T15">
        <v>45</v>
      </c>
      <c r="U15" t="s">
        <v>622</v>
      </c>
      <c r="V15">
        <v>0</v>
      </c>
      <c r="W15">
        <v>0</v>
      </c>
      <c r="X15">
        <v>0</v>
      </c>
      <c r="Y15">
        <v>0</v>
      </c>
      <c r="Z15">
        <v>0</v>
      </c>
      <c r="AA15">
        <v>0</v>
      </c>
      <c r="AB15">
        <v>0</v>
      </c>
      <c r="AC15" s="83">
        <f t="shared" si="0"/>
        <v>0</v>
      </c>
      <c r="AD15">
        <v>0</v>
      </c>
      <c r="AE15">
        <v>0</v>
      </c>
      <c r="AF15">
        <v>0</v>
      </c>
      <c r="AG15">
        <v>0</v>
      </c>
      <c r="AH15">
        <v>0</v>
      </c>
    </row>
    <row r="16" spans="1:34" hidden="1" x14ac:dyDescent="0.25">
      <c r="A16" t="str">
        <f t="shared" si="1"/>
        <v>2.6-06-2305_23621015_23214153</v>
      </c>
      <c r="B16" t="s">
        <v>625</v>
      </c>
      <c r="C16" t="s">
        <v>624</v>
      </c>
      <c r="D16" t="s">
        <v>28</v>
      </c>
      <c r="E16" t="s">
        <v>29</v>
      </c>
      <c r="F16" t="s">
        <v>43</v>
      </c>
      <c r="G16" t="s">
        <v>44</v>
      </c>
      <c r="H16" t="s">
        <v>45</v>
      </c>
      <c r="I16" t="s">
        <v>46</v>
      </c>
      <c r="J16">
        <v>6</v>
      </c>
      <c r="K16" t="s">
        <v>34</v>
      </c>
      <c r="L16">
        <v>21</v>
      </c>
      <c r="M16" t="s">
        <v>107</v>
      </c>
      <c r="N16" t="s">
        <v>47</v>
      </c>
      <c r="O16" t="s">
        <v>48</v>
      </c>
      <c r="P16">
        <v>2000</v>
      </c>
      <c r="Q16" t="s">
        <v>73</v>
      </c>
      <c r="R16">
        <v>2141</v>
      </c>
      <c r="S16" t="s">
        <v>201</v>
      </c>
      <c r="T16">
        <v>53</v>
      </c>
      <c r="U16" t="s">
        <v>623</v>
      </c>
      <c r="V16">
        <v>0</v>
      </c>
      <c r="W16">
        <v>0</v>
      </c>
      <c r="X16">
        <v>0</v>
      </c>
      <c r="Y16">
        <v>0</v>
      </c>
      <c r="Z16">
        <v>0</v>
      </c>
      <c r="AA16">
        <v>0</v>
      </c>
      <c r="AB16">
        <v>0</v>
      </c>
      <c r="AC16" s="83">
        <f t="shared" si="0"/>
        <v>0</v>
      </c>
      <c r="AD16">
        <v>0</v>
      </c>
      <c r="AE16">
        <v>0</v>
      </c>
      <c r="AF16">
        <v>0</v>
      </c>
      <c r="AG16">
        <v>0</v>
      </c>
      <c r="AH16">
        <v>0</v>
      </c>
    </row>
    <row r="17" spans="1:34" hidden="1" x14ac:dyDescent="0.25">
      <c r="A17" t="str">
        <f t="shared" si="1"/>
        <v>2.6-06-2305_23621015_23217154</v>
      </c>
      <c r="B17" t="s">
        <v>625</v>
      </c>
      <c r="C17" t="s">
        <v>624</v>
      </c>
      <c r="D17" t="s">
        <v>28</v>
      </c>
      <c r="E17" t="s">
        <v>29</v>
      </c>
      <c r="F17" t="s">
        <v>43</v>
      </c>
      <c r="G17" t="s">
        <v>44</v>
      </c>
      <c r="H17" t="s">
        <v>45</v>
      </c>
      <c r="I17" t="s">
        <v>46</v>
      </c>
      <c r="J17">
        <v>6</v>
      </c>
      <c r="K17" t="s">
        <v>34</v>
      </c>
      <c r="L17">
        <v>21</v>
      </c>
      <c r="M17" t="s">
        <v>107</v>
      </c>
      <c r="N17" t="s">
        <v>47</v>
      </c>
      <c r="O17" t="s">
        <v>48</v>
      </c>
      <c r="P17">
        <v>2000</v>
      </c>
      <c r="Q17" t="s">
        <v>73</v>
      </c>
      <c r="R17">
        <v>2171</v>
      </c>
      <c r="S17" t="s">
        <v>255</v>
      </c>
      <c r="T17">
        <v>54</v>
      </c>
      <c r="U17" t="s">
        <v>623</v>
      </c>
      <c r="V17">
        <v>0</v>
      </c>
      <c r="W17">
        <v>0</v>
      </c>
      <c r="X17">
        <v>0</v>
      </c>
      <c r="Y17">
        <v>0</v>
      </c>
      <c r="Z17">
        <v>0</v>
      </c>
      <c r="AA17">
        <v>0</v>
      </c>
      <c r="AB17">
        <v>0</v>
      </c>
      <c r="AC17" s="83">
        <f t="shared" si="0"/>
        <v>0</v>
      </c>
      <c r="AD17">
        <v>0</v>
      </c>
      <c r="AE17">
        <v>0</v>
      </c>
      <c r="AF17">
        <v>0</v>
      </c>
      <c r="AG17">
        <v>0</v>
      </c>
      <c r="AH17">
        <v>0</v>
      </c>
    </row>
    <row r="18" spans="1:34" x14ac:dyDescent="0.25">
      <c r="A18" t="str">
        <f t="shared" si="1"/>
        <v>2.6-06-2305_23621015_23261146</v>
      </c>
      <c r="B18" t="s">
        <v>625</v>
      </c>
      <c r="C18" t="s">
        <v>624</v>
      </c>
      <c r="D18" t="s">
        <v>28</v>
      </c>
      <c r="E18" t="s">
        <v>29</v>
      </c>
      <c r="F18" t="s">
        <v>43</v>
      </c>
      <c r="G18" t="s">
        <v>44</v>
      </c>
      <c r="H18" t="s">
        <v>45</v>
      </c>
      <c r="I18" t="s">
        <v>46</v>
      </c>
      <c r="J18">
        <v>6</v>
      </c>
      <c r="K18" t="s">
        <v>34</v>
      </c>
      <c r="L18">
        <v>21</v>
      </c>
      <c r="M18" t="s">
        <v>107</v>
      </c>
      <c r="N18" t="s">
        <v>47</v>
      </c>
      <c r="O18" t="s">
        <v>48</v>
      </c>
      <c r="P18">
        <v>2000</v>
      </c>
      <c r="Q18" t="s">
        <v>73</v>
      </c>
      <c r="R18">
        <v>2611</v>
      </c>
      <c r="S18" t="s">
        <v>76</v>
      </c>
      <c r="T18">
        <v>46</v>
      </c>
      <c r="U18" t="s">
        <v>622</v>
      </c>
      <c r="V18">
        <v>0</v>
      </c>
      <c r="W18">
        <v>0</v>
      </c>
      <c r="X18">
        <v>0</v>
      </c>
      <c r="Y18">
        <v>0</v>
      </c>
      <c r="Z18">
        <v>0</v>
      </c>
      <c r="AA18">
        <v>0</v>
      </c>
      <c r="AB18">
        <v>0</v>
      </c>
      <c r="AC18" s="83">
        <f t="shared" si="0"/>
        <v>0</v>
      </c>
      <c r="AD18">
        <v>0</v>
      </c>
      <c r="AE18">
        <v>0</v>
      </c>
      <c r="AF18">
        <v>0</v>
      </c>
      <c r="AG18">
        <v>0</v>
      </c>
      <c r="AH18">
        <v>0</v>
      </c>
    </row>
    <row r="19" spans="1:34" x14ac:dyDescent="0.25">
      <c r="A19" t="str">
        <f t="shared" si="1"/>
        <v>2.6-06-2305_23621015_23261155</v>
      </c>
      <c r="B19" t="s">
        <v>625</v>
      </c>
      <c r="C19" t="s">
        <v>624</v>
      </c>
      <c r="D19" t="s">
        <v>28</v>
      </c>
      <c r="E19" t="s">
        <v>29</v>
      </c>
      <c r="F19" t="s">
        <v>43</v>
      </c>
      <c r="G19" t="s">
        <v>44</v>
      </c>
      <c r="H19" t="s">
        <v>45</v>
      </c>
      <c r="I19" t="s">
        <v>46</v>
      </c>
      <c r="J19">
        <v>6</v>
      </c>
      <c r="K19" t="s">
        <v>34</v>
      </c>
      <c r="L19">
        <v>21</v>
      </c>
      <c r="M19" t="s">
        <v>107</v>
      </c>
      <c r="N19" t="s">
        <v>47</v>
      </c>
      <c r="O19" t="s">
        <v>48</v>
      </c>
      <c r="P19">
        <v>2000</v>
      </c>
      <c r="Q19" t="s">
        <v>73</v>
      </c>
      <c r="R19">
        <v>2611</v>
      </c>
      <c r="S19" t="s">
        <v>76</v>
      </c>
      <c r="T19">
        <v>55</v>
      </c>
      <c r="U19" t="s">
        <v>623</v>
      </c>
      <c r="V19">
        <v>0</v>
      </c>
      <c r="W19">
        <v>0</v>
      </c>
      <c r="X19">
        <v>0</v>
      </c>
      <c r="Y19">
        <v>0</v>
      </c>
      <c r="Z19">
        <v>0</v>
      </c>
      <c r="AA19">
        <v>0</v>
      </c>
      <c r="AB19">
        <v>0</v>
      </c>
      <c r="AC19" s="83">
        <f t="shared" si="0"/>
        <v>0</v>
      </c>
      <c r="AD19">
        <v>0</v>
      </c>
      <c r="AE19">
        <v>0</v>
      </c>
      <c r="AF19">
        <v>0</v>
      </c>
      <c r="AG19">
        <v>0</v>
      </c>
      <c r="AH19">
        <v>0</v>
      </c>
    </row>
    <row r="20" spans="1:34" hidden="1" x14ac:dyDescent="0.25">
      <c r="A20" t="str">
        <f t="shared" si="1"/>
        <v>2.6-06-2305_23621015_23271162</v>
      </c>
      <c r="B20" t="s">
        <v>625</v>
      </c>
      <c r="C20" t="s">
        <v>624</v>
      </c>
      <c r="D20" t="s">
        <v>28</v>
      </c>
      <c r="E20" t="s">
        <v>29</v>
      </c>
      <c r="F20" t="s">
        <v>43</v>
      </c>
      <c r="G20" t="s">
        <v>44</v>
      </c>
      <c r="H20" t="s">
        <v>45</v>
      </c>
      <c r="I20" t="s">
        <v>46</v>
      </c>
      <c r="J20">
        <v>6</v>
      </c>
      <c r="K20" t="s">
        <v>34</v>
      </c>
      <c r="L20">
        <v>21</v>
      </c>
      <c r="M20" t="s">
        <v>107</v>
      </c>
      <c r="N20" t="s">
        <v>47</v>
      </c>
      <c r="O20" t="s">
        <v>48</v>
      </c>
      <c r="P20">
        <v>2000</v>
      </c>
      <c r="Q20" t="s">
        <v>73</v>
      </c>
      <c r="R20">
        <v>2711</v>
      </c>
      <c r="S20" t="s">
        <v>142</v>
      </c>
      <c r="T20">
        <v>62</v>
      </c>
      <c r="U20" t="s">
        <v>622</v>
      </c>
      <c r="V20">
        <v>0</v>
      </c>
      <c r="W20">
        <v>0</v>
      </c>
      <c r="X20">
        <v>0</v>
      </c>
      <c r="Y20">
        <v>0</v>
      </c>
      <c r="Z20">
        <v>0</v>
      </c>
      <c r="AA20">
        <v>0</v>
      </c>
      <c r="AB20">
        <v>0</v>
      </c>
      <c r="AC20" s="83">
        <f t="shared" si="0"/>
        <v>0</v>
      </c>
      <c r="AD20">
        <v>0</v>
      </c>
      <c r="AE20">
        <v>0</v>
      </c>
      <c r="AF20">
        <v>0</v>
      </c>
      <c r="AG20">
        <v>0</v>
      </c>
      <c r="AH20">
        <v>0</v>
      </c>
    </row>
    <row r="21" spans="1:34" hidden="1" x14ac:dyDescent="0.25">
      <c r="A21" t="str">
        <f t="shared" si="1"/>
        <v>2.6-06-2305_23621015_23271164</v>
      </c>
      <c r="B21" t="s">
        <v>625</v>
      </c>
      <c r="C21" t="s">
        <v>624</v>
      </c>
      <c r="D21" t="s">
        <v>28</v>
      </c>
      <c r="E21" t="s">
        <v>29</v>
      </c>
      <c r="F21" t="s">
        <v>43</v>
      </c>
      <c r="G21" t="s">
        <v>44</v>
      </c>
      <c r="H21" t="s">
        <v>45</v>
      </c>
      <c r="I21" t="s">
        <v>46</v>
      </c>
      <c r="J21">
        <v>6</v>
      </c>
      <c r="K21" t="s">
        <v>34</v>
      </c>
      <c r="L21">
        <v>21</v>
      </c>
      <c r="M21" t="s">
        <v>107</v>
      </c>
      <c r="N21" t="s">
        <v>47</v>
      </c>
      <c r="O21" t="s">
        <v>48</v>
      </c>
      <c r="P21">
        <v>2000</v>
      </c>
      <c r="Q21" t="s">
        <v>73</v>
      </c>
      <c r="R21">
        <v>2711</v>
      </c>
      <c r="S21" t="s">
        <v>142</v>
      </c>
      <c r="T21">
        <v>64</v>
      </c>
      <c r="U21" t="s">
        <v>623</v>
      </c>
      <c r="V21">
        <v>0</v>
      </c>
      <c r="W21">
        <v>0</v>
      </c>
      <c r="X21">
        <v>0</v>
      </c>
      <c r="Y21">
        <v>0</v>
      </c>
      <c r="Z21">
        <v>0</v>
      </c>
      <c r="AA21">
        <v>0</v>
      </c>
      <c r="AB21">
        <v>0</v>
      </c>
      <c r="AC21" s="83">
        <f t="shared" si="0"/>
        <v>0</v>
      </c>
      <c r="AD21">
        <v>0</v>
      </c>
      <c r="AE21">
        <v>0</v>
      </c>
      <c r="AF21">
        <v>0</v>
      </c>
      <c r="AG21">
        <v>0</v>
      </c>
      <c r="AH21">
        <v>0</v>
      </c>
    </row>
    <row r="22" spans="1:34" hidden="1" x14ac:dyDescent="0.25">
      <c r="A22" t="str">
        <f t="shared" si="1"/>
        <v>2.6-06-2305_23621015_23336163</v>
      </c>
      <c r="B22" t="s">
        <v>625</v>
      </c>
      <c r="C22" t="s">
        <v>624</v>
      </c>
      <c r="D22" t="s">
        <v>28</v>
      </c>
      <c r="E22" t="s">
        <v>29</v>
      </c>
      <c r="F22" t="s">
        <v>43</v>
      </c>
      <c r="G22" t="s">
        <v>44</v>
      </c>
      <c r="H22" t="s">
        <v>45</v>
      </c>
      <c r="I22" t="s">
        <v>46</v>
      </c>
      <c r="J22">
        <v>6</v>
      </c>
      <c r="K22" t="s">
        <v>34</v>
      </c>
      <c r="L22">
        <v>21</v>
      </c>
      <c r="M22" t="s">
        <v>107</v>
      </c>
      <c r="N22" t="s">
        <v>47</v>
      </c>
      <c r="O22" t="s">
        <v>48</v>
      </c>
      <c r="P22">
        <v>3000</v>
      </c>
      <c r="Q22" t="s">
        <v>38</v>
      </c>
      <c r="R22">
        <v>3361</v>
      </c>
      <c r="S22" t="s">
        <v>205</v>
      </c>
      <c r="T22">
        <v>63</v>
      </c>
      <c r="U22" t="s">
        <v>622</v>
      </c>
      <c r="V22">
        <v>0</v>
      </c>
      <c r="W22">
        <v>0</v>
      </c>
      <c r="X22">
        <v>0</v>
      </c>
      <c r="Y22">
        <v>0</v>
      </c>
      <c r="Z22">
        <v>0</v>
      </c>
      <c r="AA22">
        <v>0</v>
      </c>
      <c r="AB22">
        <v>0</v>
      </c>
      <c r="AC22" s="83">
        <f t="shared" si="0"/>
        <v>0</v>
      </c>
      <c r="AD22">
        <v>0</v>
      </c>
      <c r="AE22">
        <v>0</v>
      </c>
      <c r="AF22">
        <v>0</v>
      </c>
      <c r="AG22">
        <v>0</v>
      </c>
      <c r="AH22">
        <v>0</v>
      </c>
    </row>
    <row r="23" spans="1:34" hidden="1" x14ac:dyDescent="0.25">
      <c r="A23" t="str">
        <f t="shared" si="1"/>
        <v>2.6-06-2305_23621015_23336165</v>
      </c>
      <c r="B23" t="s">
        <v>625</v>
      </c>
      <c r="C23" t="s">
        <v>624</v>
      </c>
      <c r="D23" t="s">
        <v>28</v>
      </c>
      <c r="E23" t="s">
        <v>29</v>
      </c>
      <c r="F23" t="s">
        <v>43</v>
      </c>
      <c r="G23" t="s">
        <v>44</v>
      </c>
      <c r="H23" t="s">
        <v>45</v>
      </c>
      <c r="I23" t="s">
        <v>46</v>
      </c>
      <c r="J23">
        <v>6</v>
      </c>
      <c r="K23" t="s">
        <v>34</v>
      </c>
      <c r="L23">
        <v>21</v>
      </c>
      <c r="M23" t="s">
        <v>107</v>
      </c>
      <c r="N23" t="s">
        <v>47</v>
      </c>
      <c r="O23" t="s">
        <v>48</v>
      </c>
      <c r="P23">
        <v>3000</v>
      </c>
      <c r="Q23" t="s">
        <v>38</v>
      </c>
      <c r="R23">
        <v>3361</v>
      </c>
      <c r="S23" t="s">
        <v>205</v>
      </c>
      <c r="T23">
        <v>65</v>
      </c>
      <c r="U23" t="s">
        <v>623</v>
      </c>
      <c r="V23">
        <v>0</v>
      </c>
      <c r="W23">
        <v>0</v>
      </c>
      <c r="X23">
        <v>0</v>
      </c>
      <c r="Y23">
        <v>0</v>
      </c>
      <c r="Z23">
        <v>0</v>
      </c>
      <c r="AA23">
        <v>0</v>
      </c>
      <c r="AB23">
        <v>0</v>
      </c>
      <c r="AC23" s="83">
        <f t="shared" si="0"/>
        <v>0</v>
      </c>
      <c r="AD23">
        <v>0</v>
      </c>
      <c r="AE23">
        <v>0</v>
      </c>
      <c r="AF23">
        <v>0</v>
      </c>
      <c r="AG23">
        <v>0</v>
      </c>
      <c r="AH23">
        <v>0</v>
      </c>
    </row>
    <row r="24" spans="1:34" hidden="1" x14ac:dyDescent="0.25">
      <c r="A24" t="str">
        <f t="shared" si="1"/>
        <v>2.6-06-2305_23621015_23339158</v>
      </c>
      <c r="B24" t="s">
        <v>625</v>
      </c>
      <c r="C24" t="s">
        <v>624</v>
      </c>
      <c r="D24" t="s">
        <v>28</v>
      </c>
      <c r="E24" t="s">
        <v>29</v>
      </c>
      <c r="F24" t="s">
        <v>43</v>
      </c>
      <c r="G24" t="s">
        <v>44</v>
      </c>
      <c r="H24" t="s">
        <v>45</v>
      </c>
      <c r="I24" t="s">
        <v>46</v>
      </c>
      <c r="J24">
        <v>6</v>
      </c>
      <c r="K24" t="s">
        <v>34</v>
      </c>
      <c r="L24">
        <v>21</v>
      </c>
      <c r="M24" t="s">
        <v>107</v>
      </c>
      <c r="N24" t="s">
        <v>47</v>
      </c>
      <c r="O24" t="s">
        <v>48</v>
      </c>
      <c r="P24">
        <v>3000</v>
      </c>
      <c r="Q24" t="s">
        <v>38</v>
      </c>
      <c r="R24">
        <v>3391</v>
      </c>
      <c r="S24" t="s">
        <v>145</v>
      </c>
      <c r="T24">
        <v>58</v>
      </c>
      <c r="U24" t="s">
        <v>623</v>
      </c>
      <c r="V24">
        <v>0</v>
      </c>
      <c r="W24">
        <v>0</v>
      </c>
      <c r="X24">
        <v>0</v>
      </c>
      <c r="Y24">
        <v>0</v>
      </c>
      <c r="Z24">
        <v>0</v>
      </c>
      <c r="AA24">
        <v>0</v>
      </c>
      <c r="AB24">
        <v>0</v>
      </c>
      <c r="AC24" s="83">
        <f t="shared" si="0"/>
        <v>0</v>
      </c>
      <c r="AD24">
        <v>0</v>
      </c>
      <c r="AE24">
        <v>0</v>
      </c>
      <c r="AF24">
        <v>0</v>
      </c>
      <c r="AG24">
        <v>0</v>
      </c>
      <c r="AH24">
        <v>0</v>
      </c>
    </row>
    <row r="25" spans="1:34" hidden="1" x14ac:dyDescent="0.25">
      <c r="A25" t="str">
        <f t="shared" si="1"/>
        <v>2.6-06-2305_23621015_23511149</v>
      </c>
      <c r="B25" t="s">
        <v>625</v>
      </c>
      <c r="C25" t="s">
        <v>624</v>
      </c>
      <c r="D25" t="s">
        <v>28</v>
      </c>
      <c r="E25" t="s">
        <v>29</v>
      </c>
      <c r="F25" t="s">
        <v>43</v>
      </c>
      <c r="G25" t="s">
        <v>44</v>
      </c>
      <c r="H25" t="s">
        <v>45</v>
      </c>
      <c r="I25" t="s">
        <v>46</v>
      </c>
      <c r="J25">
        <v>6</v>
      </c>
      <c r="K25" t="s">
        <v>34</v>
      </c>
      <c r="L25">
        <v>21</v>
      </c>
      <c r="M25" t="s">
        <v>107</v>
      </c>
      <c r="N25" t="s">
        <v>47</v>
      </c>
      <c r="O25" t="s">
        <v>48</v>
      </c>
      <c r="P25">
        <v>5000</v>
      </c>
      <c r="Q25" t="s">
        <v>84</v>
      </c>
      <c r="R25">
        <v>5111</v>
      </c>
      <c r="S25" t="s">
        <v>285</v>
      </c>
      <c r="T25">
        <v>49</v>
      </c>
      <c r="U25" t="s">
        <v>622</v>
      </c>
      <c r="V25">
        <v>0</v>
      </c>
      <c r="W25">
        <v>0</v>
      </c>
      <c r="X25">
        <v>0</v>
      </c>
      <c r="Y25">
        <v>0</v>
      </c>
      <c r="Z25">
        <v>0</v>
      </c>
      <c r="AA25">
        <v>0</v>
      </c>
      <c r="AB25">
        <v>0</v>
      </c>
      <c r="AC25" s="83">
        <f t="shared" si="0"/>
        <v>0</v>
      </c>
      <c r="AD25">
        <v>0</v>
      </c>
      <c r="AE25">
        <v>0</v>
      </c>
      <c r="AF25">
        <v>0</v>
      </c>
      <c r="AG25">
        <v>0</v>
      </c>
      <c r="AH25">
        <v>0</v>
      </c>
    </row>
    <row r="26" spans="1:34" hidden="1" x14ac:dyDescent="0.25">
      <c r="A26" t="str">
        <f t="shared" si="1"/>
        <v>2.6-06-2305_23621015_23511159</v>
      </c>
      <c r="B26" t="s">
        <v>625</v>
      </c>
      <c r="C26" t="s">
        <v>624</v>
      </c>
      <c r="D26" t="s">
        <v>28</v>
      </c>
      <c r="E26" t="s">
        <v>29</v>
      </c>
      <c r="F26" t="s">
        <v>43</v>
      </c>
      <c r="G26" t="s">
        <v>44</v>
      </c>
      <c r="H26" t="s">
        <v>45</v>
      </c>
      <c r="I26" t="s">
        <v>46</v>
      </c>
      <c r="J26">
        <v>6</v>
      </c>
      <c r="K26" t="s">
        <v>34</v>
      </c>
      <c r="L26">
        <v>21</v>
      </c>
      <c r="M26" t="s">
        <v>107</v>
      </c>
      <c r="N26" t="s">
        <v>47</v>
      </c>
      <c r="O26" t="s">
        <v>48</v>
      </c>
      <c r="P26">
        <v>5000</v>
      </c>
      <c r="Q26" t="s">
        <v>84</v>
      </c>
      <c r="R26">
        <v>5111</v>
      </c>
      <c r="S26" t="s">
        <v>285</v>
      </c>
      <c r="T26">
        <v>59</v>
      </c>
      <c r="U26" t="s">
        <v>623</v>
      </c>
      <c r="V26">
        <v>0</v>
      </c>
      <c r="W26">
        <v>0</v>
      </c>
      <c r="X26">
        <v>0</v>
      </c>
      <c r="Y26">
        <v>0</v>
      </c>
      <c r="Z26">
        <v>0</v>
      </c>
      <c r="AA26">
        <v>0</v>
      </c>
      <c r="AB26">
        <v>0</v>
      </c>
      <c r="AC26" s="83">
        <f t="shared" si="0"/>
        <v>0</v>
      </c>
      <c r="AD26">
        <v>0</v>
      </c>
      <c r="AE26">
        <v>0</v>
      </c>
      <c r="AF26">
        <v>0</v>
      </c>
      <c r="AG26">
        <v>0</v>
      </c>
      <c r="AH26">
        <v>0</v>
      </c>
    </row>
    <row r="27" spans="1:34" hidden="1" x14ac:dyDescent="0.25">
      <c r="A27" t="str">
        <f t="shared" si="1"/>
        <v>2.6-06-2305_23621015_23519150</v>
      </c>
      <c r="B27" t="s">
        <v>625</v>
      </c>
      <c r="C27" t="s">
        <v>624</v>
      </c>
      <c r="D27" t="s">
        <v>28</v>
      </c>
      <c r="E27" t="s">
        <v>29</v>
      </c>
      <c r="F27" t="s">
        <v>43</v>
      </c>
      <c r="G27" t="s">
        <v>44</v>
      </c>
      <c r="H27" t="s">
        <v>45</v>
      </c>
      <c r="I27" t="s">
        <v>46</v>
      </c>
      <c r="J27">
        <v>6</v>
      </c>
      <c r="K27" t="s">
        <v>34</v>
      </c>
      <c r="L27">
        <v>21</v>
      </c>
      <c r="M27" t="s">
        <v>107</v>
      </c>
      <c r="N27" t="s">
        <v>47</v>
      </c>
      <c r="O27" t="s">
        <v>48</v>
      </c>
      <c r="P27">
        <v>5000</v>
      </c>
      <c r="Q27" t="s">
        <v>84</v>
      </c>
      <c r="R27">
        <v>5191</v>
      </c>
      <c r="S27" t="s">
        <v>208</v>
      </c>
      <c r="T27">
        <v>50</v>
      </c>
      <c r="U27" t="s">
        <v>622</v>
      </c>
      <c r="V27">
        <v>0</v>
      </c>
      <c r="W27">
        <v>0</v>
      </c>
      <c r="X27">
        <v>0</v>
      </c>
      <c r="Y27">
        <v>0</v>
      </c>
      <c r="Z27">
        <v>0</v>
      </c>
      <c r="AA27">
        <v>0</v>
      </c>
      <c r="AB27">
        <v>0</v>
      </c>
      <c r="AC27" s="83">
        <f t="shared" si="0"/>
        <v>0</v>
      </c>
      <c r="AD27">
        <v>0</v>
      </c>
      <c r="AE27">
        <v>0</v>
      </c>
      <c r="AF27">
        <v>0</v>
      </c>
      <c r="AG27">
        <v>0</v>
      </c>
      <c r="AH27">
        <v>0</v>
      </c>
    </row>
    <row r="28" spans="1:34" hidden="1" x14ac:dyDescent="0.25">
      <c r="A28" t="str">
        <f t="shared" si="1"/>
        <v>1.6-01-2305_23624015_2312210</v>
      </c>
      <c r="B28" t="s">
        <v>52</v>
      </c>
      <c r="C28" t="s">
        <v>53</v>
      </c>
      <c r="D28" t="s">
        <v>28</v>
      </c>
      <c r="E28" t="s">
        <v>29</v>
      </c>
      <c r="F28" t="s">
        <v>43</v>
      </c>
      <c r="G28" t="s">
        <v>44</v>
      </c>
      <c r="H28" t="s">
        <v>45</v>
      </c>
      <c r="I28" t="s">
        <v>46</v>
      </c>
      <c r="J28">
        <v>6</v>
      </c>
      <c r="K28" t="s">
        <v>34</v>
      </c>
      <c r="L28">
        <v>24</v>
      </c>
      <c r="M28" t="s">
        <v>49</v>
      </c>
      <c r="N28" t="s">
        <v>47</v>
      </c>
      <c r="O28" t="s">
        <v>48</v>
      </c>
      <c r="P28">
        <v>1000</v>
      </c>
      <c r="Q28" t="s">
        <v>49</v>
      </c>
      <c r="R28">
        <v>1221</v>
      </c>
      <c r="S28" t="s">
        <v>54</v>
      </c>
      <c r="T28">
        <v>0</v>
      </c>
      <c r="U28" t="s">
        <v>40</v>
      </c>
      <c r="V28" s="1">
        <v>26983786.079999998</v>
      </c>
      <c r="W28" s="1">
        <v>26943777.68</v>
      </c>
      <c r="X28">
        <v>356.82</v>
      </c>
      <c r="Y28">
        <v>356.82</v>
      </c>
      <c r="Z28">
        <v>356.82</v>
      </c>
      <c r="AA28">
        <v>356.82</v>
      </c>
      <c r="AB28">
        <v>356.82</v>
      </c>
      <c r="AC28" s="83">
        <f t="shared" si="0"/>
        <v>26983429.259999998</v>
      </c>
      <c r="AD28">
        <v>0</v>
      </c>
      <c r="AE28" s="1">
        <v>40008.400000000001</v>
      </c>
      <c r="AF28">
        <v>0</v>
      </c>
      <c r="AG28">
        <v>0</v>
      </c>
      <c r="AH28" s="1">
        <v>40008.400000000001</v>
      </c>
    </row>
    <row r="29" spans="1:34" hidden="1" x14ac:dyDescent="0.25">
      <c r="A29" t="str">
        <f t="shared" si="1"/>
        <v>1.6-01-2305_23624015_2315910</v>
      </c>
      <c r="B29" t="s">
        <v>52</v>
      </c>
      <c r="C29" t="s">
        <v>53</v>
      </c>
      <c r="D29" t="s">
        <v>28</v>
      </c>
      <c r="E29" t="s">
        <v>29</v>
      </c>
      <c r="F29" t="s">
        <v>43</v>
      </c>
      <c r="G29" t="s">
        <v>44</v>
      </c>
      <c r="H29" t="s">
        <v>45</v>
      </c>
      <c r="I29" t="s">
        <v>46</v>
      </c>
      <c r="J29">
        <v>6</v>
      </c>
      <c r="K29" t="s">
        <v>34</v>
      </c>
      <c r="L29">
        <v>24</v>
      </c>
      <c r="M29" t="s">
        <v>49</v>
      </c>
      <c r="N29" t="s">
        <v>47</v>
      </c>
      <c r="O29" t="s">
        <v>48</v>
      </c>
      <c r="P29">
        <v>1000</v>
      </c>
      <c r="Q29" t="s">
        <v>49</v>
      </c>
      <c r="R29">
        <v>1591</v>
      </c>
      <c r="S29" t="s">
        <v>55</v>
      </c>
      <c r="T29">
        <v>0</v>
      </c>
      <c r="U29" t="s">
        <v>40</v>
      </c>
      <c r="V29" s="1">
        <v>99913663.920000002</v>
      </c>
      <c r="W29" s="1">
        <v>99953663.920000002</v>
      </c>
      <c r="X29" s="1">
        <v>73973914.459999993</v>
      </c>
      <c r="Y29" s="1">
        <v>73973914.459999993</v>
      </c>
      <c r="Z29" s="1">
        <v>49893983.009999998</v>
      </c>
      <c r="AA29" s="1">
        <v>49893983.009999998</v>
      </c>
      <c r="AB29" s="1">
        <v>49893983.009999998</v>
      </c>
      <c r="AC29" s="83">
        <f t="shared" si="0"/>
        <v>25939749.460000008</v>
      </c>
      <c r="AD29">
        <v>0</v>
      </c>
      <c r="AE29">
        <v>0</v>
      </c>
      <c r="AF29">
        <v>0</v>
      </c>
      <c r="AG29" s="1">
        <v>40000</v>
      </c>
      <c r="AH29" s="1">
        <v>-40000</v>
      </c>
    </row>
    <row r="30" spans="1:34" hidden="1" x14ac:dyDescent="0.25">
      <c r="A30" t="str">
        <f t="shared" si="1"/>
        <v>2.6-01-2305_23624015_2317110</v>
      </c>
      <c r="B30" t="s">
        <v>56</v>
      </c>
      <c r="C30" t="s">
        <v>57</v>
      </c>
      <c r="D30" t="s">
        <v>28</v>
      </c>
      <c r="E30" t="s">
        <v>29</v>
      </c>
      <c r="F30" t="s">
        <v>43</v>
      </c>
      <c r="G30" t="s">
        <v>44</v>
      </c>
      <c r="H30" t="s">
        <v>45</v>
      </c>
      <c r="I30" t="s">
        <v>46</v>
      </c>
      <c r="J30">
        <v>6</v>
      </c>
      <c r="K30" t="s">
        <v>34</v>
      </c>
      <c r="L30">
        <v>24</v>
      </c>
      <c r="M30" t="s">
        <v>49</v>
      </c>
      <c r="N30" t="s">
        <v>47</v>
      </c>
      <c r="O30" t="s">
        <v>48</v>
      </c>
      <c r="P30">
        <v>1000</v>
      </c>
      <c r="Q30" t="s">
        <v>49</v>
      </c>
      <c r="R30">
        <v>1711</v>
      </c>
      <c r="S30" t="s">
        <v>58</v>
      </c>
      <c r="T30">
        <v>0</v>
      </c>
      <c r="U30" t="s">
        <v>40</v>
      </c>
      <c r="V30" s="1">
        <v>21200000</v>
      </c>
      <c r="W30">
        <v>0</v>
      </c>
      <c r="X30" s="1">
        <v>12077061.140000001</v>
      </c>
      <c r="Y30" s="1">
        <v>12077061.140000001</v>
      </c>
      <c r="Z30" s="1">
        <v>12077061.140000001</v>
      </c>
      <c r="AA30" s="1">
        <v>12077061.140000001</v>
      </c>
      <c r="AB30" s="1">
        <v>12077061.140000001</v>
      </c>
      <c r="AC30" s="83">
        <f t="shared" si="0"/>
        <v>9122938.8599999994</v>
      </c>
      <c r="AD30" s="1">
        <v>21200000</v>
      </c>
      <c r="AE30">
        <v>0</v>
      </c>
      <c r="AF30">
        <v>0</v>
      </c>
      <c r="AG30">
        <v>0</v>
      </c>
      <c r="AH30" s="1">
        <v>21200000</v>
      </c>
    </row>
    <row r="31" spans="1:34" hidden="1" x14ac:dyDescent="0.25">
      <c r="A31" t="str">
        <f t="shared" si="1"/>
        <v>2.6-15-2301_2363003_2333610</v>
      </c>
      <c r="B31" t="s">
        <v>631</v>
      </c>
      <c r="C31" t="s">
        <v>630</v>
      </c>
      <c r="D31" t="s">
        <v>28</v>
      </c>
      <c r="E31" t="s">
        <v>29</v>
      </c>
      <c r="F31" t="s">
        <v>43</v>
      </c>
      <c r="G31" t="s">
        <v>44</v>
      </c>
      <c r="H31" t="s">
        <v>306</v>
      </c>
      <c r="I31" t="s">
        <v>307</v>
      </c>
      <c r="J31">
        <v>6</v>
      </c>
      <c r="K31" t="s">
        <v>34</v>
      </c>
      <c r="L31">
        <v>3</v>
      </c>
      <c r="M31" t="s">
        <v>325</v>
      </c>
      <c r="N31" t="s">
        <v>323</v>
      </c>
      <c r="O31" t="s">
        <v>324</v>
      </c>
      <c r="P31">
        <v>3000</v>
      </c>
      <c r="Q31" t="s">
        <v>38</v>
      </c>
      <c r="R31">
        <v>3361</v>
      </c>
      <c r="S31" t="s">
        <v>205</v>
      </c>
      <c r="T31">
        <v>0</v>
      </c>
      <c r="U31" t="s">
        <v>40</v>
      </c>
      <c r="V31">
        <v>0</v>
      </c>
      <c r="W31">
        <v>0</v>
      </c>
      <c r="X31">
        <v>0</v>
      </c>
      <c r="Y31">
        <v>0</v>
      </c>
      <c r="Z31">
        <v>0</v>
      </c>
      <c r="AA31">
        <v>0</v>
      </c>
      <c r="AB31">
        <v>0</v>
      </c>
      <c r="AC31" s="83">
        <f t="shared" si="0"/>
        <v>0</v>
      </c>
      <c r="AD31">
        <v>0</v>
      </c>
      <c r="AE31">
        <v>0</v>
      </c>
      <c r="AF31">
        <v>0</v>
      </c>
      <c r="AG31">
        <v>0</v>
      </c>
      <c r="AH31">
        <v>0</v>
      </c>
    </row>
    <row r="32" spans="1:34" hidden="1" x14ac:dyDescent="0.25">
      <c r="A32" t="str">
        <f t="shared" si="1"/>
        <v>2.6-15-2305_23621015_2321110</v>
      </c>
      <c r="B32" t="s">
        <v>631</v>
      </c>
      <c r="C32" t="s">
        <v>630</v>
      </c>
      <c r="D32" t="s">
        <v>28</v>
      </c>
      <c r="E32" t="s">
        <v>29</v>
      </c>
      <c r="F32" t="s">
        <v>43</v>
      </c>
      <c r="G32" t="s">
        <v>44</v>
      </c>
      <c r="H32" t="s">
        <v>45</v>
      </c>
      <c r="I32" t="s">
        <v>46</v>
      </c>
      <c r="J32">
        <v>6</v>
      </c>
      <c r="K32" t="s">
        <v>34</v>
      </c>
      <c r="L32">
        <v>21</v>
      </c>
      <c r="M32" t="s">
        <v>107</v>
      </c>
      <c r="N32" t="s">
        <v>47</v>
      </c>
      <c r="O32" t="s">
        <v>48</v>
      </c>
      <c r="P32">
        <v>2000</v>
      </c>
      <c r="Q32" t="s">
        <v>73</v>
      </c>
      <c r="R32">
        <v>2111</v>
      </c>
      <c r="S32" t="s">
        <v>161</v>
      </c>
      <c r="T32">
        <v>0</v>
      </c>
      <c r="U32" t="s">
        <v>40</v>
      </c>
      <c r="V32">
        <v>0</v>
      </c>
      <c r="W32">
        <v>0</v>
      </c>
      <c r="X32">
        <v>0</v>
      </c>
      <c r="Y32">
        <v>0</v>
      </c>
      <c r="Z32">
        <v>0</v>
      </c>
      <c r="AA32">
        <v>0</v>
      </c>
      <c r="AB32">
        <v>0</v>
      </c>
      <c r="AC32" s="83">
        <f t="shared" si="0"/>
        <v>0</v>
      </c>
      <c r="AD32">
        <v>0</v>
      </c>
      <c r="AE32">
        <v>0</v>
      </c>
      <c r="AF32">
        <v>0</v>
      </c>
      <c r="AG32">
        <v>0</v>
      </c>
      <c r="AH32">
        <v>0</v>
      </c>
    </row>
    <row r="33" spans="1:34" x14ac:dyDescent="0.25">
      <c r="A33" t="str">
        <f t="shared" si="1"/>
        <v>2.6-15-2305_23621015_2326110</v>
      </c>
      <c r="B33" t="s">
        <v>631</v>
      </c>
      <c r="C33" t="s">
        <v>630</v>
      </c>
      <c r="D33" t="s">
        <v>28</v>
      </c>
      <c r="E33" t="s">
        <v>29</v>
      </c>
      <c r="F33" t="s">
        <v>43</v>
      </c>
      <c r="G33" t="s">
        <v>44</v>
      </c>
      <c r="H33" t="s">
        <v>45</v>
      </c>
      <c r="I33" t="s">
        <v>46</v>
      </c>
      <c r="J33">
        <v>6</v>
      </c>
      <c r="K33" t="s">
        <v>34</v>
      </c>
      <c r="L33">
        <v>21</v>
      </c>
      <c r="M33" t="s">
        <v>107</v>
      </c>
      <c r="N33" t="s">
        <v>47</v>
      </c>
      <c r="O33" t="s">
        <v>48</v>
      </c>
      <c r="P33">
        <v>2000</v>
      </c>
      <c r="Q33" t="s">
        <v>73</v>
      </c>
      <c r="R33">
        <v>2611</v>
      </c>
      <c r="S33" t="s">
        <v>76</v>
      </c>
      <c r="T33">
        <v>0</v>
      </c>
      <c r="U33" t="s">
        <v>40</v>
      </c>
      <c r="V33">
        <v>0</v>
      </c>
      <c r="W33">
        <v>0</v>
      </c>
      <c r="X33">
        <v>0</v>
      </c>
      <c r="Y33">
        <v>0</v>
      </c>
      <c r="Z33">
        <v>0</v>
      </c>
      <c r="AA33">
        <v>0</v>
      </c>
      <c r="AB33">
        <v>0</v>
      </c>
      <c r="AC33" s="83">
        <f t="shared" si="0"/>
        <v>0</v>
      </c>
      <c r="AD33">
        <v>0</v>
      </c>
      <c r="AE33">
        <v>0</v>
      </c>
      <c r="AF33">
        <v>0</v>
      </c>
      <c r="AG33">
        <v>0</v>
      </c>
      <c r="AH33">
        <v>0</v>
      </c>
    </row>
    <row r="34" spans="1:34" hidden="1" x14ac:dyDescent="0.25">
      <c r="A34" t="str">
        <f t="shared" si="1"/>
        <v>2.6-15-2305_23621015_2333910</v>
      </c>
      <c r="B34" t="s">
        <v>631</v>
      </c>
      <c r="C34" t="s">
        <v>630</v>
      </c>
      <c r="D34" t="s">
        <v>28</v>
      </c>
      <c r="E34" t="s">
        <v>29</v>
      </c>
      <c r="F34" t="s">
        <v>43</v>
      </c>
      <c r="G34" t="s">
        <v>44</v>
      </c>
      <c r="H34" t="s">
        <v>45</v>
      </c>
      <c r="I34" t="s">
        <v>46</v>
      </c>
      <c r="J34">
        <v>6</v>
      </c>
      <c r="K34" t="s">
        <v>34</v>
      </c>
      <c r="L34">
        <v>21</v>
      </c>
      <c r="M34" t="s">
        <v>107</v>
      </c>
      <c r="N34" t="s">
        <v>47</v>
      </c>
      <c r="O34" t="s">
        <v>48</v>
      </c>
      <c r="P34">
        <v>3000</v>
      </c>
      <c r="Q34" t="s">
        <v>38</v>
      </c>
      <c r="R34">
        <v>3391</v>
      </c>
      <c r="S34" t="s">
        <v>145</v>
      </c>
      <c r="T34">
        <v>0</v>
      </c>
      <c r="U34" t="s">
        <v>40</v>
      </c>
      <c r="V34">
        <v>0</v>
      </c>
      <c r="W34">
        <v>0</v>
      </c>
      <c r="X34">
        <v>0</v>
      </c>
      <c r="Y34">
        <v>0</v>
      </c>
      <c r="Z34">
        <v>0</v>
      </c>
      <c r="AA34">
        <v>0</v>
      </c>
      <c r="AB34">
        <v>0</v>
      </c>
      <c r="AC34" s="83">
        <f t="shared" si="0"/>
        <v>0</v>
      </c>
      <c r="AD34">
        <v>0</v>
      </c>
      <c r="AE34">
        <v>0</v>
      </c>
      <c r="AF34">
        <v>0</v>
      </c>
      <c r="AG34">
        <v>0</v>
      </c>
      <c r="AH34">
        <v>0</v>
      </c>
    </row>
    <row r="35" spans="1:34" hidden="1" x14ac:dyDescent="0.25">
      <c r="A35" t="str">
        <f t="shared" si="1"/>
        <v>2.6-15-2306_23525016_2338210</v>
      </c>
      <c r="B35" t="s">
        <v>631</v>
      </c>
      <c r="C35" t="s">
        <v>630</v>
      </c>
      <c r="D35" t="s">
        <v>406</v>
      </c>
      <c r="E35" t="s">
        <v>407</v>
      </c>
      <c r="F35" t="s">
        <v>149</v>
      </c>
      <c r="G35" t="s">
        <v>150</v>
      </c>
      <c r="H35" t="s">
        <v>227</v>
      </c>
      <c r="I35" t="s">
        <v>228</v>
      </c>
      <c r="J35">
        <v>5</v>
      </c>
      <c r="K35" t="s">
        <v>229</v>
      </c>
      <c r="L35">
        <v>25</v>
      </c>
      <c r="M35" t="s">
        <v>408</v>
      </c>
      <c r="N35" t="s">
        <v>230</v>
      </c>
      <c r="O35" t="s">
        <v>231</v>
      </c>
      <c r="P35">
        <v>3000</v>
      </c>
      <c r="Q35" t="s">
        <v>38</v>
      </c>
      <c r="R35">
        <v>3821</v>
      </c>
      <c r="S35" t="s">
        <v>233</v>
      </c>
      <c r="T35">
        <v>0</v>
      </c>
      <c r="U35" t="s">
        <v>40</v>
      </c>
      <c r="V35">
        <v>0</v>
      </c>
      <c r="W35">
        <v>0</v>
      </c>
      <c r="X35">
        <v>0</v>
      </c>
      <c r="Y35">
        <v>0</v>
      </c>
      <c r="Z35">
        <v>0</v>
      </c>
      <c r="AA35">
        <v>0</v>
      </c>
      <c r="AB35">
        <v>0</v>
      </c>
      <c r="AC35" s="83">
        <f t="shared" si="0"/>
        <v>0</v>
      </c>
      <c r="AD35">
        <v>0</v>
      </c>
      <c r="AE35">
        <v>0</v>
      </c>
      <c r="AF35">
        <v>0</v>
      </c>
      <c r="AG35">
        <v>0</v>
      </c>
      <c r="AH35">
        <v>0</v>
      </c>
    </row>
    <row r="36" spans="1:34" hidden="1" x14ac:dyDescent="0.25">
      <c r="A36" t="str">
        <f t="shared" si="1"/>
        <v>2.6-15-2306_23525016_23441160</v>
      </c>
      <c r="B36" t="s">
        <v>631</v>
      </c>
      <c r="C36" t="s">
        <v>630</v>
      </c>
      <c r="D36" t="s">
        <v>406</v>
      </c>
      <c r="E36" t="s">
        <v>407</v>
      </c>
      <c r="F36" t="s">
        <v>149</v>
      </c>
      <c r="G36" t="s">
        <v>150</v>
      </c>
      <c r="H36" t="s">
        <v>227</v>
      </c>
      <c r="I36" t="s">
        <v>228</v>
      </c>
      <c r="J36">
        <v>5</v>
      </c>
      <c r="K36" t="s">
        <v>229</v>
      </c>
      <c r="L36">
        <v>25</v>
      </c>
      <c r="M36" t="s">
        <v>408</v>
      </c>
      <c r="N36" t="s">
        <v>230</v>
      </c>
      <c r="O36" t="s">
        <v>231</v>
      </c>
      <c r="P36">
        <v>4000</v>
      </c>
      <c r="Q36" t="s">
        <v>154</v>
      </c>
      <c r="R36">
        <v>4411</v>
      </c>
      <c r="S36" t="s">
        <v>155</v>
      </c>
      <c r="T36">
        <v>60</v>
      </c>
      <c r="U36" t="s">
        <v>632</v>
      </c>
      <c r="V36">
        <v>0</v>
      </c>
      <c r="W36">
        <v>0</v>
      </c>
      <c r="X36">
        <v>0</v>
      </c>
      <c r="Y36">
        <v>0</v>
      </c>
      <c r="Z36">
        <v>0</v>
      </c>
      <c r="AA36">
        <v>0</v>
      </c>
      <c r="AB36">
        <v>0</v>
      </c>
      <c r="AC36" s="83">
        <f t="shared" si="0"/>
        <v>0</v>
      </c>
      <c r="AD36">
        <v>0</v>
      </c>
      <c r="AE36">
        <v>0</v>
      </c>
      <c r="AF36">
        <v>0</v>
      </c>
      <c r="AG36">
        <v>0</v>
      </c>
      <c r="AH36">
        <v>0</v>
      </c>
    </row>
    <row r="37" spans="1:34" hidden="1" x14ac:dyDescent="0.25">
      <c r="A37" t="str">
        <f t="shared" si="1"/>
        <v>2.6-05-2308_23741025_2333210</v>
      </c>
      <c r="B37" t="s">
        <v>616</v>
      </c>
      <c r="C37" t="s">
        <v>617</v>
      </c>
      <c r="D37" t="s">
        <v>61</v>
      </c>
      <c r="E37" t="s">
        <v>62</v>
      </c>
      <c r="F37" t="s">
        <v>63</v>
      </c>
      <c r="G37" t="s">
        <v>64</v>
      </c>
      <c r="H37" t="s">
        <v>65</v>
      </c>
      <c r="I37" t="s">
        <v>66</v>
      </c>
      <c r="J37">
        <v>7</v>
      </c>
      <c r="K37" t="s">
        <v>67</v>
      </c>
      <c r="L37">
        <v>41</v>
      </c>
      <c r="M37" t="s">
        <v>72</v>
      </c>
      <c r="N37" t="s">
        <v>68</v>
      </c>
      <c r="O37" t="s">
        <v>69</v>
      </c>
      <c r="P37">
        <v>3000</v>
      </c>
      <c r="Q37" t="s">
        <v>38</v>
      </c>
      <c r="R37">
        <v>3321</v>
      </c>
      <c r="S37" t="s">
        <v>181</v>
      </c>
      <c r="T37">
        <v>0</v>
      </c>
      <c r="U37" t="s">
        <v>40</v>
      </c>
      <c r="V37">
        <v>0</v>
      </c>
      <c r="W37">
        <v>0</v>
      </c>
      <c r="X37">
        <v>0</v>
      </c>
      <c r="Y37">
        <v>0</v>
      </c>
      <c r="Z37">
        <v>0</v>
      </c>
      <c r="AA37">
        <v>0</v>
      </c>
      <c r="AB37">
        <v>0</v>
      </c>
      <c r="AC37" s="83">
        <f t="shared" si="0"/>
        <v>0</v>
      </c>
      <c r="AD37">
        <v>0</v>
      </c>
      <c r="AE37">
        <v>0</v>
      </c>
      <c r="AF37">
        <v>0</v>
      </c>
      <c r="AG37">
        <v>0</v>
      </c>
      <c r="AH37">
        <v>0</v>
      </c>
    </row>
    <row r="38" spans="1:34" hidden="1" x14ac:dyDescent="0.25">
      <c r="A38" t="str">
        <f t="shared" si="1"/>
        <v>2.6-05-2308_23741025_2356410</v>
      </c>
      <c r="B38" t="s">
        <v>616</v>
      </c>
      <c r="C38" t="s">
        <v>617</v>
      </c>
      <c r="D38" t="s">
        <v>61</v>
      </c>
      <c r="E38" t="s">
        <v>62</v>
      </c>
      <c r="F38" t="s">
        <v>63</v>
      </c>
      <c r="G38" t="s">
        <v>64</v>
      </c>
      <c r="H38" t="s">
        <v>65</v>
      </c>
      <c r="I38" t="s">
        <v>66</v>
      </c>
      <c r="J38">
        <v>7</v>
      </c>
      <c r="K38" t="s">
        <v>67</v>
      </c>
      <c r="L38">
        <v>41</v>
      </c>
      <c r="M38" t="s">
        <v>72</v>
      </c>
      <c r="N38" t="s">
        <v>68</v>
      </c>
      <c r="O38" t="s">
        <v>69</v>
      </c>
      <c r="P38">
        <v>5000</v>
      </c>
      <c r="Q38" t="s">
        <v>84</v>
      </c>
      <c r="R38">
        <v>5641</v>
      </c>
      <c r="S38" t="s">
        <v>347</v>
      </c>
      <c r="T38">
        <v>0</v>
      </c>
      <c r="U38" t="s">
        <v>40</v>
      </c>
      <c r="V38">
        <v>0</v>
      </c>
      <c r="W38">
        <v>0</v>
      </c>
      <c r="X38">
        <v>0</v>
      </c>
      <c r="Y38">
        <v>0</v>
      </c>
      <c r="Z38">
        <v>0</v>
      </c>
      <c r="AA38">
        <v>0</v>
      </c>
      <c r="AB38">
        <v>0</v>
      </c>
      <c r="AC38" s="83">
        <f t="shared" si="0"/>
        <v>0</v>
      </c>
      <c r="AD38">
        <v>0</v>
      </c>
      <c r="AE38">
        <v>0</v>
      </c>
      <c r="AF38">
        <v>0</v>
      </c>
      <c r="AG38">
        <v>0</v>
      </c>
      <c r="AH38">
        <v>0</v>
      </c>
    </row>
    <row r="39" spans="1:34" hidden="1" x14ac:dyDescent="0.25">
      <c r="A39" t="str">
        <f t="shared" si="1"/>
        <v>2.6-05-2301_2364004_2336110</v>
      </c>
      <c r="B39" t="s">
        <v>616</v>
      </c>
      <c r="C39" t="s">
        <v>617</v>
      </c>
      <c r="D39" t="s">
        <v>28</v>
      </c>
      <c r="E39" t="s">
        <v>29</v>
      </c>
      <c r="F39" t="s">
        <v>43</v>
      </c>
      <c r="G39" t="s">
        <v>44</v>
      </c>
      <c r="H39" t="s">
        <v>306</v>
      </c>
      <c r="I39" t="s">
        <v>307</v>
      </c>
      <c r="J39">
        <v>6</v>
      </c>
      <c r="K39" t="s">
        <v>34</v>
      </c>
      <c r="L39">
        <v>4</v>
      </c>
      <c r="M39" t="s">
        <v>328</v>
      </c>
      <c r="N39" t="s">
        <v>326</v>
      </c>
      <c r="O39" t="s">
        <v>327</v>
      </c>
      <c r="P39">
        <v>3000</v>
      </c>
      <c r="Q39" t="s">
        <v>38</v>
      </c>
      <c r="R39">
        <v>3611</v>
      </c>
      <c r="S39" t="s">
        <v>329</v>
      </c>
      <c r="T39">
        <v>0</v>
      </c>
      <c r="U39" t="s">
        <v>40</v>
      </c>
      <c r="V39">
        <v>0</v>
      </c>
      <c r="W39">
        <v>0</v>
      </c>
      <c r="X39">
        <v>0</v>
      </c>
      <c r="Y39">
        <v>0</v>
      </c>
      <c r="Z39">
        <v>0</v>
      </c>
      <c r="AA39">
        <v>0</v>
      </c>
      <c r="AB39">
        <v>0</v>
      </c>
      <c r="AC39" s="83">
        <f t="shared" si="0"/>
        <v>0</v>
      </c>
      <c r="AD39">
        <v>0</v>
      </c>
      <c r="AE39">
        <v>0</v>
      </c>
      <c r="AF39">
        <v>0</v>
      </c>
      <c r="AG39">
        <v>0</v>
      </c>
      <c r="AH39">
        <v>0</v>
      </c>
    </row>
    <row r="40" spans="1:34" hidden="1" x14ac:dyDescent="0.25">
      <c r="A40" t="str">
        <f t="shared" si="1"/>
        <v>2.6-05-2305_23621015_2321410</v>
      </c>
      <c r="B40" t="s">
        <v>616</v>
      </c>
      <c r="C40" t="s">
        <v>617</v>
      </c>
      <c r="D40" t="s">
        <v>28</v>
      </c>
      <c r="E40" t="s">
        <v>29</v>
      </c>
      <c r="F40" t="s">
        <v>43</v>
      </c>
      <c r="G40" t="s">
        <v>44</v>
      </c>
      <c r="H40" t="s">
        <v>45</v>
      </c>
      <c r="I40" t="s">
        <v>46</v>
      </c>
      <c r="J40">
        <v>6</v>
      </c>
      <c r="K40" t="s">
        <v>34</v>
      </c>
      <c r="L40">
        <v>21</v>
      </c>
      <c r="M40" t="s">
        <v>107</v>
      </c>
      <c r="N40" t="s">
        <v>47</v>
      </c>
      <c r="O40" t="s">
        <v>48</v>
      </c>
      <c r="P40">
        <v>2000</v>
      </c>
      <c r="Q40" t="s">
        <v>73</v>
      </c>
      <c r="R40">
        <v>2141</v>
      </c>
      <c r="S40" t="s">
        <v>201</v>
      </c>
      <c r="T40">
        <v>0</v>
      </c>
      <c r="U40" t="s">
        <v>40</v>
      </c>
      <c r="V40">
        <v>0</v>
      </c>
      <c r="W40">
        <v>0</v>
      </c>
      <c r="X40">
        <v>0</v>
      </c>
      <c r="Y40">
        <v>0</v>
      </c>
      <c r="Z40">
        <v>0</v>
      </c>
      <c r="AA40">
        <v>0</v>
      </c>
      <c r="AB40">
        <v>0</v>
      </c>
      <c r="AC40" s="83">
        <f t="shared" si="0"/>
        <v>0</v>
      </c>
      <c r="AD40">
        <v>0</v>
      </c>
      <c r="AE40">
        <v>0</v>
      </c>
      <c r="AF40">
        <v>0</v>
      </c>
      <c r="AG40">
        <v>0</v>
      </c>
      <c r="AH40">
        <v>0</v>
      </c>
    </row>
    <row r="41" spans="1:34" hidden="1" x14ac:dyDescent="0.25">
      <c r="A41" t="str">
        <f t="shared" si="1"/>
        <v>2.6-05-2305_23621015_2354110</v>
      </c>
      <c r="B41" t="s">
        <v>616</v>
      </c>
      <c r="C41" t="s">
        <v>617</v>
      </c>
      <c r="D41" t="s">
        <v>28</v>
      </c>
      <c r="E41" t="s">
        <v>29</v>
      </c>
      <c r="F41" t="s">
        <v>43</v>
      </c>
      <c r="G41" t="s">
        <v>44</v>
      </c>
      <c r="H41" t="s">
        <v>45</v>
      </c>
      <c r="I41" t="s">
        <v>46</v>
      </c>
      <c r="J41">
        <v>6</v>
      </c>
      <c r="K41" t="s">
        <v>34</v>
      </c>
      <c r="L41">
        <v>21</v>
      </c>
      <c r="M41" t="s">
        <v>107</v>
      </c>
      <c r="N41" t="s">
        <v>47</v>
      </c>
      <c r="O41" t="s">
        <v>48</v>
      </c>
      <c r="P41">
        <v>5000</v>
      </c>
      <c r="Q41" t="s">
        <v>84</v>
      </c>
      <c r="R41">
        <v>5411</v>
      </c>
      <c r="S41" t="s">
        <v>346</v>
      </c>
      <c r="T41">
        <v>0</v>
      </c>
      <c r="U41" t="s">
        <v>40</v>
      </c>
      <c r="V41">
        <v>0</v>
      </c>
      <c r="W41">
        <v>0</v>
      </c>
      <c r="X41">
        <v>0</v>
      </c>
      <c r="Y41">
        <v>0</v>
      </c>
      <c r="Z41">
        <v>0</v>
      </c>
      <c r="AA41">
        <v>0</v>
      </c>
      <c r="AB41">
        <v>0</v>
      </c>
      <c r="AC41" s="83">
        <f t="shared" si="0"/>
        <v>0</v>
      </c>
      <c r="AD41">
        <v>0</v>
      </c>
      <c r="AE41">
        <v>0</v>
      </c>
      <c r="AF41">
        <v>0</v>
      </c>
      <c r="AG41">
        <v>0</v>
      </c>
      <c r="AH41">
        <v>0</v>
      </c>
    </row>
    <row r="42" spans="1:34" hidden="1" x14ac:dyDescent="0.25">
      <c r="A42" t="str">
        <f t="shared" si="1"/>
        <v>2.5-02-2308_23740025_2333410</v>
      </c>
      <c r="B42" t="s">
        <v>59</v>
      </c>
      <c r="C42" t="s">
        <v>60</v>
      </c>
      <c r="D42" t="s">
        <v>61</v>
      </c>
      <c r="E42" t="s">
        <v>62</v>
      </c>
      <c r="F42" t="s">
        <v>63</v>
      </c>
      <c r="G42" t="s">
        <v>64</v>
      </c>
      <c r="H42" t="s">
        <v>65</v>
      </c>
      <c r="I42" t="s">
        <v>66</v>
      </c>
      <c r="J42">
        <v>7</v>
      </c>
      <c r="K42" t="s">
        <v>67</v>
      </c>
      <c r="L42">
        <v>40</v>
      </c>
      <c r="M42" t="s">
        <v>70</v>
      </c>
      <c r="N42" t="s">
        <v>68</v>
      </c>
      <c r="O42" t="s">
        <v>69</v>
      </c>
      <c r="P42">
        <v>3000</v>
      </c>
      <c r="Q42" t="s">
        <v>38</v>
      </c>
      <c r="R42">
        <v>3341</v>
      </c>
      <c r="S42" t="s">
        <v>71</v>
      </c>
      <c r="T42">
        <v>0</v>
      </c>
      <c r="U42" t="s">
        <v>40</v>
      </c>
      <c r="V42" s="1">
        <v>3000000</v>
      </c>
      <c r="W42" s="1">
        <v>3000000</v>
      </c>
      <c r="X42" s="1">
        <v>2963000</v>
      </c>
      <c r="Y42" s="1">
        <v>2963000</v>
      </c>
      <c r="Z42">
        <v>0</v>
      </c>
      <c r="AA42">
        <v>0</v>
      </c>
      <c r="AB42">
        <v>0</v>
      </c>
      <c r="AC42" s="83">
        <f t="shared" si="0"/>
        <v>37000</v>
      </c>
      <c r="AD42">
        <v>0</v>
      </c>
      <c r="AE42">
        <v>0</v>
      </c>
      <c r="AF42">
        <v>0</v>
      </c>
      <c r="AG42">
        <v>0</v>
      </c>
      <c r="AH42">
        <v>0</v>
      </c>
    </row>
    <row r="43" spans="1:34" hidden="1" x14ac:dyDescent="0.25">
      <c r="A43" t="str">
        <f t="shared" si="1"/>
        <v>2.5-02-2308_23741025_2328310</v>
      </c>
      <c r="B43" t="s">
        <v>59</v>
      </c>
      <c r="C43" t="s">
        <v>60</v>
      </c>
      <c r="D43" t="s">
        <v>61</v>
      </c>
      <c r="E43" t="s">
        <v>62</v>
      </c>
      <c r="F43" t="s">
        <v>63</v>
      </c>
      <c r="G43" t="s">
        <v>64</v>
      </c>
      <c r="H43" t="s">
        <v>65</v>
      </c>
      <c r="I43" t="s">
        <v>66</v>
      </c>
      <c r="J43">
        <v>7</v>
      </c>
      <c r="K43" t="s">
        <v>67</v>
      </c>
      <c r="L43">
        <v>41</v>
      </c>
      <c r="M43" t="s">
        <v>72</v>
      </c>
      <c r="N43" t="s">
        <v>68</v>
      </c>
      <c r="O43" t="s">
        <v>69</v>
      </c>
      <c r="P43">
        <v>2000</v>
      </c>
      <c r="Q43" t="s">
        <v>73</v>
      </c>
      <c r="R43">
        <v>2831</v>
      </c>
      <c r="S43" t="s">
        <v>74</v>
      </c>
      <c r="T43">
        <v>0</v>
      </c>
      <c r="U43" t="s">
        <v>40</v>
      </c>
      <c r="V43" s="1">
        <v>3100000</v>
      </c>
      <c r="W43" s="1">
        <v>3100000</v>
      </c>
      <c r="X43" s="1">
        <v>3028040.8</v>
      </c>
      <c r="Y43" s="1">
        <v>2475092</v>
      </c>
      <c r="Z43">
        <v>0</v>
      </c>
      <c r="AA43">
        <v>0</v>
      </c>
      <c r="AB43">
        <v>0</v>
      </c>
      <c r="AC43" s="83">
        <f t="shared" si="0"/>
        <v>71959.200000000186</v>
      </c>
      <c r="AD43">
        <v>0</v>
      </c>
      <c r="AE43">
        <v>0</v>
      </c>
      <c r="AF43">
        <v>0</v>
      </c>
      <c r="AG43">
        <v>0</v>
      </c>
      <c r="AH43">
        <v>0</v>
      </c>
    </row>
    <row r="44" spans="1:34" x14ac:dyDescent="0.25">
      <c r="A44" t="str">
        <f t="shared" si="1"/>
        <v>2.5-02-2305_23622015_2326110</v>
      </c>
      <c r="B44" t="s">
        <v>59</v>
      </c>
      <c r="C44" t="s">
        <v>60</v>
      </c>
      <c r="D44" t="s">
        <v>61</v>
      </c>
      <c r="E44" t="s">
        <v>62</v>
      </c>
      <c r="F44" t="s">
        <v>43</v>
      </c>
      <c r="G44" t="s">
        <v>44</v>
      </c>
      <c r="H44" t="s">
        <v>45</v>
      </c>
      <c r="I44" t="s">
        <v>46</v>
      </c>
      <c r="J44">
        <v>6</v>
      </c>
      <c r="K44" t="s">
        <v>34</v>
      </c>
      <c r="L44">
        <v>22</v>
      </c>
      <c r="M44" t="s">
        <v>75</v>
      </c>
      <c r="N44" t="s">
        <v>47</v>
      </c>
      <c r="O44" t="s">
        <v>48</v>
      </c>
      <c r="P44">
        <v>2000</v>
      </c>
      <c r="Q44" t="s">
        <v>73</v>
      </c>
      <c r="R44">
        <v>2611</v>
      </c>
      <c r="S44" t="s">
        <v>76</v>
      </c>
      <c r="T44">
        <v>0</v>
      </c>
      <c r="U44" t="s">
        <v>40</v>
      </c>
      <c r="V44" s="1">
        <v>28000000</v>
      </c>
      <c r="W44" s="1">
        <v>28000000</v>
      </c>
      <c r="X44" s="1">
        <v>21427020.98</v>
      </c>
      <c r="Y44" s="1">
        <v>21427020.98</v>
      </c>
      <c r="Z44" s="1">
        <v>21427020.98</v>
      </c>
      <c r="AA44" s="1">
        <v>21427020.98</v>
      </c>
      <c r="AB44" s="1">
        <v>21427020.98</v>
      </c>
      <c r="AC44" s="83">
        <f t="shared" si="0"/>
        <v>6572979.0199999996</v>
      </c>
      <c r="AD44">
        <v>0</v>
      </c>
      <c r="AE44">
        <v>0</v>
      </c>
      <c r="AF44">
        <v>0</v>
      </c>
      <c r="AG44">
        <v>0</v>
      </c>
      <c r="AH44">
        <v>0</v>
      </c>
    </row>
    <row r="45" spans="1:34" hidden="1" x14ac:dyDescent="0.25">
      <c r="A45" t="str">
        <f t="shared" si="1"/>
        <v>2.5-02-2311_23650031_2356910</v>
      </c>
      <c r="B45" t="s">
        <v>59</v>
      </c>
      <c r="C45" t="s">
        <v>60</v>
      </c>
      <c r="D45" t="s">
        <v>77</v>
      </c>
      <c r="E45" t="s">
        <v>78</v>
      </c>
      <c r="F45" t="s">
        <v>43</v>
      </c>
      <c r="G45" t="s">
        <v>44</v>
      </c>
      <c r="H45" t="s">
        <v>79</v>
      </c>
      <c r="I45" t="s">
        <v>80</v>
      </c>
      <c r="J45">
        <v>6</v>
      </c>
      <c r="K45" t="s">
        <v>34</v>
      </c>
      <c r="L45">
        <v>50</v>
      </c>
      <c r="M45" t="s">
        <v>83</v>
      </c>
      <c r="N45" t="s">
        <v>81</v>
      </c>
      <c r="O45" t="s">
        <v>82</v>
      </c>
      <c r="P45">
        <v>5000</v>
      </c>
      <c r="Q45" t="s">
        <v>84</v>
      </c>
      <c r="R45">
        <v>5691</v>
      </c>
      <c r="S45" t="s">
        <v>85</v>
      </c>
      <c r="T45">
        <v>0</v>
      </c>
      <c r="U45" t="s">
        <v>40</v>
      </c>
      <c r="V45" s="1">
        <v>34907948</v>
      </c>
      <c r="W45" s="1">
        <v>34907948</v>
      </c>
      <c r="X45" s="1">
        <v>70723059.019999996</v>
      </c>
      <c r="Y45" s="1">
        <v>70723059.019999996</v>
      </c>
      <c r="Z45" s="1">
        <v>70723059.019999996</v>
      </c>
      <c r="AA45">
        <v>0</v>
      </c>
      <c r="AB45">
        <v>0</v>
      </c>
      <c r="AC45" s="84">
        <f t="shared" si="0"/>
        <v>-35815111.019999996</v>
      </c>
      <c r="AD45">
        <v>0</v>
      </c>
      <c r="AE45">
        <v>0</v>
      </c>
      <c r="AF45">
        <v>0</v>
      </c>
      <c r="AG45">
        <v>0</v>
      </c>
      <c r="AH45">
        <v>0</v>
      </c>
    </row>
    <row r="46" spans="1:34" hidden="1" x14ac:dyDescent="0.25">
      <c r="A46" t="str">
        <f t="shared" si="1"/>
        <v>2.5-02-2307_23334020_2331110</v>
      </c>
      <c r="B46" t="s">
        <v>59</v>
      </c>
      <c r="C46" t="s">
        <v>60</v>
      </c>
      <c r="D46" t="s">
        <v>117</v>
      </c>
      <c r="E46" t="s">
        <v>118</v>
      </c>
      <c r="F46" t="s">
        <v>43</v>
      </c>
      <c r="G46" t="s">
        <v>44</v>
      </c>
      <c r="H46" t="s">
        <v>88</v>
      </c>
      <c r="I46" t="s">
        <v>89</v>
      </c>
      <c r="J46">
        <v>3</v>
      </c>
      <c r="K46" t="s">
        <v>90</v>
      </c>
      <c r="L46">
        <v>34</v>
      </c>
      <c r="M46" t="s">
        <v>121</v>
      </c>
      <c r="N46" t="s">
        <v>119</v>
      </c>
      <c r="O46" t="s">
        <v>120</v>
      </c>
      <c r="P46">
        <v>3000</v>
      </c>
      <c r="Q46" t="s">
        <v>38</v>
      </c>
      <c r="R46">
        <v>3111</v>
      </c>
      <c r="S46" t="s">
        <v>122</v>
      </c>
      <c r="T46">
        <v>0</v>
      </c>
      <c r="U46" t="s">
        <v>40</v>
      </c>
      <c r="V46" s="1">
        <v>70000000</v>
      </c>
      <c r="W46" s="1">
        <v>70000000</v>
      </c>
      <c r="X46" s="1">
        <v>62959122.479999997</v>
      </c>
      <c r="Y46" s="1">
        <v>62959122.479999997</v>
      </c>
      <c r="Z46" s="1">
        <v>62959122.479999997</v>
      </c>
      <c r="AA46" s="1">
        <v>62959122.479999997</v>
      </c>
      <c r="AB46" s="1">
        <v>62959122.479999997</v>
      </c>
      <c r="AC46" s="83">
        <f t="shared" si="0"/>
        <v>7040877.5200000033</v>
      </c>
      <c r="AD46">
        <v>0</v>
      </c>
      <c r="AE46">
        <v>0</v>
      </c>
      <c r="AF46">
        <v>0</v>
      </c>
      <c r="AG46">
        <v>0</v>
      </c>
      <c r="AH46">
        <v>0</v>
      </c>
    </row>
    <row r="47" spans="1:34" hidden="1" x14ac:dyDescent="0.25">
      <c r="A47" t="str">
        <f t="shared" si="1"/>
        <v>2.5-02-2307_23335021_2335810</v>
      </c>
      <c r="B47" t="s">
        <v>59</v>
      </c>
      <c r="C47" t="s">
        <v>60</v>
      </c>
      <c r="D47" t="s">
        <v>86</v>
      </c>
      <c r="E47" t="s">
        <v>87</v>
      </c>
      <c r="F47" t="s">
        <v>43</v>
      </c>
      <c r="G47" t="s">
        <v>44</v>
      </c>
      <c r="H47" t="s">
        <v>88</v>
      </c>
      <c r="I47" t="s">
        <v>89</v>
      </c>
      <c r="J47">
        <v>3</v>
      </c>
      <c r="K47" t="s">
        <v>90</v>
      </c>
      <c r="L47">
        <v>35</v>
      </c>
      <c r="M47" t="s">
        <v>93</v>
      </c>
      <c r="N47" t="s">
        <v>91</v>
      </c>
      <c r="O47" t="s">
        <v>92</v>
      </c>
      <c r="P47">
        <v>3000</v>
      </c>
      <c r="Q47" t="s">
        <v>38</v>
      </c>
      <c r="R47">
        <v>3581</v>
      </c>
      <c r="S47" t="s">
        <v>94</v>
      </c>
      <c r="T47">
        <v>0</v>
      </c>
      <c r="U47" t="s">
        <v>40</v>
      </c>
      <c r="V47" s="1">
        <v>100000000</v>
      </c>
      <c r="W47" s="1">
        <v>100000000</v>
      </c>
      <c r="X47" s="1">
        <v>123200979.23999999</v>
      </c>
      <c r="Y47" s="1">
        <v>123200979.23999999</v>
      </c>
      <c r="Z47" s="1">
        <v>123200979.23</v>
      </c>
      <c r="AA47" s="1">
        <v>123200979.23</v>
      </c>
      <c r="AB47" s="1">
        <v>123200979.23</v>
      </c>
      <c r="AC47" s="83">
        <f t="shared" si="0"/>
        <v>-23200979.239999995</v>
      </c>
      <c r="AD47">
        <v>0</v>
      </c>
      <c r="AE47">
        <v>0</v>
      </c>
      <c r="AF47">
        <v>0</v>
      </c>
      <c r="AG47">
        <v>0</v>
      </c>
      <c r="AH47">
        <v>0</v>
      </c>
    </row>
    <row r="48" spans="1:34" hidden="1" x14ac:dyDescent="0.25">
      <c r="A48" t="str">
        <f t="shared" si="1"/>
        <v>2.5-02-2304_23619013_2391110</v>
      </c>
      <c r="B48" t="s">
        <v>59</v>
      </c>
      <c r="C48" t="s">
        <v>60</v>
      </c>
      <c r="D48" t="s">
        <v>28</v>
      </c>
      <c r="E48" t="s">
        <v>29</v>
      </c>
      <c r="F48" t="s">
        <v>30</v>
      </c>
      <c r="G48" t="s">
        <v>31</v>
      </c>
      <c r="H48" t="s">
        <v>32</v>
      </c>
      <c r="I48" t="s">
        <v>33</v>
      </c>
      <c r="J48">
        <v>6</v>
      </c>
      <c r="K48" t="s">
        <v>34</v>
      </c>
      <c r="L48">
        <v>19</v>
      </c>
      <c r="M48" t="s">
        <v>37</v>
      </c>
      <c r="N48" t="s">
        <v>35</v>
      </c>
      <c r="O48" t="s">
        <v>36</v>
      </c>
      <c r="P48">
        <v>9000</v>
      </c>
      <c r="Q48" t="s">
        <v>104</v>
      </c>
      <c r="R48">
        <v>9111</v>
      </c>
      <c r="S48" t="s">
        <v>105</v>
      </c>
      <c r="T48">
        <v>0</v>
      </c>
      <c r="U48" t="s">
        <v>40</v>
      </c>
      <c r="V48" s="1">
        <v>35000000</v>
      </c>
      <c r="W48" s="1">
        <v>35000000</v>
      </c>
      <c r="X48" s="1">
        <v>24697491.32</v>
      </c>
      <c r="Y48" s="1">
        <v>24697491.32</v>
      </c>
      <c r="Z48" s="1">
        <v>24697491.32</v>
      </c>
      <c r="AA48" s="1">
        <v>24697491.32</v>
      </c>
      <c r="AB48" s="1">
        <v>24697491.32</v>
      </c>
      <c r="AC48" s="83">
        <f t="shared" si="0"/>
        <v>10302508.68</v>
      </c>
      <c r="AD48">
        <v>0</v>
      </c>
      <c r="AE48">
        <v>0</v>
      </c>
      <c r="AF48">
        <v>0</v>
      </c>
      <c r="AG48">
        <v>0</v>
      </c>
      <c r="AH48">
        <v>0</v>
      </c>
    </row>
    <row r="49" spans="1:34" hidden="1" x14ac:dyDescent="0.25">
      <c r="A49" t="str">
        <f t="shared" si="1"/>
        <v>2.5-02-2304_23619013_2392110</v>
      </c>
      <c r="B49" t="s">
        <v>59</v>
      </c>
      <c r="C49" t="s">
        <v>60</v>
      </c>
      <c r="D49" t="s">
        <v>28</v>
      </c>
      <c r="E49" t="s">
        <v>29</v>
      </c>
      <c r="F49" t="s">
        <v>30</v>
      </c>
      <c r="G49" t="s">
        <v>31</v>
      </c>
      <c r="H49" t="s">
        <v>32</v>
      </c>
      <c r="I49" t="s">
        <v>33</v>
      </c>
      <c r="J49">
        <v>6</v>
      </c>
      <c r="K49" t="s">
        <v>34</v>
      </c>
      <c r="L49">
        <v>19</v>
      </c>
      <c r="M49" t="s">
        <v>37</v>
      </c>
      <c r="N49" t="s">
        <v>35</v>
      </c>
      <c r="O49" t="s">
        <v>36</v>
      </c>
      <c r="P49">
        <v>9000</v>
      </c>
      <c r="Q49" t="s">
        <v>104</v>
      </c>
      <c r="R49">
        <v>9211</v>
      </c>
      <c r="S49" t="s">
        <v>106</v>
      </c>
      <c r="T49">
        <v>0</v>
      </c>
      <c r="U49" t="s">
        <v>40</v>
      </c>
      <c r="V49" s="1">
        <v>20000000</v>
      </c>
      <c r="W49" s="1">
        <v>20000000</v>
      </c>
      <c r="X49" s="1">
        <v>15000483.18</v>
      </c>
      <c r="Y49" s="1">
        <v>15000483.18</v>
      </c>
      <c r="Z49" s="1">
        <v>15000483.18</v>
      </c>
      <c r="AA49" s="1">
        <v>15000483.18</v>
      </c>
      <c r="AB49" s="1">
        <v>15000483.18</v>
      </c>
      <c r="AC49" s="83">
        <f t="shared" si="0"/>
        <v>4999516.82</v>
      </c>
      <c r="AD49">
        <v>0</v>
      </c>
      <c r="AE49">
        <v>0</v>
      </c>
      <c r="AF49">
        <v>0</v>
      </c>
      <c r="AG49">
        <v>0</v>
      </c>
      <c r="AH49">
        <v>0</v>
      </c>
    </row>
    <row r="50" spans="1:34" hidden="1" x14ac:dyDescent="0.25">
      <c r="A50" t="str">
        <f t="shared" si="1"/>
        <v>2.5-02-2305_23621015_2332510</v>
      </c>
      <c r="B50" t="s">
        <v>59</v>
      </c>
      <c r="C50" t="s">
        <v>60</v>
      </c>
      <c r="D50" t="s">
        <v>28</v>
      </c>
      <c r="E50" t="s">
        <v>29</v>
      </c>
      <c r="F50" t="s">
        <v>43</v>
      </c>
      <c r="G50" t="s">
        <v>44</v>
      </c>
      <c r="H50" t="s">
        <v>45</v>
      </c>
      <c r="I50" t="s">
        <v>46</v>
      </c>
      <c r="J50">
        <v>6</v>
      </c>
      <c r="K50" t="s">
        <v>34</v>
      </c>
      <c r="L50">
        <v>21</v>
      </c>
      <c r="M50" t="s">
        <v>107</v>
      </c>
      <c r="N50" t="s">
        <v>47</v>
      </c>
      <c r="O50" t="s">
        <v>48</v>
      </c>
      <c r="P50">
        <v>3000</v>
      </c>
      <c r="Q50" t="s">
        <v>38</v>
      </c>
      <c r="R50">
        <v>3251</v>
      </c>
      <c r="S50" t="s">
        <v>102</v>
      </c>
      <c r="T50">
        <v>0</v>
      </c>
      <c r="U50" t="s">
        <v>40</v>
      </c>
      <c r="V50" s="1">
        <v>66696971</v>
      </c>
      <c r="W50" s="1">
        <v>66696971</v>
      </c>
      <c r="X50" s="1">
        <v>97926185.769999996</v>
      </c>
      <c r="Y50" s="1">
        <v>97926185.769999996</v>
      </c>
      <c r="Z50" s="1">
        <v>76842066.060000002</v>
      </c>
      <c r="AA50" s="1">
        <v>66744229.890000001</v>
      </c>
      <c r="AB50" s="1">
        <v>66744229.890000001</v>
      </c>
      <c r="AC50" s="83">
        <f t="shared" si="0"/>
        <v>-31229214.769999996</v>
      </c>
      <c r="AD50">
        <v>0</v>
      </c>
      <c r="AE50">
        <v>0</v>
      </c>
      <c r="AF50">
        <v>0</v>
      </c>
      <c r="AG50">
        <v>0</v>
      </c>
      <c r="AH50">
        <v>0</v>
      </c>
    </row>
    <row r="51" spans="1:34" hidden="1" x14ac:dyDescent="0.25">
      <c r="A51" t="str">
        <f t="shared" si="1"/>
        <v>2.5-02-2307_23337023_2361210</v>
      </c>
      <c r="B51" t="s">
        <v>59</v>
      </c>
      <c r="C51" t="s">
        <v>60</v>
      </c>
      <c r="D51" t="s">
        <v>28</v>
      </c>
      <c r="E51" t="s">
        <v>29</v>
      </c>
      <c r="F51" t="s">
        <v>108</v>
      </c>
      <c r="G51" t="s">
        <v>109</v>
      </c>
      <c r="H51" t="s">
        <v>88</v>
      </c>
      <c r="I51" t="s">
        <v>89</v>
      </c>
      <c r="J51">
        <v>3</v>
      </c>
      <c r="K51" t="s">
        <v>90</v>
      </c>
      <c r="L51">
        <v>37</v>
      </c>
      <c r="M51" t="s">
        <v>112</v>
      </c>
      <c r="N51" t="s">
        <v>110</v>
      </c>
      <c r="O51" t="s">
        <v>111</v>
      </c>
      <c r="P51">
        <v>6000</v>
      </c>
      <c r="Q51" t="s">
        <v>113</v>
      </c>
      <c r="R51">
        <v>6121</v>
      </c>
      <c r="S51" t="s">
        <v>114</v>
      </c>
      <c r="T51">
        <v>0</v>
      </c>
      <c r="U51" t="s">
        <v>40</v>
      </c>
      <c r="V51" s="1">
        <v>3789495</v>
      </c>
      <c r="W51" s="1">
        <v>10000001.279999999</v>
      </c>
      <c r="X51" s="1">
        <v>21872274.07</v>
      </c>
      <c r="Y51" s="1">
        <v>21872274.07</v>
      </c>
      <c r="Z51" s="1">
        <v>6361727.4000000004</v>
      </c>
      <c r="AA51" s="1">
        <v>6361727.4000000004</v>
      </c>
      <c r="AB51" s="1">
        <v>6361727.4000000004</v>
      </c>
      <c r="AC51" s="83">
        <f t="shared" si="0"/>
        <v>-18082779.07</v>
      </c>
      <c r="AD51">
        <v>0</v>
      </c>
      <c r="AE51">
        <v>0</v>
      </c>
      <c r="AF51">
        <v>0</v>
      </c>
      <c r="AG51" s="1">
        <v>6210506.2800000003</v>
      </c>
      <c r="AH51" s="1">
        <v>-6210506.2800000003</v>
      </c>
    </row>
    <row r="52" spans="1:34" hidden="1" x14ac:dyDescent="0.25">
      <c r="A52" t="str">
        <f t="shared" si="1"/>
        <v>2.5-02-2307_23337023_2361310</v>
      </c>
      <c r="B52" t="s">
        <v>59</v>
      </c>
      <c r="C52" t="s">
        <v>60</v>
      </c>
      <c r="D52" t="s">
        <v>28</v>
      </c>
      <c r="E52" t="s">
        <v>29</v>
      </c>
      <c r="F52" t="s">
        <v>108</v>
      </c>
      <c r="G52" t="s">
        <v>109</v>
      </c>
      <c r="H52" t="s">
        <v>88</v>
      </c>
      <c r="I52" t="s">
        <v>89</v>
      </c>
      <c r="J52">
        <v>3</v>
      </c>
      <c r="K52" t="s">
        <v>90</v>
      </c>
      <c r="L52">
        <v>37</v>
      </c>
      <c r="M52" t="s">
        <v>112</v>
      </c>
      <c r="N52" t="s">
        <v>110</v>
      </c>
      <c r="O52" t="s">
        <v>111</v>
      </c>
      <c r="P52">
        <v>6000</v>
      </c>
      <c r="Q52" t="s">
        <v>113</v>
      </c>
      <c r="R52">
        <v>6131</v>
      </c>
      <c r="S52" t="s">
        <v>115</v>
      </c>
      <c r="T52">
        <v>0</v>
      </c>
      <c r="U52" t="s">
        <v>40</v>
      </c>
      <c r="V52" s="1">
        <v>21534960</v>
      </c>
      <c r="W52" s="1">
        <v>19999999.440000001</v>
      </c>
      <c r="X52" s="1">
        <v>29988468.109999999</v>
      </c>
      <c r="Y52" s="1">
        <v>29988468.109999999</v>
      </c>
      <c r="Z52" s="1">
        <v>21302547.780000001</v>
      </c>
      <c r="AA52" s="1">
        <v>21302547.780000001</v>
      </c>
      <c r="AB52" s="1">
        <v>21302547.780000001</v>
      </c>
      <c r="AC52" s="83">
        <f t="shared" si="0"/>
        <v>-8453508.1099999994</v>
      </c>
      <c r="AD52">
        <v>0</v>
      </c>
      <c r="AE52" s="1">
        <v>1534960.56</v>
      </c>
      <c r="AF52">
        <v>0</v>
      </c>
      <c r="AG52">
        <v>0</v>
      </c>
      <c r="AH52" s="1">
        <v>1534960.56</v>
      </c>
    </row>
    <row r="53" spans="1:34" hidden="1" x14ac:dyDescent="0.25">
      <c r="A53" t="str">
        <f t="shared" si="1"/>
        <v>2.5-02-2307_23337023_2361510</v>
      </c>
      <c r="B53" t="s">
        <v>59</v>
      </c>
      <c r="C53" t="s">
        <v>60</v>
      </c>
      <c r="D53" t="s">
        <v>28</v>
      </c>
      <c r="E53" t="s">
        <v>29</v>
      </c>
      <c r="F53" t="s">
        <v>108</v>
      </c>
      <c r="G53" t="s">
        <v>109</v>
      </c>
      <c r="H53" t="s">
        <v>88</v>
      </c>
      <c r="I53" t="s">
        <v>89</v>
      </c>
      <c r="J53">
        <v>3</v>
      </c>
      <c r="K53" t="s">
        <v>90</v>
      </c>
      <c r="L53">
        <v>37</v>
      </c>
      <c r="M53" t="s">
        <v>112</v>
      </c>
      <c r="N53" t="s">
        <v>110</v>
      </c>
      <c r="O53" t="s">
        <v>111</v>
      </c>
      <c r="P53">
        <v>6000</v>
      </c>
      <c r="Q53" t="s">
        <v>113</v>
      </c>
      <c r="R53">
        <v>6151</v>
      </c>
      <c r="S53" t="s">
        <v>116</v>
      </c>
      <c r="T53">
        <v>0</v>
      </c>
      <c r="U53" t="s">
        <v>40</v>
      </c>
      <c r="V53" s="1">
        <v>19675545</v>
      </c>
      <c r="W53" s="1">
        <v>15000003.800000001</v>
      </c>
      <c r="X53" s="1">
        <v>38039495.079999998</v>
      </c>
      <c r="Y53" s="1">
        <v>38039495.079999998</v>
      </c>
      <c r="Z53" s="1">
        <v>22015470.170000002</v>
      </c>
      <c r="AA53" s="1">
        <v>20062958.690000001</v>
      </c>
      <c r="AB53" s="1">
        <v>20062958.690000001</v>
      </c>
      <c r="AC53" s="83">
        <f t="shared" si="0"/>
        <v>-18363950.079999998</v>
      </c>
      <c r="AD53">
        <v>0</v>
      </c>
      <c r="AE53" s="1">
        <v>4675545</v>
      </c>
      <c r="AF53">
        <v>0</v>
      </c>
      <c r="AG53">
        <v>3.8</v>
      </c>
      <c r="AH53" s="1">
        <v>4675541.2</v>
      </c>
    </row>
    <row r="54" spans="1:34" hidden="1" x14ac:dyDescent="0.25">
      <c r="A54" t="str">
        <f t="shared" si="1"/>
        <v>2.5-02-2302_23313009_2332510</v>
      </c>
      <c r="B54" t="s">
        <v>59</v>
      </c>
      <c r="C54" t="s">
        <v>60</v>
      </c>
      <c r="D54" t="s">
        <v>95</v>
      </c>
      <c r="E54" t="s">
        <v>96</v>
      </c>
      <c r="F54" t="s">
        <v>43</v>
      </c>
      <c r="G54" t="s">
        <v>44</v>
      </c>
      <c r="H54" t="s">
        <v>97</v>
      </c>
      <c r="I54" t="s">
        <v>98</v>
      </c>
      <c r="J54">
        <v>3</v>
      </c>
      <c r="K54" t="s">
        <v>90</v>
      </c>
      <c r="L54">
        <v>13</v>
      </c>
      <c r="M54" t="s">
        <v>101</v>
      </c>
      <c r="N54" t="s">
        <v>99</v>
      </c>
      <c r="O54" t="s">
        <v>100</v>
      </c>
      <c r="P54">
        <v>3000</v>
      </c>
      <c r="Q54" t="s">
        <v>38</v>
      </c>
      <c r="R54">
        <v>3251</v>
      </c>
      <c r="S54" t="s">
        <v>102</v>
      </c>
      <c r="T54">
        <v>0</v>
      </c>
      <c r="U54" t="s">
        <v>40</v>
      </c>
      <c r="V54" s="1">
        <v>5500000</v>
      </c>
      <c r="W54" s="1">
        <v>5500000</v>
      </c>
      <c r="X54" s="1">
        <v>9003456</v>
      </c>
      <c r="Y54" s="1">
        <v>9003456</v>
      </c>
      <c r="Z54" s="1">
        <v>9003456</v>
      </c>
      <c r="AA54" s="1">
        <v>9003456</v>
      </c>
      <c r="AB54" s="1">
        <v>9003456</v>
      </c>
      <c r="AC54" s="83">
        <f t="shared" si="0"/>
        <v>-3503456</v>
      </c>
      <c r="AD54">
        <v>0</v>
      </c>
      <c r="AE54">
        <v>0</v>
      </c>
      <c r="AF54">
        <v>0</v>
      </c>
      <c r="AG54">
        <v>0</v>
      </c>
      <c r="AH54">
        <v>0</v>
      </c>
    </row>
    <row r="55" spans="1:34" x14ac:dyDescent="0.25">
      <c r="A55" t="str">
        <f t="shared" si="1"/>
        <v>2.5-02-2305_23623015_2326110</v>
      </c>
      <c r="B55" t="s">
        <v>59</v>
      </c>
      <c r="C55" t="s">
        <v>60</v>
      </c>
      <c r="D55" t="s">
        <v>95</v>
      </c>
      <c r="E55" t="s">
        <v>96</v>
      </c>
      <c r="F55" t="s">
        <v>43</v>
      </c>
      <c r="G55" t="s">
        <v>44</v>
      </c>
      <c r="H55" t="s">
        <v>45</v>
      </c>
      <c r="I55" t="s">
        <v>46</v>
      </c>
      <c r="J55">
        <v>6</v>
      </c>
      <c r="K55" t="s">
        <v>34</v>
      </c>
      <c r="L55">
        <v>23</v>
      </c>
      <c r="M55" t="s">
        <v>103</v>
      </c>
      <c r="N55" t="s">
        <v>47</v>
      </c>
      <c r="O55" t="s">
        <v>48</v>
      </c>
      <c r="P55">
        <v>2000</v>
      </c>
      <c r="Q55" t="s">
        <v>73</v>
      </c>
      <c r="R55">
        <v>2611</v>
      </c>
      <c r="S55" t="s">
        <v>76</v>
      </c>
      <c r="T55">
        <v>0</v>
      </c>
      <c r="U55" t="s">
        <v>40</v>
      </c>
      <c r="V55" s="1">
        <v>7000000</v>
      </c>
      <c r="W55" s="1">
        <v>7000000</v>
      </c>
      <c r="X55" s="1">
        <v>5104506.46</v>
      </c>
      <c r="Y55" s="1">
        <v>5104506.46</v>
      </c>
      <c r="Z55" s="1">
        <v>5104506.46</v>
      </c>
      <c r="AA55" s="1">
        <v>5104506.46</v>
      </c>
      <c r="AB55" s="1">
        <v>5104506.46</v>
      </c>
      <c r="AC55" s="83">
        <f t="shared" si="0"/>
        <v>1895493.54</v>
      </c>
      <c r="AD55">
        <v>0</v>
      </c>
      <c r="AE55">
        <v>0</v>
      </c>
      <c r="AF55">
        <v>0</v>
      </c>
      <c r="AG55">
        <v>0</v>
      </c>
      <c r="AH55">
        <v>0</v>
      </c>
    </row>
    <row r="56" spans="1:34" hidden="1" x14ac:dyDescent="0.25">
      <c r="A56" t="str">
        <f t="shared" si="1"/>
        <v>1.6-05-2308_23741025_2331610</v>
      </c>
      <c r="B56" t="s">
        <v>618</v>
      </c>
      <c r="C56" t="s">
        <v>619</v>
      </c>
      <c r="D56" t="s">
        <v>61</v>
      </c>
      <c r="E56" t="s">
        <v>62</v>
      </c>
      <c r="F56" t="s">
        <v>63</v>
      </c>
      <c r="G56" t="s">
        <v>64</v>
      </c>
      <c r="H56" t="s">
        <v>65</v>
      </c>
      <c r="I56" t="s">
        <v>66</v>
      </c>
      <c r="J56">
        <v>7</v>
      </c>
      <c r="K56" t="s">
        <v>67</v>
      </c>
      <c r="L56">
        <v>41</v>
      </c>
      <c r="M56" t="s">
        <v>72</v>
      </c>
      <c r="N56" t="s">
        <v>68</v>
      </c>
      <c r="O56" t="s">
        <v>69</v>
      </c>
      <c r="P56">
        <v>3000</v>
      </c>
      <c r="Q56" t="s">
        <v>38</v>
      </c>
      <c r="R56">
        <v>3161</v>
      </c>
      <c r="S56" t="s">
        <v>144</v>
      </c>
      <c r="T56">
        <v>0</v>
      </c>
      <c r="U56" t="s">
        <v>40</v>
      </c>
      <c r="V56">
        <v>0</v>
      </c>
      <c r="W56">
        <v>0</v>
      </c>
      <c r="X56">
        <v>0</v>
      </c>
      <c r="Y56">
        <v>0</v>
      </c>
      <c r="Z56">
        <v>0</v>
      </c>
      <c r="AA56">
        <v>0</v>
      </c>
      <c r="AB56">
        <v>0</v>
      </c>
      <c r="AC56" s="83">
        <f t="shared" si="0"/>
        <v>0</v>
      </c>
      <c r="AD56">
        <v>0</v>
      </c>
      <c r="AE56">
        <v>0</v>
      </c>
      <c r="AF56">
        <v>0</v>
      </c>
      <c r="AG56">
        <v>0</v>
      </c>
      <c r="AH56">
        <v>0</v>
      </c>
    </row>
    <row r="57" spans="1:34" hidden="1" x14ac:dyDescent="0.25">
      <c r="A57" t="str">
        <f t="shared" si="1"/>
        <v>1.1-14-2304_23619013_2358110</v>
      </c>
      <c r="B57" t="s">
        <v>123</v>
      </c>
      <c r="C57" t="s">
        <v>124</v>
      </c>
      <c r="D57" t="s">
        <v>28</v>
      </c>
      <c r="E57" t="s">
        <v>29</v>
      </c>
      <c r="F57" t="s">
        <v>30</v>
      </c>
      <c r="G57" t="s">
        <v>31</v>
      </c>
      <c r="H57" t="s">
        <v>32</v>
      </c>
      <c r="I57" t="s">
        <v>33</v>
      </c>
      <c r="J57">
        <v>6</v>
      </c>
      <c r="K57" t="s">
        <v>34</v>
      </c>
      <c r="L57">
        <v>19</v>
      </c>
      <c r="M57" t="s">
        <v>37</v>
      </c>
      <c r="N57" t="s">
        <v>35</v>
      </c>
      <c r="O57" t="s">
        <v>36</v>
      </c>
      <c r="P57">
        <v>5000</v>
      </c>
      <c r="Q57" t="s">
        <v>84</v>
      </c>
      <c r="R57">
        <v>5811</v>
      </c>
      <c r="S57" t="s">
        <v>132</v>
      </c>
      <c r="T57">
        <v>0</v>
      </c>
      <c r="U57" t="s">
        <v>40</v>
      </c>
      <c r="V57">
        <v>0</v>
      </c>
      <c r="W57" s="1">
        <v>8000000</v>
      </c>
      <c r="X57">
        <v>0</v>
      </c>
      <c r="Y57">
        <v>0</v>
      </c>
      <c r="Z57">
        <v>0</v>
      </c>
      <c r="AA57">
        <v>0</v>
      </c>
      <c r="AB57">
        <v>0</v>
      </c>
      <c r="AC57" s="83">
        <f t="shared" si="0"/>
        <v>0</v>
      </c>
      <c r="AD57">
        <v>0</v>
      </c>
      <c r="AE57">
        <v>0</v>
      </c>
      <c r="AF57">
        <v>0</v>
      </c>
      <c r="AG57" s="1">
        <v>8000000</v>
      </c>
      <c r="AH57" s="1">
        <v>-8000000</v>
      </c>
    </row>
    <row r="58" spans="1:34" hidden="1" x14ac:dyDescent="0.25">
      <c r="A58" t="str">
        <f t="shared" si="1"/>
        <v>1.1-14-2302_2317007_2339210</v>
      </c>
      <c r="B58" t="s">
        <v>123</v>
      </c>
      <c r="C58" t="s">
        <v>124</v>
      </c>
      <c r="D58" t="s">
        <v>28</v>
      </c>
      <c r="E58" t="s">
        <v>29</v>
      </c>
      <c r="F58" t="s">
        <v>125</v>
      </c>
      <c r="G58" t="s">
        <v>126</v>
      </c>
      <c r="H58" t="s">
        <v>97</v>
      </c>
      <c r="I58" t="s">
        <v>98</v>
      </c>
      <c r="J58">
        <v>1</v>
      </c>
      <c r="K58" t="s">
        <v>127</v>
      </c>
      <c r="L58">
        <v>7</v>
      </c>
      <c r="M58" t="s">
        <v>130</v>
      </c>
      <c r="N58" t="s">
        <v>128</v>
      </c>
      <c r="O58" t="s">
        <v>129</v>
      </c>
      <c r="P58">
        <v>3000</v>
      </c>
      <c r="Q58" t="s">
        <v>38</v>
      </c>
      <c r="R58">
        <v>3921</v>
      </c>
      <c r="S58" t="s">
        <v>39</v>
      </c>
      <c r="T58">
        <v>0</v>
      </c>
      <c r="U58" t="s">
        <v>40</v>
      </c>
      <c r="V58">
        <v>0</v>
      </c>
      <c r="W58">
        <v>0</v>
      </c>
      <c r="X58">
        <v>0</v>
      </c>
      <c r="Y58">
        <v>0</v>
      </c>
      <c r="Z58">
        <v>0</v>
      </c>
      <c r="AA58">
        <v>0</v>
      </c>
      <c r="AB58">
        <v>0</v>
      </c>
      <c r="AC58" s="83">
        <f t="shared" si="0"/>
        <v>0</v>
      </c>
      <c r="AD58">
        <v>0</v>
      </c>
      <c r="AE58">
        <v>0</v>
      </c>
      <c r="AF58">
        <v>0</v>
      </c>
      <c r="AG58">
        <v>0</v>
      </c>
      <c r="AH58">
        <v>0</v>
      </c>
    </row>
    <row r="59" spans="1:34" hidden="1" x14ac:dyDescent="0.25">
      <c r="A59" t="str">
        <f t="shared" si="1"/>
        <v>1.1-14-2302_2317007_2339220</v>
      </c>
      <c r="B59" t="s">
        <v>123</v>
      </c>
      <c r="C59" t="s">
        <v>124</v>
      </c>
      <c r="D59" t="s">
        <v>28</v>
      </c>
      <c r="E59" t="s">
        <v>29</v>
      </c>
      <c r="F59" t="s">
        <v>125</v>
      </c>
      <c r="G59" t="s">
        <v>126</v>
      </c>
      <c r="H59" t="s">
        <v>97</v>
      </c>
      <c r="I59" t="s">
        <v>98</v>
      </c>
      <c r="J59">
        <v>1</v>
      </c>
      <c r="K59" t="s">
        <v>127</v>
      </c>
      <c r="L59">
        <v>7</v>
      </c>
      <c r="M59" t="s">
        <v>130</v>
      </c>
      <c r="N59" t="s">
        <v>128</v>
      </c>
      <c r="O59" t="s">
        <v>129</v>
      </c>
      <c r="P59">
        <v>3000</v>
      </c>
      <c r="Q59" t="s">
        <v>38</v>
      </c>
      <c r="R59">
        <v>3922</v>
      </c>
      <c r="S59" t="s">
        <v>131</v>
      </c>
      <c r="T59">
        <v>0</v>
      </c>
      <c r="U59" t="s">
        <v>40</v>
      </c>
      <c r="V59" s="1">
        <v>812000</v>
      </c>
      <c r="W59">
        <v>0</v>
      </c>
      <c r="X59" s="1">
        <v>493589.01</v>
      </c>
      <c r="Y59" s="1">
        <v>493589.01</v>
      </c>
      <c r="Z59">
        <v>0</v>
      </c>
      <c r="AA59">
        <v>0</v>
      </c>
      <c r="AB59">
        <v>0</v>
      </c>
      <c r="AC59" s="83">
        <f t="shared" si="0"/>
        <v>318410.99</v>
      </c>
      <c r="AD59" s="1">
        <v>812000</v>
      </c>
      <c r="AE59">
        <v>0</v>
      </c>
      <c r="AF59">
        <v>0</v>
      </c>
      <c r="AG59">
        <v>0</v>
      </c>
      <c r="AH59" s="1">
        <v>812000</v>
      </c>
    </row>
    <row r="60" spans="1:34" hidden="1" x14ac:dyDescent="0.25">
      <c r="A60" t="str">
        <f t="shared" si="1"/>
        <v>1.1-14-2302_2317007_2358110</v>
      </c>
      <c r="B60" t="s">
        <v>123</v>
      </c>
      <c r="C60" t="s">
        <v>124</v>
      </c>
      <c r="D60" t="s">
        <v>28</v>
      </c>
      <c r="E60" t="s">
        <v>29</v>
      </c>
      <c r="F60" t="s">
        <v>125</v>
      </c>
      <c r="G60" t="s">
        <v>126</v>
      </c>
      <c r="H60" t="s">
        <v>97</v>
      </c>
      <c r="I60" t="s">
        <v>98</v>
      </c>
      <c r="J60">
        <v>1</v>
      </c>
      <c r="K60" t="s">
        <v>127</v>
      </c>
      <c r="L60">
        <v>7</v>
      </c>
      <c r="M60" t="s">
        <v>130</v>
      </c>
      <c r="N60" t="s">
        <v>128</v>
      </c>
      <c r="O60" t="s">
        <v>129</v>
      </c>
      <c r="P60">
        <v>5000</v>
      </c>
      <c r="Q60" t="s">
        <v>84</v>
      </c>
      <c r="R60">
        <v>5811</v>
      </c>
      <c r="S60" t="s">
        <v>132</v>
      </c>
      <c r="T60">
        <v>0</v>
      </c>
      <c r="U60" t="s">
        <v>40</v>
      </c>
      <c r="V60" s="1">
        <v>8000000</v>
      </c>
      <c r="W60">
        <v>0</v>
      </c>
      <c r="X60" s="1">
        <v>8970600</v>
      </c>
      <c r="Y60" s="1">
        <v>8970600</v>
      </c>
      <c r="Z60" s="1">
        <v>8970600</v>
      </c>
      <c r="AA60" s="1">
        <v>8970600</v>
      </c>
      <c r="AB60" s="1">
        <v>8970600</v>
      </c>
      <c r="AC60" s="83">
        <f t="shared" si="0"/>
        <v>-970600</v>
      </c>
      <c r="AD60">
        <v>0</v>
      </c>
      <c r="AE60" s="1">
        <v>8000000</v>
      </c>
      <c r="AF60">
        <v>0</v>
      </c>
      <c r="AG60">
        <v>0</v>
      </c>
      <c r="AH60" s="1">
        <v>8000000</v>
      </c>
    </row>
    <row r="61" spans="1:34" hidden="1" x14ac:dyDescent="0.25">
      <c r="A61" t="str">
        <f t="shared" si="1"/>
        <v>2.6-05-2104_23619013_2339210</v>
      </c>
      <c r="B61" t="s">
        <v>456</v>
      </c>
      <c r="C61" t="s">
        <v>457</v>
      </c>
      <c r="D61" t="s">
        <v>28</v>
      </c>
      <c r="E61" t="s">
        <v>29</v>
      </c>
      <c r="F61" t="s">
        <v>30</v>
      </c>
      <c r="G61" t="s">
        <v>31</v>
      </c>
      <c r="H61" t="s">
        <v>32</v>
      </c>
      <c r="I61" t="s">
        <v>33</v>
      </c>
      <c r="J61">
        <v>6</v>
      </c>
      <c r="K61" t="s">
        <v>34</v>
      </c>
      <c r="L61">
        <v>19</v>
      </c>
      <c r="M61" t="s">
        <v>37</v>
      </c>
      <c r="N61" t="s">
        <v>35</v>
      </c>
      <c r="O61" t="s">
        <v>36</v>
      </c>
      <c r="P61">
        <v>3000</v>
      </c>
      <c r="Q61" t="s">
        <v>38</v>
      </c>
      <c r="R61">
        <v>3921</v>
      </c>
      <c r="S61" t="s">
        <v>39</v>
      </c>
      <c r="T61">
        <v>0</v>
      </c>
      <c r="U61" t="s">
        <v>40</v>
      </c>
      <c r="V61">
        <v>0</v>
      </c>
      <c r="W61">
        <v>0</v>
      </c>
      <c r="X61">
        <v>0</v>
      </c>
      <c r="Y61">
        <v>0</v>
      </c>
      <c r="Z61">
        <v>0</v>
      </c>
      <c r="AA61">
        <v>0</v>
      </c>
      <c r="AB61">
        <v>0</v>
      </c>
      <c r="AC61" s="83">
        <f t="shared" si="0"/>
        <v>0</v>
      </c>
      <c r="AD61">
        <v>0</v>
      </c>
      <c r="AE61">
        <v>0</v>
      </c>
      <c r="AF61">
        <v>0</v>
      </c>
      <c r="AG61">
        <v>0</v>
      </c>
      <c r="AH61">
        <v>0</v>
      </c>
    </row>
    <row r="62" spans="1:34" hidden="1" x14ac:dyDescent="0.25">
      <c r="A62" t="str">
        <f t="shared" si="1"/>
        <v>2.5-01-2204_23619013_2339210</v>
      </c>
      <c r="B62" t="s">
        <v>446</v>
      </c>
      <c r="C62" t="s">
        <v>447</v>
      </c>
      <c r="D62" t="s">
        <v>28</v>
      </c>
      <c r="E62" t="s">
        <v>29</v>
      </c>
      <c r="F62" t="s">
        <v>30</v>
      </c>
      <c r="G62" t="s">
        <v>31</v>
      </c>
      <c r="H62" t="s">
        <v>32</v>
      </c>
      <c r="I62" t="s">
        <v>33</v>
      </c>
      <c r="J62">
        <v>6</v>
      </c>
      <c r="K62" t="s">
        <v>34</v>
      </c>
      <c r="L62">
        <v>19</v>
      </c>
      <c r="M62" t="s">
        <v>37</v>
      </c>
      <c r="N62" t="s">
        <v>35</v>
      </c>
      <c r="O62" t="s">
        <v>36</v>
      </c>
      <c r="P62">
        <v>3000</v>
      </c>
      <c r="Q62" t="s">
        <v>38</v>
      </c>
      <c r="R62">
        <v>3921</v>
      </c>
      <c r="S62" t="s">
        <v>39</v>
      </c>
      <c r="T62">
        <v>0</v>
      </c>
      <c r="U62" t="s">
        <v>40</v>
      </c>
      <c r="V62" s="1">
        <v>373697.39</v>
      </c>
      <c r="W62">
        <v>0</v>
      </c>
      <c r="X62" s="1">
        <v>1144594.82</v>
      </c>
      <c r="Y62" s="1">
        <v>1144594.82</v>
      </c>
      <c r="Z62" s="1">
        <v>1144594.82</v>
      </c>
      <c r="AA62" s="1">
        <v>1144594.82</v>
      </c>
      <c r="AB62" s="1">
        <v>1144594.82</v>
      </c>
      <c r="AC62" s="83">
        <f t="shared" si="0"/>
        <v>-770897.43</v>
      </c>
      <c r="AD62" s="1">
        <v>373697.39</v>
      </c>
      <c r="AE62">
        <v>0</v>
      </c>
      <c r="AF62">
        <v>0</v>
      </c>
      <c r="AG62">
        <v>0</v>
      </c>
      <c r="AH62" s="1">
        <v>373697.39</v>
      </c>
    </row>
    <row r="63" spans="1:34" hidden="1" x14ac:dyDescent="0.25">
      <c r="A63" t="str">
        <f t="shared" si="1"/>
        <v>2.6-11-2204_23619013_2339210</v>
      </c>
      <c r="B63" t="s">
        <v>26</v>
      </c>
      <c r="C63" t="s">
        <v>27</v>
      </c>
      <c r="D63" t="s">
        <v>28</v>
      </c>
      <c r="E63" t="s">
        <v>29</v>
      </c>
      <c r="F63" t="s">
        <v>30</v>
      </c>
      <c r="G63" t="s">
        <v>31</v>
      </c>
      <c r="H63" t="s">
        <v>32</v>
      </c>
      <c r="I63" t="s">
        <v>33</v>
      </c>
      <c r="J63">
        <v>6</v>
      </c>
      <c r="K63" t="s">
        <v>34</v>
      </c>
      <c r="L63">
        <v>19</v>
      </c>
      <c r="M63" t="s">
        <v>37</v>
      </c>
      <c r="N63" t="s">
        <v>35</v>
      </c>
      <c r="O63" t="s">
        <v>36</v>
      </c>
      <c r="P63">
        <v>3000</v>
      </c>
      <c r="Q63" t="s">
        <v>38</v>
      </c>
      <c r="R63">
        <v>3921</v>
      </c>
      <c r="S63" t="s">
        <v>39</v>
      </c>
      <c r="T63">
        <v>0</v>
      </c>
      <c r="U63" t="s">
        <v>40</v>
      </c>
      <c r="V63" s="1">
        <v>31567.41</v>
      </c>
      <c r="W63">
        <v>0</v>
      </c>
      <c r="X63" s="1">
        <v>35741.68</v>
      </c>
      <c r="Y63" s="1">
        <v>35741.68</v>
      </c>
      <c r="Z63" s="1">
        <v>35741.68</v>
      </c>
      <c r="AA63" s="1">
        <v>35741.68</v>
      </c>
      <c r="AB63" s="1">
        <v>35741.68</v>
      </c>
      <c r="AC63" s="83">
        <f t="shared" si="0"/>
        <v>-4174.2700000000004</v>
      </c>
      <c r="AD63" s="1">
        <v>31567.41</v>
      </c>
      <c r="AE63">
        <v>0</v>
      </c>
      <c r="AF63">
        <v>0</v>
      </c>
      <c r="AG63">
        <v>0</v>
      </c>
      <c r="AH63" s="1">
        <v>31567.41</v>
      </c>
    </row>
    <row r="64" spans="1:34" hidden="1" x14ac:dyDescent="0.25">
      <c r="A64" t="str">
        <f t="shared" si="1"/>
        <v>2.5-02-2204_23619013_2339210</v>
      </c>
      <c r="B64" t="s">
        <v>454</v>
      </c>
      <c r="C64" t="s">
        <v>455</v>
      </c>
      <c r="D64" t="s">
        <v>28</v>
      </c>
      <c r="E64" t="s">
        <v>29</v>
      </c>
      <c r="F64" t="s">
        <v>30</v>
      </c>
      <c r="G64" t="s">
        <v>31</v>
      </c>
      <c r="H64" t="s">
        <v>32</v>
      </c>
      <c r="I64" t="s">
        <v>33</v>
      </c>
      <c r="J64">
        <v>6</v>
      </c>
      <c r="K64" t="s">
        <v>34</v>
      </c>
      <c r="L64">
        <v>19</v>
      </c>
      <c r="M64" t="s">
        <v>37</v>
      </c>
      <c r="N64" t="s">
        <v>35</v>
      </c>
      <c r="O64" t="s">
        <v>36</v>
      </c>
      <c r="P64">
        <v>3000</v>
      </c>
      <c r="Q64" t="s">
        <v>38</v>
      </c>
      <c r="R64">
        <v>3921</v>
      </c>
      <c r="S64" t="s">
        <v>39</v>
      </c>
      <c r="T64">
        <v>0</v>
      </c>
      <c r="U64" t="s">
        <v>40</v>
      </c>
      <c r="V64" s="1">
        <v>408441.63</v>
      </c>
      <c r="W64">
        <v>0</v>
      </c>
      <c r="X64" s="1">
        <v>1487966.99</v>
      </c>
      <c r="Y64" s="1">
        <v>1487966.99</v>
      </c>
      <c r="Z64" s="1">
        <v>1487966.99</v>
      </c>
      <c r="AA64" s="1">
        <v>1487966.99</v>
      </c>
      <c r="AB64" s="1">
        <v>1487966.99</v>
      </c>
      <c r="AC64" s="83">
        <f t="shared" si="0"/>
        <v>-1079525.3599999999</v>
      </c>
      <c r="AD64" s="1">
        <v>408441.63</v>
      </c>
      <c r="AE64">
        <v>0</v>
      </c>
      <c r="AF64">
        <v>0</v>
      </c>
      <c r="AG64">
        <v>0</v>
      </c>
      <c r="AH64" s="1">
        <v>408441.63</v>
      </c>
    </row>
    <row r="65" spans="1:34" hidden="1" x14ac:dyDescent="0.25">
      <c r="A65" t="str">
        <f t="shared" si="1"/>
        <v>1.1-00-2306_23526016_2338210</v>
      </c>
      <c r="B65" t="s">
        <v>137</v>
      </c>
      <c r="C65" t="s">
        <v>138</v>
      </c>
      <c r="D65" t="s">
        <v>225</v>
      </c>
      <c r="E65" t="s">
        <v>226</v>
      </c>
      <c r="F65" t="s">
        <v>149</v>
      </c>
      <c r="G65" t="s">
        <v>150</v>
      </c>
      <c r="H65" t="s">
        <v>227</v>
      </c>
      <c r="I65" t="s">
        <v>228</v>
      </c>
      <c r="J65">
        <v>5</v>
      </c>
      <c r="K65" t="s">
        <v>229</v>
      </c>
      <c r="L65">
        <v>26</v>
      </c>
      <c r="M65" t="s">
        <v>232</v>
      </c>
      <c r="N65" t="s">
        <v>230</v>
      </c>
      <c r="O65" t="s">
        <v>231</v>
      </c>
      <c r="P65">
        <v>3000</v>
      </c>
      <c r="Q65" t="s">
        <v>38</v>
      </c>
      <c r="R65">
        <v>3821</v>
      </c>
      <c r="S65" t="s">
        <v>233</v>
      </c>
      <c r="T65">
        <v>0</v>
      </c>
      <c r="U65" t="s">
        <v>40</v>
      </c>
      <c r="V65" s="1">
        <v>4000000</v>
      </c>
      <c r="W65" s="1">
        <v>4000000</v>
      </c>
      <c r="X65">
        <v>0</v>
      </c>
      <c r="Y65">
        <v>0</v>
      </c>
      <c r="Z65">
        <v>0</v>
      </c>
      <c r="AA65">
        <v>0</v>
      </c>
      <c r="AB65">
        <v>0</v>
      </c>
      <c r="AC65" s="83">
        <f t="shared" si="0"/>
        <v>4000000</v>
      </c>
      <c r="AD65">
        <v>0</v>
      </c>
      <c r="AE65">
        <v>0</v>
      </c>
      <c r="AF65">
        <v>0</v>
      </c>
      <c r="AG65">
        <v>0</v>
      </c>
      <c r="AH65">
        <v>0</v>
      </c>
    </row>
    <row r="66" spans="1:34" hidden="1" x14ac:dyDescent="0.25">
      <c r="A66" t="str">
        <f t="shared" si="1"/>
        <v>1.1-00-2306_23526016_23445115</v>
      </c>
      <c r="B66" t="s">
        <v>137</v>
      </c>
      <c r="C66" t="s">
        <v>138</v>
      </c>
      <c r="D66" t="s">
        <v>225</v>
      </c>
      <c r="E66" t="s">
        <v>226</v>
      </c>
      <c r="F66" t="s">
        <v>149</v>
      </c>
      <c r="G66" t="s">
        <v>150</v>
      </c>
      <c r="H66" t="s">
        <v>227</v>
      </c>
      <c r="I66" t="s">
        <v>228</v>
      </c>
      <c r="J66">
        <v>5</v>
      </c>
      <c r="K66" t="s">
        <v>229</v>
      </c>
      <c r="L66">
        <v>26</v>
      </c>
      <c r="M66" t="s">
        <v>232</v>
      </c>
      <c r="N66" t="s">
        <v>230</v>
      </c>
      <c r="O66" t="s">
        <v>231</v>
      </c>
      <c r="P66">
        <v>4000</v>
      </c>
      <c r="Q66" t="s">
        <v>154</v>
      </c>
      <c r="R66">
        <v>4451</v>
      </c>
      <c r="S66" t="s">
        <v>234</v>
      </c>
      <c r="T66">
        <v>15</v>
      </c>
      <c r="U66" t="s">
        <v>235</v>
      </c>
      <c r="V66" s="1">
        <v>10000000</v>
      </c>
      <c r="W66" s="1">
        <v>10000000</v>
      </c>
      <c r="X66" s="1">
        <v>14923870.050000001</v>
      </c>
      <c r="Y66" s="1">
        <v>14923870.050000001</v>
      </c>
      <c r="Z66" s="1">
        <v>14923870.050000001</v>
      </c>
      <c r="AA66" s="1">
        <v>14923870.050000001</v>
      </c>
      <c r="AB66" s="1">
        <v>14923870.050000001</v>
      </c>
      <c r="AC66" s="83">
        <f t="shared" ref="AC66:AC129" si="2">V66-X66</f>
        <v>-4923870.0500000007</v>
      </c>
      <c r="AD66">
        <v>0</v>
      </c>
      <c r="AE66">
        <v>0</v>
      </c>
      <c r="AF66">
        <v>0</v>
      </c>
      <c r="AG66">
        <v>0</v>
      </c>
      <c r="AH66">
        <v>0</v>
      </c>
    </row>
    <row r="67" spans="1:34" hidden="1" x14ac:dyDescent="0.25">
      <c r="A67" t="str">
        <f t="shared" ref="A67:A130" si="3">CONCATENATE(B67,H67,J67,L67,N67,R67,T67)</f>
        <v>1.1-00-2306_23527016_2344110</v>
      </c>
      <c r="B67" t="s">
        <v>137</v>
      </c>
      <c r="C67" t="s">
        <v>138</v>
      </c>
      <c r="D67" t="s">
        <v>225</v>
      </c>
      <c r="E67" t="s">
        <v>226</v>
      </c>
      <c r="F67" t="s">
        <v>149</v>
      </c>
      <c r="G67" t="s">
        <v>150</v>
      </c>
      <c r="H67" t="s">
        <v>227</v>
      </c>
      <c r="I67" t="s">
        <v>228</v>
      </c>
      <c r="J67">
        <v>5</v>
      </c>
      <c r="K67" t="s">
        <v>229</v>
      </c>
      <c r="L67">
        <v>27</v>
      </c>
      <c r="M67" t="s">
        <v>236</v>
      </c>
      <c r="N67" t="s">
        <v>230</v>
      </c>
      <c r="O67" t="s">
        <v>231</v>
      </c>
      <c r="P67">
        <v>4000</v>
      </c>
      <c r="Q67" t="s">
        <v>154</v>
      </c>
      <c r="R67">
        <v>4411</v>
      </c>
      <c r="S67" t="s">
        <v>155</v>
      </c>
      <c r="T67">
        <v>0</v>
      </c>
      <c r="U67" t="s">
        <v>40</v>
      </c>
      <c r="V67" s="1">
        <v>1000000</v>
      </c>
      <c r="W67" s="1">
        <v>1000000</v>
      </c>
      <c r="X67" s="1">
        <v>292966.42</v>
      </c>
      <c r="Y67" s="1">
        <v>292966.42</v>
      </c>
      <c r="Z67" s="1">
        <v>292966.42</v>
      </c>
      <c r="AA67" s="1">
        <v>52000</v>
      </c>
      <c r="AB67">
        <v>0</v>
      </c>
      <c r="AC67" s="83">
        <f t="shared" si="2"/>
        <v>707033.58000000007</v>
      </c>
      <c r="AD67">
        <v>0</v>
      </c>
      <c r="AE67">
        <v>0</v>
      </c>
      <c r="AF67">
        <v>0</v>
      </c>
      <c r="AG67">
        <v>0</v>
      </c>
      <c r="AH67">
        <v>0</v>
      </c>
    </row>
    <row r="68" spans="1:34" hidden="1" x14ac:dyDescent="0.25">
      <c r="A68" t="str">
        <f t="shared" si="3"/>
        <v>1.1-00-2306_23530018_2333510</v>
      </c>
      <c r="B68" t="s">
        <v>137</v>
      </c>
      <c r="C68" t="s">
        <v>138</v>
      </c>
      <c r="D68" t="s">
        <v>225</v>
      </c>
      <c r="E68" t="s">
        <v>226</v>
      </c>
      <c r="F68" t="s">
        <v>149</v>
      </c>
      <c r="G68" t="s">
        <v>150</v>
      </c>
      <c r="H68" t="s">
        <v>227</v>
      </c>
      <c r="I68" t="s">
        <v>228</v>
      </c>
      <c r="J68">
        <v>5</v>
      </c>
      <c r="K68" t="s">
        <v>229</v>
      </c>
      <c r="L68">
        <v>30</v>
      </c>
      <c r="M68" t="s">
        <v>239</v>
      </c>
      <c r="N68" t="s">
        <v>237</v>
      </c>
      <c r="O68" t="s">
        <v>238</v>
      </c>
      <c r="P68">
        <v>3000</v>
      </c>
      <c r="Q68" t="s">
        <v>38</v>
      </c>
      <c r="R68">
        <v>3351</v>
      </c>
      <c r="S68" t="s">
        <v>240</v>
      </c>
      <c r="T68">
        <v>0</v>
      </c>
      <c r="U68" t="s">
        <v>40</v>
      </c>
      <c r="V68" s="1">
        <v>470000</v>
      </c>
      <c r="W68" s="1">
        <v>470000</v>
      </c>
      <c r="X68" s="1">
        <v>462979.2</v>
      </c>
      <c r="Y68" s="1">
        <v>462979.2</v>
      </c>
      <c r="Z68" s="1">
        <v>462979.2</v>
      </c>
      <c r="AA68" s="1">
        <v>462979.2</v>
      </c>
      <c r="AB68" s="1">
        <v>462979.2</v>
      </c>
      <c r="AC68" s="83">
        <f t="shared" si="2"/>
        <v>7020.7999999999884</v>
      </c>
      <c r="AD68">
        <v>0</v>
      </c>
      <c r="AE68">
        <v>0</v>
      </c>
      <c r="AF68">
        <v>0</v>
      </c>
      <c r="AG68">
        <v>0</v>
      </c>
      <c r="AH68">
        <v>0</v>
      </c>
    </row>
    <row r="69" spans="1:34" hidden="1" x14ac:dyDescent="0.25">
      <c r="A69" t="str">
        <f t="shared" si="3"/>
        <v>1.1-00-2306_23530018_2338210</v>
      </c>
      <c r="B69" t="s">
        <v>137</v>
      </c>
      <c r="C69" t="s">
        <v>138</v>
      </c>
      <c r="D69" t="s">
        <v>225</v>
      </c>
      <c r="E69" t="s">
        <v>226</v>
      </c>
      <c r="F69" t="s">
        <v>149</v>
      </c>
      <c r="G69" t="s">
        <v>150</v>
      </c>
      <c r="H69" t="s">
        <v>227</v>
      </c>
      <c r="I69" t="s">
        <v>228</v>
      </c>
      <c r="J69">
        <v>5</v>
      </c>
      <c r="K69" t="s">
        <v>229</v>
      </c>
      <c r="L69">
        <v>30</v>
      </c>
      <c r="M69" t="s">
        <v>239</v>
      </c>
      <c r="N69" t="s">
        <v>237</v>
      </c>
      <c r="O69" t="s">
        <v>238</v>
      </c>
      <c r="P69">
        <v>3000</v>
      </c>
      <c r="Q69" t="s">
        <v>38</v>
      </c>
      <c r="R69">
        <v>3821</v>
      </c>
      <c r="S69" t="s">
        <v>233</v>
      </c>
      <c r="T69">
        <v>0</v>
      </c>
      <c r="U69" t="s">
        <v>40</v>
      </c>
      <c r="V69" s="1">
        <v>75000</v>
      </c>
      <c r="W69">
        <v>0</v>
      </c>
      <c r="X69">
        <v>0</v>
      </c>
      <c r="Y69">
        <v>0</v>
      </c>
      <c r="Z69">
        <v>0</v>
      </c>
      <c r="AA69">
        <v>0</v>
      </c>
      <c r="AB69">
        <v>0</v>
      </c>
      <c r="AC69" s="83">
        <f t="shared" si="2"/>
        <v>75000</v>
      </c>
      <c r="AD69">
        <v>0</v>
      </c>
      <c r="AE69" s="1">
        <v>75000</v>
      </c>
      <c r="AF69">
        <v>0</v>
      </c>
      <c r="AG69">
        <v>0</v>
      </c>
      <c r="AH69" s="1">
        <v>75000</v>
      </c>
    </row>
    <row r="70" spans="1:34" hidden="1" x14ac:dyDescent="0.25">
      <c r="A70" t="str">
        <f t="shared" si="3"/>
        <v>1.1-00-2306_23530018_2344110</v>
      </c>
      <c r="B70" t="s">
        <v>137</v>
      </c>
      <c r="C70" t="s">
        <v>138</v>
      </c>
      <c r="D70" t="s">
        <v>225</v>
      </c>
      <c r="E70" t="s">
        <v>226</v>
      </c>
      <c r="F70" t="s">
        <v>149</v>
      </c>
      <c r="G70" t="s">
        <v>150</v>
      </c>
      <c r="H70" t="s">
        <v>227</v>
      </c>
      <c r="I70" t="s">
        <v>228</v>
      </c>
      <c r="J70">
        <v>5</v>
      </c>
      <c r="K70" t="s">
        <v>229</v>
      </c>
      <c r="L70">
        <v>30</v>
      </c>
      <c r="M70" t="s">
        <v>239</v>
      </c>
      <c r="N70" t="s">
        <v>237</v>
      </c>
      <c r="O70" t="s">
        <v>238</v>
      </c>
      <c r="P70">
        <v>4000</v>
      </c>
      <c r="Q70" t="s">
        <v>154</v>
      </c>
      <c r="R70">
        <v>4411</v>
      </c>
      <c r="S70" t="s">
        <v>155</v>
      </c>
      <c r="T70">
        <v>0</v>
      </c>
      <c r="U70" t="s">
        <v>40</v>
      </c>
      <c r="V70" s="1">
        <v>10000000</v>
      </c>
      <c r="W70" s="1">
        <v>10000000</v>
      </c>
      <c r="X70" s="1">
        <v>9990000</v>
      </c>
      <c r="Y70" s="1">
        <v>9990000</v>
      </c>
      <c r="Z70" s="1">
        <v>9990000</v>
      </c>
      <c r="AA70" s="1">
        <v>9990000</v>
      </c>
      <c r="AB70" s="1">
        <v>9990000</v>
      </c>
      <c r="AC70" s="83">
        <f t="shared" si="2"/>
        <v>10000</v>
      </c>
      <c r="AD70">
        <v>0</v>
      </c>
      <c r="AE70">
        <v>0</v>
      </c>
      <c r="AF70">
        <v>0</v>
      </c>
      <c r="AG70">
        <v>0</v>
      </c>
      <c r="AH70">
        <v>0</v>
      </c>
    </row>
    <row r="71" spans="1:34" hidden="1" x14ac:dyDescent="0.25">
      <c r="A71" t="str">
        <f t="shared" si="3"/>
        <v>1.1-00-2306_23530018_2344310</v>
      </c>
      <c r="B71" t="s">
        <v>137</v>
      </c>
      <c r="C71" t="s">
        <v>138</v>
      </c>
      <c r="D71" t="s">
        <v>225</v>
      </c>
      <c r="E71" t="s">
        <v>226</v>
      </c>
      <c r="F71" t="s">
        <v>149</v>
      </c>
      <c r="G71" t="s">
        <v>150</v>
      </c>
      <c r="H71" t="s">
        <v>227</v>
      </c>
      <c r="I71" t="s">
        <v>228</v>
      </c>
      <c r="J71">
        <v>5</v>
      </c>
      <c r="K71" t="s">
        <v>229</v>
      </c>
      <c r="L71">
        <v>30</v>
      </c>
      <c r="M71" t="s">
        <v>239</v>
      </c>
      <c r="N71" t="s">
        <v>237</v>
      </c>
      <c r="O71" t="s">
        <v>238</v>
      </c>
      <c r="P71">
        <v>4000</v>
      </c>
      <c r="Q71" t="s">
        <v>154</v>
      </c>
      <c r="R71">
        <v>4431</v>
      </c>
      <c r="S71" t="s">
        <v>241</v>
      </c>
      <c r="T71">
        <v>0</v>
      </c>
      <c r="U71" t="s">
        <v>40</v>
      </c>
      <c r="V71">
        <v>0</v>
      </c>
      <c r="W71">
        <v>0</v>
      </c>
      <c r="X71">
        <v>0</v>
      </c>
      <c r="Y71">
        <v>0</v>
      </c>
      <c r="Z71">
        <v>0</v>
      </c>
      <c r="AA71">
        <v>0</v>
      </c>
      <c r="AB71">
        <v>0</v>
      </c>
      <c r="AC71" s="83">
        <f t="shared" si="2"/>
        <v>0</v>
      </c>
      <c r="AD71">
        <v>0</v>
      </c>
      <c r="AE71">
        <v>0</v>
      </c>
      <c r="AF71">
        <v>0</v>
      </c>
      <c r="AG71">
        <v>0</v>
      </c>
      <c r="AH71">
        <v>0</v>
      </c>
    </row>
    <row r="72" spans="1:34" hidden="1" x14ac:dyDescent="0.25">
      <c r="A72" t="str">
        <f t="shared" si="3"/>
        <v>1.1-00-2306_23531018_2344110</v>
      </c>
      <c r="B72" t="s">
        <v>137</v>
      </c>
      <c r="C72" t="s">
        <v>138</v>
      </c>
      <c r="D72" t="s">
        <v>225</v>
      </c>
      <c r="E72" t="s">
        <v>226</v>
      </c>
      <c r="F72" t="s">
        <v>149</v>
      </c>
      <c r="G72" t="s">
        <v>150</v>
      </c>
      <c r="H72" t="s">
        <v>227</v>
      </c>
      <c r="I72" t="s">
        <v>228</v>
      </c>
      <c r="J72">
        <v>5</v>
      </c>
      <c r="K72" t="s">
        <v>229</v>
      </c>
      <c r="L72">
        <v>31</v>
      </c>
      <c r="M72" t="s">
        <v>242</v>
      </c>
      <c r="N72" t="s">
        <v>237</v>
      </c>
      <c r="O72" t="s">
        <v>238</v>
      </c>
      <c r="P72">
        <v>4000</v>
      </c>
      <c r="Q72" t="s">
        <v>154</v>
      </c>
      <c r="R72">
        <v>4411</v>
      </c>
      <c r="S72" t="s">
        <v>155</v>
      </c>
      <c r="T72">
        <v>0</v>
      </c>
      <c r="U72" t="s">
        <v>40</v>
      </c>
      <c r="V72" s="1">
        <v>54793475.799999997</v>
      </c>
      <c r="W72" s="1">
        <v>50566898.219999999</v>
      </c>
      <c r="X72" s="1">
        <v>54554449.479999997</v>
      </c>
      <c r="Y72" s="1">
        <v>54554449.479999997</v>
      </c>
      <c r="Z72" s="1">
        <v>54554449.479999997</v>
      </c>
      <c r="AA72" s="1">
        <v>54554449.479999997</v>
      </c>
      <c r="AB72" s="1">
        <v>54554449.479999997</v>
      </c>
      <c r="AC72" s="83">
        <f t="shared" si="2"/>
        <v>239026.3200000003</v>
      </c>
      <c r="AD72">
        <v>0</v>
      </c>
      <c r="AE72" s="1">
        <v>4226577.58</v>
      </c>
      <c r="AF72">
        <v>0</v>
      </c>
      <c r="AG72">
        <v>0</v>
      </c>
      <c r="AH72" s="1">
        <v>4226577.58</v>
      </c>
    </row>
    <row r="73" spans="1:34" hidden="1" x14ac:dyDescent="0.25">
      <c r="A73" t="str">
        <f t="shared" si="3"/>
        <v>1.1-00-2306_23532018_2344110</v>
      </c>
      <c r="B73" t="s">
        <v>137</v>
      </c>
      <c r="C73" t="s">
        <v>138</v>
      </c>
      <c r="D73" t="s">
        <v>225</v>
      </c>
      <c r="E73" t="s">
        <v>226</v>
      </c>
      <c r="F73" t="s">
        <v>149</v>
      </c>
      <c r="G73" t="s">
        <v>150</v>
      </c>
      <c r="H73" t="s">
        <v>227</v>
      </c>
      <c r="I73" t="s">
        <v>228</v>
      </c>
      <c r="J73">
        <v>5</v>
      </c>
      <c r="K73" t="s">
        <v>229</v>
      </c>
      <c r="L73">
        <v>32</v>
      </c>
      <c r="M73" t="s">
        <v>243</v>
      </c>
      <c r="N73" t="s">
        <v>237</v>
      </c>
      <c r="O73" t="s">
        <v>238</v>
      </c>
      <c r="P73">
        <v>4000</v>
      </c>
      <c r="Q73" t="s">
        <v>154</v>
      </c>
      <c r="R73">
        <v>4411</v>
      </c>
      <c r="S73" t="s">
        <v>155</v>
      </c>
      <c r="T73">
        <v>0</v>
      </c>
      <c r="U73" t="s">
        <v>40</v>
      </c>
      <c r="V73" s="1">
        <v>13896800</v>
      </c>
      <c r="W73" s="1">
        <v>10733101.779999999</v>
      </c>
      <c r="X73" s="1">
        <v>14162986.199999999</v>
      </c>
      <c r="Y73" s="1">
        <v>14162986.199999999</v>
      </c>
      <c r="Z73" s="1">
        <v>14162986.199999999</v>
      </c>
      <c r="AA73" s="1">
        <v>14162986.199999999</v>
      </c>
      <c r="AB73" s="1">
        <v>14162986.199999999</v>
      </c>
      <c r="AC73" s="83">
        <f t="shared" si="2"/>
        <v>-266186.19999999925</v>
      </c>
      <c r="AD73">
        <v>0</v>
      </c>
      <c r="AE73" s="1">
        <v>3163698.22</v>
      </c>
      <c r="AF73">
        <v>0</v>
      </c>
      <c r="AG73">
        <v>0</v>
      </c>
      <c r="AH73" s="1">
        <v>3163698.22</v>
      </c>
    </row>
    <row r="74" spans="1:34" hidden="1" x14ac:dyDescent="0.25">
      <c r="A74" t="str">
        <f t="shared" si="3"/>
        <v>1.1-00-2315_23154035_2342110</v>
      </c>
      <c r="B74" t="s">
        <v>137</v>
      </c>
      <c r="C74" t="s">
        <v>138</v>
      </c>
      <c r="D74" t="s">
        <v>225</v>
      </c>
      <c r="E74" t="s">
        <v>226</v>
      </c>
      <c r="F74" t="s">
        <v>63</v>
      </c>
      <c r="G74" t="s">
        <v>64</v>
      </c>
      <c r="H74" t="s">
        <v>244</v>
      </c>
      <c r="I74" t="s">
        <v>245</v>
      </c>
      <c r="J74">
        <v>1</v>
      </c>
      <c r="K74" t="s">
        <v>127</v>
      </c>
      <c r="L74">
        <v>54</v>
      </c>
      <c r="M74" t="s">
        <v>248</v>
      </c>
      <c r="N74" t="s">
        <v>246</v>
      </c>
      <c r="O74" t="s">
        <v>247</v>
      </c>
      <c r="P74">
        <v>4000</v>
      </c>
      <c r="Q74" t="s">
        <v>154</v>
      </c>
      <c r="R74">
        <v>4211</v>
      </c>
      <c r="S74" t="s">
        <v>249</v>
      </c>
      <c r="T74">
        <v>0</v>
      </c>
      <c r="U74" t="s">
        <v>40</v>
      </c>
      <c r="V74" s="1">
        <v>12625430</v>
      </c>
      <c r="W74" s="1">
        <v>12625430</v>
      </c>
      <c r="X74" s="1">
        <v>12298466.77</v>
      </c>
      <c r="Y74" s="1">
        <v>12298466.77</v>
      </c>
      <c r="Z74" s="1">
        <v>12298466.77</v>
      </c>
      <c r="AA74" s="1">
        <v>12298466.77</v>
      </c>
      <c r="AB74" s="1">
        <v>12298466.77</v>
      </c>
      <c r="AC74" s="83">
        <f t="shared" si="2"/>
        <v>326963.23000000045</v>
      </c>
      <c r="AD74">
        <v>0</v>
      </c>
      <c r="AE74">
        <v>0</v>
      </c>
      <c r="AF74">
        <v>0</v>
      </c>
      <c r="AG74">
        <v>0</v>
      </c>
      <c r="AH74">
        <v>0</v>
      </c>
    </row>
    <row r="75" spans="1:34" hidden="1" x14ac:dyDescent="0.25">
      <c r="A75" t="str">
        <f t="shared" si="3"/>
        <v>1.1-00-2310_23448030_2321710</v>
      </c>
      <c r="B75" t="s">
        <v>137</v>
      </c>
      <c r="C75" t="s">
        <v>138</v>
      </c>
      <c r="D75" t="s">
        <v>225</v>
      </c>
      <c r="E75" t="s">
        <v>226</v>
      </c>
      <c r="F75" t="s">
        <v>43</v>
      </c>
      <c r="G75" t="s">
        <v>44</v>
      </c>
      <c r="H75" t="s">
        <v>250</v>
      </c>
      <c r="I75" t="s">
        <v>251</v>
      </c>
      <c r="J75">
        <v>4</v>
      </c>
      <c r="K75" t="s">
        <v>190</v>
      </c>
      <c r="L75">
        <v>48</v>
      </c>
      <c r="M75" t="s">
        <v>254</v>
      </c>
      <c r="N75" t="s">
        <v>252</v>
      </c>
      <c r="O75" t="s">
        <v>253</v>
      </c>
      <c r="P75">
        <v>2000</v>
      </c>
      <c r="Q75" t="s">
        <v>73</v>
      </c>
      <c r="R75">
        <v>2171</v>
      </c>
      <c r="S75" t="s">
        <v>255</v>
      </c>
      <c r="T75">
        <v>0</v>
      </c>
      <c r="U75" t="s">
        <v>40</v>
      </c>
      <c r="V75" s="1">
        <v>30000</v>
      </c>
      <c r="W75" s="1">
        <v>30000</v>
      </c>
      <c r="X75">
        <v>0</v>
      </c>
      <c r="Y75">
        <v>0</v>
      </c>
      <c r="Z75">
        <v>0</v>
      </c>
      <c r="AA75">
        <v>0</v>
      </c>
      <c r="AB75">
        <v>0</v>
      </c>
      <c r="AC75" s="83">
        <f t="shared" si="2"/>
        <v>30000</v>
      </c>
      <c r="AD75">
        <v>0</v>
      </c>
      <c r="AE75">
        <v>0</v>
      </c>
      <c r="AF75">
        <v>0</v>
      </c>
      <c r="AG75">
        <v>0</v>
      </c>
      <c r="AH75">
        <v>0</v>
      </c>
    </row>
    <row r="76" spans="1:34" hidden="1" x14ac:dyDescent="0.25">
      <c r="A76" t="str">
        <f t="shared" si="3"/>
        <v>1.1-00-2310_23448030_2322210</v>
      </c>
      <c r="B76" t="s">
        <v>137</v>
      </c>
      <c r="C76" t="s">
        <v>138</v>
      </c>
      <c r="D76" t="s">
        <v>225</v>
      </c>
      <c r="E76" t="s">
        <v>226</v>
      </c>
      <c r="F76" t="s">
        <v>43</v>
      </c>
      <c r="G76" t="s">
        <v>44</v>
      </c>
      <c r="H76" t="s">
        <v>250</v>
      </c>
      <c r="I76" t="s">
        <v>251</v>
      </c>
      <c r="J76">
        <v>4</v>
      </c>
      <c r="K76" t="s">
        <v>190</v>
      </c>
      <c r="L76">
        <v>48</v>
      </c>
      <c r="M76" t="s">
        <v>254</v>
      </c>
      <c r="N76" t="s">
        <v>252</v>
      </c>
      <c r="O76" t="s">
        <v>253</v>
      </c>
      <c r="P76">
        <v>2000</v>
      </c>
      <c r="Q76" t="s">
        <v>73</v>
      </c>
      <c r="R76">
        <v>2221</v>
      </c>
      <c r="S76" t="s">
        <v>194</v>
      </c>
      <c r="T76">
        <v>0</v>
      </c>
      <c r="U76" t="s">
        <v>40</v>
      </c>
      <c r="V76" s="1">
        <v>40000</v>
      </c>
      <c r="W76" s="1">
        <v>40000</v>
      </c>
      <c r="X76" s="1">
        <v>20000</v>
      </c>
      <c r="Y76" s="1">
        <v>20000</v>
      </c>
      <c r="Z76">
        <v>0</v>
      </c>
      <c r="AA76">
        <v>0</v>
      </c>
      <c r="AB76">
        <v>0</v>
      </c>
      <c r="AC76" s="83">
        <f t="shared" si="2"/>
        <v>20000</v>
      </c>
      <c r="AD76">
        <v>0</v>
      </c>
      <c r="AE76">
        <v>0</v>
      </c>
      <c r="AF76">
        <v>0</v>
      </c>
      <c r="AG76">
        <v>0</v>
      </c>
      <c r="AH76">
        <v>0</v>
      </c>
    </row>
    <row r="77" spans="1:34" hidden="1" x14ac:dyDescent="0.25">
      <c r="A77" t="str">
        <f t="shared" si="3"/>
        <v>1.1-00-2310_23448030_2325210</v>
      </c>
      <c r="B77" t="s">
        <v>137</v>
      </c>
      <c r="C77" t="s">
        <v>138</v>
      </c>
      <c r="D77" t="s">
        <v>225</v>
      </c>
      <c r="E77" t="s">
        <v>226</v>
      </c>
      <c r="F77" t="s">
        <v>43</v>
      </c>
      <c r="G77" t="s">
        <v>44</v>
      </c>
      <c r="H77" t="s">
        <v>250</v>
      </c>
      <c r="I77" t="s">
        <v>251</v>
      </c>
      <c r="J77">
        <v>4</v>
      </c>
      <c r="K77" t="s">
        <v>190</v>
      </c>
      <c r="L77">
        <v>48</v>
      </c>
      <c r="M77" t="s">
        <v>254</v>
      </c>
      <c r="N77" t="s">
        <v>252</v>
      </c>
      <c r="O77" t="s">
        <v>253</v>
      </c>
      <c r="P77">
        <v>2000</v>
      </c>
      <c r="Q77" t="s">
        <v>73</v>
      </c>
      <c r="R77">
        <v>2521</v>
      </c>
      <c r="S77" t="s">
        <v>220</v>
      </c>
      <c r="T77">
        <v>0</v>
      </c>
      <c r="U77" t="s">
        <v>40</v>
      </c>
      <c r="V77" s="1">
        <v>50000</v>
      </c>
      <c r="W77" s="1">
        <v>50000</v>
      </c>
      <c r="X77">
        <v>0</v>
      </c>
      <c r="Y77">
        <v>0</v>
      </c>
      <c r="Z77">
        <v>0</v>
      </c>
      <c r="AA77">
        <v>0</v>
      </c>
      <c r="AB77">
        <v>0</v>
      </c>
      <c r="AC77" s="83">
        <f t="shared" si="2"/>
        <v>50000</v>
      </c>
      <c r="AD77">
        <v>0</v>
      </c>
      <c r="AE77">
        <v>0</v>
      </c>
      <c r="AF77">
        <v>0</v>
      </c>
      <c r="AG77">
        <v>0</v>
      </c>
      <c r="AH77">
        <v>0</v>
      </c>
    </row>
    <row r="78" spans="1:34" hidden="1" x14ac:dyDescent="0.25">
      <c r="A78" t="str">
        <f t="shared" si="3"/>
        <v>1.1-00-2310_23448030_2325910</v>
      </c>
      <c r="B78" t="s">
        <v>137</v>
      </c>
      <c r="C78" t="s">
        <v>138</v>
      </c>
      <c r="D78" t="s">
        <v>225</v>
      </c>
      <c r="E78" t="s">
        <v>226</v>
      </c>
      <c r="F78" t="s">
        <v>43</v>
      </c>
      <c r="G78" t="s">
        <v>44</v>
      </c>
      <c r="H78" t="s">
        <v>250</v>
      </c>
      <c r="I78" t="s">
        <v>251</v>
      </c>
      <c r="J78">
        <v>4</v>
      </c>
      <c r="K78" t="s">
        <v>190</v>
      </c>
      <c r="L78">
        <v>48</v>
      </c>
      <c r="M78" t="s">
        <v>254</v>
      </c>
      <c r="N78" t="s">
        <v>252</v>
      </c>
      <c r="O78" t="s">
        <v>253</v>
      </c>
      <c r="P78">
        <v>2000</v>
      </c>
      <c r="Q78" t="s">
        <v>73</v>
      </c>
      <c r="R78">
        <v>2591</v>
      </c>
      <c r="S78" t="s">
        <v>256</v>
      </c>
      <c r="T78">
        <v>0</v>
      </c>
      <c r="U78" t="s">
        <v>40</v>
      </c>
      <c r="V78" s="1">
        <v>2400000</v>
      </c>
      <c r="W78" s="1">
        <v>2500000</v>
      </c>
      <c r="X78" s="1">
        <v>3775271.34</v>
      </c>
      <c r="Y78" s="1">
        <v>3775271.34</v>
      </c>
      <c r="Z78" s="1">
        <v>2153266.54</v>
      </c>
      <c r="AA78" s="1">
        <v>2153266.54</v>
      </c>
      <c r="AB78" s="1">
        <v>2153266.54</v>
      </c>
      <c r="AC78" s="83">
        <f t="shared" si="2"/>
        <v>-1375271.3399999999</v>
      </c>
      <c r="AD78">
        <v>0</v>
      </c>
      <c r="AE78">
        <v>0</v>
      </c>
      <c r="AF78">
        <v>0</v>
      </c>
      <c r="AG78" s="1">
        <v>100000</v>
      </c>
      <c r="AH78" s="1">
        <v>-100000</v>
      </c>
    </row>
    <row r="79" spans="1:34" hidden="1" x14ac:dyDescent="0.25">
      <c r="A79" t="str">
        <f t="shared" si="3"/>
        <v>1.1-00-2310_23448030_2338210</v>
      </c>
      <c r="B79" t="s">
        <v>137</v>
      </c>
      <c r="C79" t="s">
        <v>138</v>
      </c>
      <c r="D79" t="s">
        <v>225</v>
      </c>
      <c r="E79" t="s">
        <v>226</v>
      </c>
      <c r="F79" t="s">
        <v>43</v>
      </c>
      <c r="G79" t="s">
        <v>44</v>
      </c>
      <c r="H79" t="s">
        <v>250</v>
      </c>
      <c r="I79" t="s">
        <v>251</v>
      </c>
      <c r="J79">
        <v>4</v>
      </c>
      <c r="K79" t="s">
        <v>190</v>
      </c>
      <c r="L79">
        <v>48</v>
      </c>
      <c r="M79" t="s">
        <v>254</v>
      </c>
      <c r="N79" t="s">
        <v>252</v>
      </c>
      <c r="O79" t="s">
        <v>253</v>
      </c>
      <c r="P79">
        <v>3000</v>
      </c>
      <c r="Q79" t="s">
        <v>38</v>
      </c>
      <c r="R79">
        <v>3821</v>
      </c>
      <c r="S79" t="s">
        <v>233</v>
      </c>
      <c r="T79">
        <v>0</v>
      </c>
      <c r="U79" t="s">
        <v>40</v>
      </c>
      <c r="V79" s="1">
        <v>600000</v>
      </c>
      <c r="W79" s="1">
        <v>500000</v>
      </c>
      <c r="X79" s="1">
        <v>599981</v>
      </c>
      <c r="Y79" s="1">
        <v>599981</v>
      </c>
      <c r="Z79" s="1">
        <v>599981</v>
      </c>
      <c r="AA79" s="1">
        <v>599981</v>
      </c>
      <c r="AB79" s="1">
        <v>599981</v>
      </c>
      <c r="AC79" s="83">
        <f t="shared" si="2"/>
        <v>19</v>
      </c>
      <c r="AD79">
        <v>0</v>
      </c>
      <c r="AE79" s="1">
        <v>100000</v>
      </c>
      <c r="AF79">
        <v>0</v>
      </c>
      <c r="AG79">
        <v>0</v>
      </c>
      <c r="AH79" s="1">
        <v>100000</v>
      </c>
    </row>
    <row r="80" spans="1:34" hidden="1" x14ac:dyDescent="0.25">
      <c r="A80" t="str">
        <f t="shared" si="3"/>
        <v>1.1-00-2310_23448030_2342110</v>
      </c>
      <c r="B80" t="s">
        <v>137</v>
      </c>
      <c r="C80" t="s">
        <v>138</v>
      </c>
      <c r="D80" t="s">
        <v>225</v>
      </c>
      <c r="E80" t="s">
        <v>226</v>
      </c>
      <c r="F80" t="s">
        <v>43</v>
      </c>
      <c r="G80" t="s">
        <v>44</v>
      </c>
      <c r="H80" t="s">
        <v>250</v>
      </c>
      <c r="I80" t="s">
        <v>251</v>
      </c>
      <c r="J80">
        <v>4</v>
      </c>
      <c r="K80" t="s">
        <v>190</v>
      </c>
      <c r="L80">
        <v>48</v>
      </c>
      <c r="M80" t="s">
        <v>254</v>
      </c>
      <c r="N80" t="s">
        <v>252</v>
      </c>
      <c r="O80" t="s">
        <v>253</v>
      </c>
      <c r="P80">
        <v>4000</v>
      </c>
      <c r="Q80" t="s">
        <v>154</v>
      </c>
      <c r="R80">
        <v>4211</v>
      </c>
      <c r="S80" t="s">
        <v>249</v>
      </c>
      <c r="T80">
        <v>0</v>
      </c>
      <c r="U80" t="s">
        <v>40</v>
      </c>
      <c r="V80" s="1">
        <v>1200000</v>
      </c>
      <c r="W80" s="1">
        <v>1200000</v>
      </c>
      <c r="X80" s="1">
        <v>199200</v>
      </c>
      <c r="Y80" s="1">
        <v>199200</v>
      </c>
      <c r="Z80" s="1">
        <v>199200</v>
      </c>
      <c r="AA80" s="1">
        <v>199200</v>
      </c>
      <c r="AB80" s="1">
        <v>199200</v>
      </c>
      <c r="AC80" s="83">
        <f t="shared" si="2"/>
        <v>1000800</v>
      </c>
      <c r="AD80">
        <v>0</v>
      </c>
      <c r="AE80">
        <v>0</v>
      </c>
      <c r="AF80">
        <v>0</v>
      </c>
      <c r="AG80">
        <v>0</v>
      </c>
      <c r="AH80">
        <v>0</v>
      </c>
    </row>
    <row r="81" spans="1:34" hidden="1" x14ac:dyDescent="0.25">
      <c r="A81" t="str">
        <f t="shared" si="3"/>
        <v>1.1-00-2310_23448030_23441132</v>
      </c>
      <c r="B81" t="s">
        <v>137</v>
      </c>
      <c r="C81" t="s">
        <v>138</v>
      </c>
      <c r="D81" t="s">
        <v>225</v>
      </c>
      <c r="E81" t="s">
        <v>226</v>
      </c>
      <c r="F81" t="s">
        <v>43</v>
      </c>
      <c r="G81" t="s">
        <v>44</v>
      </c>
      <c r="H81" t="s">
        <v>250</v>
      </c>
      <c r="I81" t="s">
        <v>251</v>
      </c>
      <c r="J81">
        <v>4</v>
      </c>
      <c r="K81" t="s">
        <v>190</v>
      </c>
      <c r="L81">
        <v>48</v>
      </c>
      <c r="M81" t="s">
        <v>254</v>
      </c>
      <c r="N81" t="s">
        <v>252</v>
      </c>
      <c r="O81" t="s">
        <v>253</v>
      </c>
      <c r="P81">
        <v>4000</v>
      </c>
      <c r="Q81" t="s">
        <v>154</v>
      </c>
      <c r="R81">
        <v>4411</v>
      </c>
      <c r="S81" t="s">
        <v>155</v>
      </c>
      <c r="T81">
        <v>32</v>
      </c>
      <c r="U81" t="s">
        <v>257</v>
      </c>
      <c r="V81">
        <v>0</v>
      </c>
      <c r="W81">
        <v>0</v>
      </c>
      <c r="X81">
        <v>0</v>
      </c>
      <c r="Y81">
        <v>0</v>
      </c>
      <c r="Z81">
        <v>0</v>
      </c>
      <c r="AA81">
        <v>0</v>
      </c>
      <c r="AB81">
        <v>0</v>
      </c>
      <c r="AC81" s="83">
        <f t="shared" si="2"/>
        <v>0</v>
      </c>
      <c r="AD81">
        <v>0</v>
      </c>
      <c r="AE81">
        <v>0</v>
      </c>
      <c r="AF81">
        <v>0</v>
      </c>
      <c r="AG81">
        <v>0</v>
      </c>
      <c r="AH81">
        <v>0</v>
      </c>
    </row>
    <row r="82" spans="1:34" hidden="1" x14ac:dyDescent="0.25">
      <c r="A82" t="str">
        <f t="shared" si="3"/>
        <v>1.1-00-2310_23448030_2356710</v>
      </c>
      <c r="B82" t="s">
        <v>137</v>
      </c>
      <c r="C82" t="s">
        <v>138</v>
      </c>
      <c r="D82" t="s">
        <v>225</v>
      </c>
      <c r="E82" t="s">
        <v>226</v>
      </c>
      <c r="F82" t="s">
        <v>43</v>
      </c>
      <c r="G82" t="s">
        <v>44</v>
      </c>
      <c r="H82" t="s">
        <v>250</v>
      </c>
      <c r="I82" t="s">
        <v>251</v>
      </c>
      <c r="J82">
        <v>4</v>
      </c>
      <c r="K82" t="s">
        <v>190</v>
      </c>
      <c r="L82">
        <v>48</v>
      </c>
      <c r="M82" t="s">
        <v>254</v>
      </c>
      <c r="N82" t="s">
        <v>252</v>
      </c>
      <c r="O82" t="s">
        <v>253</v>
      </c>
      <c r="P82">
        <v>5000</v>
      </c>
      <c r="Q82" t="s">
        <v>84</v>
      </c>
      <c r="R82">
        <v>5671</v>
      </c>
      <c r="S82" t="s">
        <v>258</v>
      </c>
      <c r="T82">
        <v>0</v>
      </c>
      <c r="U82" t="s">
        <v>40</v>
      </c>
      <c r="V82" s="1">
        <v>100000</v>
      </c>
      <c r="W82" s="1">
        <v>100000</v>
      </c>
      <c r="X82">
        <v>0</v>
      </c>
      <c r="Y82">
        <v>0</v>
      </c>
      <c r="Z82">
        <v>0</v>
      </c>
      <c r="AA82">
        <v>0</v>
      </c>
      <c r="AB82">
        <v>0</v>
      </c>
      <c r="AC82" s="83">
        <f t="shared" si="2"/>
        <v>100000</v>
      </c>
      <c r="AD82">
        <v>0</v>
      </c>
      <c r="AE82">
        <v>0</v>
      </c>
      <c r="AF82">
        <v>0</v>
      </c>
      <c r="AG82">
        <v>0</v>
      </c>
      <c r="AH82">
        <v>0</v>
      </c>
    </row>
    <row r="83" spans="1:34" hidden="1" x14ac:dyDescent="0.25">
      <c r="A83" t="str">
        <f t="shared" si="3"/>
        <v>1.1-00-2310_23448030_2357810</v>
      </c>
      <c r="B83" t="s">
        <v>137</v>
      </c>
      <c r="C83" t="s">
        <v>138</v>
      </c>
      <c r="D83" t="s">
        <v>225</v>
      </c>
      <c r="E83" t="s">
        <v>226</v>
      </c>
      <c r="F83" t="s">
        <v>43</v>
      </c>
      <c r="G83" t="s">
        <v>44</v>
      </c>
      <c r="H83" t="s">
        <v>250</v>
      </c>
      <c r="I83" t="s">
        <v>251</v>
      </c>
      <c r="J83">
        <v>4</v>
      </c>
      <c r="K83" t="s">
        <v>190</v>
      </c>
      <c r="L83">
        <v>48</v>
      </c>
      <c r="M83" t="s">
        <v>254</v>
      </c>
      <c r="N83" t="s">
        <v>252</v>
      </c>
      <c r="O83" t="s">
        <v>253</v>
      </c>
      <c r="P83">
        <v>5000</v>
      </c>
      <c r="Q83" t="s">
        <v>84</v>
      </c>
      <c r="R83">
        <v>5781</v>
      </c>
      <c r="S83" t="s">
        <v>259</v>
      </c>
      <c r="T83">
        <v>0</v>
      </c>
      <c r="U83" t="s">
        <v>40</v>
      </c>
      <c r="V83" s="1">
        <v>50000</v>
      </c>
      <c r="W83" s="1">
        <v>50000</v>
      </c>
      <c r="X83">
        <v>0</v>
      </c>
      <c r="Y83">
        <v>0</v>
      </c>
      <c r="Z83">
        <v>0</v>
      </c>
      <c r="AA83">
        <v>0</v>
      </c>
      <c r="AB83">
        <v>0</v>
      </c>
      <c r="AC83" s="83">
        <f t="shared" si="2"/>
        <v>50000</v>
      </c>
      <c r="AD83">
        <v>0</v>
      </c>
      <c r="AE83">
        <v>0</v>
      </c>
      <c r="AF83">
        <v>0</v>
      </c>
      <c r="AG83">
        <v>0</v>
      </c>
      <c r="AH83">
        <v>0</v>
      </c>
    </row>
    <row r="84" spans="1:34" hidden="1" x14ac:dyDescent="0.25">
      <c r="A84" t="str">
        <f t="shared" si="3"/>
        <v>1.1-00-2302_23110008_23441111</v>
      </c>
      <c r="B84" t="s">
        <v>137</v>
      </c>
      <c r="C84" t="s">
        <v>138</v>
      </c>
      <c r="D84" t="s">
        <v>147</v>
      </c>
      <c r="E84" t="s">
        <v>148</v>
      </c>
      <c r="F84" t="s">
        <v>149</v>
      </c>
      <c r="G84" t="s">
        <v>150</v>
      </c>
      <c r="H84" t="s">
        <v>97</v>
      </c>
      <c r="I84" t="s">
        <v>98</v>
      </c>
      <c r="J84">
        <v>1</v>
      </c>
      <c r="K84" t="s">
        <v>127</v>
      </c>
      <c r="L84">
        <v>10</v>
      </c>
      <c r="M84" t="s">
        <v>153</v>
      </c>
      <c r="N84" t="s">
        <v>151</v>
      </c>
      <c r="O84" t="s">
        <v>152</v>
      </c>
      <c r="P84">
        <v>4000</v>
      </c>
      <c r="Q84" t="s">
        <v>154</v>
      </c>
      <c r="R84">
        <v>4411</v>
      </c>
      <c r="S84" t="s">
        <v>155</v>
      </c>
      <c r="T84">
        <v>11</v>
      </c>
      <c r="U84" t="s">
        <v>156</v>
      </c>
      <c r="V84" s="1">
        <v>3432000</v>
      </c>
      <c r="W84" s="1">
        <v>3431990.12</v>
      </c>
      <c r="X84" s="1">
        <v>1612961.34</v>
      </c>
      <c r="Y84" s="1">
        <v>1612961.34</v>
      </c>
      <c r="Z84" s="1">
        <v>886279.34</v>
      </c>
      <c r="AA84" s="1">
        <v>719988</v>
      </c>
      <c r="AB84" s="1">
        <v>719988</v>
      </c>
      <c r="AC84" s="83">
        <f t="shared" si="2"/>
        <v>1819038.66</v>
      </c>
      <c r="AD84">
        <v>0</v>
      </c>
      <c r="AE84">
        <v>9.8800000000000008</v>
      </c>
      <c r="AF84">
        <v>0</v>
      </c>
      <c r="AG84">
        <v>0</v>
      </c>
      <c r="AH84">
        <v>9.8800000000000008</v>
      </c>
    </row>
    <row r="85" spans="1:34" hidden="1" x14ac:dyDescent="0.25">
      <c r="A85" t="str">
        <f t="shared" si="3"/>
        <v>1.1-00-2302_23110008_23441112</v>
      </c>
      <c r="B85" t="s">
        <v>137</v>
      </c>
      <c r="C85" t="s">
        <v>138</v>
      </c>
      <c r="D85" t="s">
        <v>147</v>
      </c>
      <c r="E85" t="s">
        <v>148</v>
      </c>
      <c r="F85" t="s">
        <v>149</v>
      </c>
      <c r="G85" t="s">
        <v>150</v>
      </c>
      <c r="H85" t="s">
        <v>97</v>
      </c>
      <c r="I85" t="s">
        <v>98</v>
      </c>
      <c r="J85">
        <v>1</v>
      </c>
      <c r="K85" t="s">
        <v>127</v>
      </c>
      <c r="L85">
        <v>10</v>
      </c>
      <c r="M85" t="s">
        <v>153</v>
      </c>
      <c r="N85" t="s">
        <v>151</v>
      </c>
      <c r="O85" t="s">
        <v>152</v>
      </c>
      <c r="P85">
        <v>4000</v>
      </c>
      <c r="Q85" t="s">
        <v>154</v>
      </c>
      <c r="R85">
        <v>4411</v>
      </c>
      <c r="S85" t="s">
        <v>155</v>
      </c>
      <c r="T85">
        <v>12</v>
      </c>
      <c r="U85" t="s">
        <v>157</v>
      </c>
      <c r="V85" s="1">
        <v>1000000</v>
      </c>
      <c r="W85" s="1">
        <v>1000009.88</v>
      </c>
      <c r="X85" s="1">
        <v>994120</v>
      </c>
      <c r="Y85" s="1">
        <v>698320</v>
      </c>
      <c r="Z85">
        <v>0</v>
      </c>
      <c r="AA85">
        <v>0</v>
      </c>
      <c r="AB85">
        <v>0</v>
      </c>
      <c r="AC85" s="83">
        <f t="shared" si="2"/>
        <v>5880</v>
      </c>
      <c r="AD85">
        <v>0</v>
      </c>
      <c r="AE85">
        <v>0</v>
      </c>
      <c r="AF85">
        <v>0</v>
      </c>
      <c r="AG85">
        <v>9.8800000000000008</v>
      </c>
      <c r="AH85">
        <v>-9.8800000000000008</v>
      </c>
    </row>
    <row r="86" spans="1:34" hidden="1" x14ac:dyDescent="0.25">
      <c r="A86" t="str">
        <f t="shared" si="3"/>
        <v>1.1-00-2302_23116010_2321110</v>
      </c>
      <c r="B86" t="s">
        <v>137</v>
      </c>
      <c r="C86" t="s">
        <v>138</v>
      </c>
      <c r="D86" t="s">
        <v>147</v>
      </c>
      <c r="E86" t="s">
        <v>148</v>
      </c>
      <c r="F86" t="s">
        <v>149</v>
      </c>
      <c r="G86" t="s">
        <v>150</v>
      </c>
      <c r="H86" t="s">
        <v>97</v>
      </c>
      <c r="I86" t="s">
        <v>98</v>
      </c>
      <c r="J86">
        <v>1</v>
      </c>
      <c r="K86" t="s">
        <v>127</v>
      </c>
      <c r="L86">
        <v>16</v>
      </c>
      <c r="M86" t="s">
        <v>160</v>
      </c>
      <c r="N86" t="s">
        <v>158</v>
      </c>
      <c r="O86" t="s">
        <v>159</v>
      </c>
      <c r="P86">
        <v>2000</v>
      </c>
      <c r="Q86" t="s">
        <v>73</v>
      </c>
      <c r="R86">
        <v>2111</v>
      </c>
      <c r="S86" t="s">
        <v>161</v>
      </c>
      <c r="T86">
        <v>0</v>
      </c>
      <c r="U86" t="s">
        <v>40</v>
      </c>
      <c r="V86" s="1">
        <v>16543.37</v>
      </c>
      <c r="W86">
        <v>0</v>
      </c>
      <c r="X86" s="1">
        <v>12636.28</v>
      </c>
      <c r="Y86" s="1">
        <v>12636.28</v>
      </c>
      <c r="Z86" s="1">
        <v>12636.28</v>
      </c>
      <c r="AA86" s="1">
        <v>12636.28</v>
      </c>
      <c r="AB86" s="1">
        <v>12636.28</v>
      </c>
      <c r="AC86" s="83">
        <f t="shared" si="2"/>
        <v>3907.0899999999983</v>
      </c>
      <c r="AD86">
        <v>0</v>
      </c>
      <c r="AE86" s="1">
        <v>50000</v>
      </c>
      <c r="AF86">
        <v>0</v>
      </c>
      <c r="AG86" s="1">
        <v>33456.629999999997</v>
      </c>
      <c r="AH86" s="1">
        <v>16543.37</v>
      </c>
    </row>
    <row r="87" spans="1:34" hidden="1" x14ac:dyDescent="0.25">
      <c r="A87" t="str">
        <f t="shared" si="3"/>
        <v>1.1-00-2302_23116010_2321610</v>
      </c>
      <c r="B87" t="s">
        <v>137</v>
      </c>
      <c r="C87" t="s">
        <v>138</v>
      </c>
      <c r="D87" t="s">
        <v>147</v>
      </c>
      <c r="E87" t="s">
        <v>148</v>
      </c>
      <c r="F87" t="s">
        <v>149</v>
      </c>
      <c r="G87" t="s">
        <v>150</v>
      </c>
      <c r="H87" t="s">
        <v>97</v>
      </c>
      <c r="I87" t="s">
        <v>98</v>
      </c>
      <c r="J87">
        <v>1</v>
      </c>
      <c r="K87" t="s">
        <v>127</v>
      </c>
      <c r="L87">
        <v>16</v>
      </c>
      <c r="M87" t="s">
        <v>160</v>
      </c>
      <c r="N87" t="s">
        <v>158</v>
      </c>
      <c r="O87" t="s">
        <v>159</v>
      </c>
      <c r="P87">
        <v>2000</v>
      </c>
      <c r="Q87" t="s">
        <v>73</v>
      </c>
      <c r="R87">
        <v>2161</v>
      </c>
      <c r="S87" t="s">
        <v>162</v>
      </c>
      <c r="T87">
        <v>0</v>
      </c>
      <c r="U87" t="s">
        <v>40</v>
      </c>
      <c r="V87" s="1">
        <v>174806.63</v>
      </c>
      <c r="W87">
        <v>0</v>
      </c>
      <c r="X87" s="1">
        <v>161691.43</v>
      </c>
      <c r="Y87" s="1">
        <v>161691.43</v>
      </c>
      <c r="Z87" s="1">
        <v>161691.43</v>
      </c>
      <c r="AA87" s="1">
        <v>161691.43</v>
      </c>
      <c r="AB87" s="1">
        <v>161691.43</v>
      </c>
      <c r="AC87" s="83">
        <f t="shared" si="2"/>
        <v>13115.200000000012</v>
      </c>
      <c r="AD87">
        <v>0</v>
      </c>
      <c r="AE87" s="1">
        <v>174806.63</v>
      </c>
      <c r="AF87">
        <v>0</v>
      </c>
      <c r="AG87">
        <v>0</v>
      </c>
      <c r="AH87" s="1">
        <v>174806.63</v>
      </c>
    </row>
    <row r="88" spans="1:34" hidden="1" x14ac:dyDescent="0.25">
      <c r="A88" t="str">
        <f t="shared" si="3"/>
        <v>1.1-00-2302_23116010_2324210</v>
      </c>
      <c r="B88" t="s">
        <v>137</v>
      </c>
      <c r="C88" t="s">
        <v>138</v>
      </c>
      <c r="D88" t="s">
        <v>147</v>
      </c>
      <c r="E88" t="s">
        <v>148</v>
      </c>
      <c r="F88" t="s">
        <v>149</v>
      </c>
      <c r="G88" t="s">
        <v>150</v>
      </c>
      <c r="H88" t="s">
        <v>97</v>
      </c>
      <c r="I88" t="s">
        <v>98</v>
      </c>
      <c r="J88">
        <v>1</v>
      </c>
      <c r="K88" t="s">
        <v>127</v>
      </c>
      <c r="L88">
        <v>16</v>
      </c>
      <c r="M88" t="s">
        <v>160</v>
      </c>
      <c r="N88" t="s">
        <v>158</v>
      </c>
      <c r="O88" t="s">
        <v>159</v>
      </c>
      <c r="P88">
        <v>2000</v>
      </c>
      <c r="Q88" t="s">
        <v>73</v>
      </c>
      <c r="R88">
        <v>2421</v>
      </c>
      <c r="S88" t="s">
        <v>163</v>
      </c>
      <c r="T88">
        <v>0</v>
      </c>
      <c r="U88" t="s">
        <v>40</v>
      </c>
      <c r="V88" s="1">
        <v>10150</v>
      </c>
      <c r="W88">
        <v>0</v>
      </c>
      <c r="X88" s="1">
        <v>8687.18</v>
      </c>
      <c r="Y88" s="1">
        <v>8687.18</v>
      </c>
      <c r="Z88" s="1">
        <v>8687.18</v>
      </c>
      <c r="AA88" s="1">
        <v>8687.18</v>
      </c>
      <c r="AB88" s="1">
        <v>8687.18</v>
      </c>
      <c r="AC88" s="83">
        <f t="shared" si="2"/>
        <v>1462.8199999999997</v>
      </c>
      <c r="AD88">
        <v>0</v>
      </c>
      <c r="AE88" s="1">
        <v>10150</v>
      </c>
      <c r="AF88">
        <v>0</v>
      </c>
      <c r="AG88">
        <v>0</v>
      </c>
      <c r="AH88" s="1">
        <v>10150</v>
      </c>
    </row>
    <row r="89" spans="1:34" hidden="1" x14ac:dyDescent="0.25">
      <c r="A89" t="str">
        <f t="shared" si="3"/>
        <v>1.1-00-2302_23116010_2324610</v>
      </c>
      <c r="B89" t="s">
        <v>137</v>
      </c>
      <c r="C89" t="s">
        <v>138</v>
      </c>
      <c r="D89" t="s">
        <v>147</v>
      </c>
      <c r="E89" t="s">
        <v>148</v>
      </c>
      <c r="F89" t="s">
        <v>149</v>
      </c>
      <c r="G89" t="s">
        <v>150</v>
      </c>
      <c r="H89" t="s">
        <v>97</v>
      </c>
      <c r="I89" t="s">
        <v>98</v>
      </c>
      <c r="J89">
        <v>1</v>
      </c>
      <c r="K89" t="s">
        <v>127</v>
      </c>
      <c r="L89">
        <v>16</v>
      </c>
      <c r="M89" t="s">
        <v>160</v>
      </c>
      <c r="N89" t="s">
        <v>158</v>
      </c>
      <c r="O89" t="s">
        <v>159</v>
      </c>
      <c r="P89">
        <v>2000</v>
      </c>
      <c r="Q89" t="s">
        <v>73</v>
      </c>
      <c r="R89">
        <v>2461</v>
      </c>
      <c r="S89" t="s">
        <v>164</v>
      </c>
      <c r="T89">
        <v>0</v>
      </c>
      <c r="U89" t="s">
        <v>40</v>
      </c>
      <c r="V89" s="1">
        <v>10650</v>
      </c>
      <c r="W89">
        <v>0</v>
      </c>
      <c r="X89" s="1">
        <v>10592.98</v>
      </c>
      <c r="Y89" s="1">
        <v>10592.98</v>
      </c>
      <c r="Z89">
        <v>0</v>
      </c>
      <c r="AA89">
        <v>0</v>
      </c>
      <c r="AB89">
        <v>0</v>
      </c>
      <c r="AC89" s="83">
        <f t="shared" si="2"/>
        <v>57.020000000000437</v>
      </c>
      <c r="AD89">
        <v>0</v>
      </c>
      <c r="AE89" s="1">
        <v>19850</v>
      </c>
      <c r="AF89">
        <v>0</v>
      </c>
      <c r="AG89" s="1">
        <v>9200</v>
      </c>
      <c r="AH89" s="1">
        <v>10650</v>
      </c>
    </row>
    <row r="90" spans="1:34" hidden="1" x14ac:dyDescent="0.25">
      <c r="A90" t="str">
        <f t="shared" si="3"/>
        <v>1.1-00-2302_23116010_2324910</v>
      </c>
      <c r="B90" t="s">
        <v>137</v>
      </c>
      <c r="C90" t="s">
        <v>138</v>
      </c>
      <c r="D90" t="s">
        <v>147</v>
      </c>
      <c r="E90" t="s">
        <v>148</v>
      </c>
      <c r="F90" t="s">
        <v>149</v>
      </c>
      <c r="G90" t="s">
        <v>150</v>
      </c>
      <c r="H90" t="s">
        <v>97</v>
      </c>
      <c r="I90" t="s">
        <v>98</v>
      </c>
      <c r="J90">
        <v>1</v>
      </c>
      <c r="K90" t="s">
        <v>127</v>
      </c>
      <c r="L90">
        <v>16</v>
      </c>
      <c r="M90" t="s">
        <v>160</v>
      </c>
      <c r="N90" t="s">
        <v>158</v>
      </c>
      <c r="O90" t="s">
        <v>159</v>
      </c>
      <c r="P90">
        <v>2000</v>
      </c>
      <c r="Q90" t="s">
        <v>73</v>
      </c>
      <c r="R90">
        <v>2491</v>
      </c>
      <c r="S90" t="s">
        <v>165</v>
      </c>
      <c r="T90">
        <v>0</v>
      </c>
      <c r="U90" t="s">
        <v>40</v>
      </c>
      <c r="V90" s="1">
        <v>160000</v>
      </c>
      <c r="W90">
        <v>0</v>
      </c>
      <c r="X90" s="1">
        <v>125792.72</v>
      </c>
      <c r="Y90" s="1">
        <v>74172.72</v>
      </c>
      <c r="Z90" s="1">
        <v>74172.72</v>
      </c>
      <c r="AA90">
        <v>0</v>
      </c>
      <c r="AB90">
        <v>0</v>
      </c>
      <c r="AC90" s="83">
        <f t="shared" si="2"/>
        <v>34207.279999999999</v>
      </c>
      <c r="AD90">
        <v>0</v>
      </c>
      <c r="AE90" s="1">
        <v>160000</v>
      </c>
      <c r="AF90">
        <v>0</v>
      </c>
      <c r="AG90">
        <v>0</v>
      </c>
      <c r="AH90" s="1">
        <v>160000</v>
      </c>
    </row>
    <row r="91" spans="1:34" hidden="1" x14ac:dyDescent="0.25">
      <c r="A91" t="str">
        <f t="shared" si="3"/>
        <v>1.1-00-2302_23116010_2327210</v>
      </c>
      <c r="B91" t="s">
        <v>137</v>
      </c>
      <c r="C91" t="s">
        <v>138</v>
      </c>
      <c r="D91" t="s">
        <v>147</v>
      </c>
      <c r="E91" t="s">
        <v>148</v>
      </c>
      <c r="F91" t="s">
        <v>149</v>
      </c>
      <c r="G91" t="s">
        <v>150</v>
      </c>
      <c r="H91" t="s">
        <v>97</v>
      </c>
      <c r="I91" t="s">
        <v>98</v>
      </c>
      <c r="J91">
        <v>1</v>
      </c>
      <c r="K91" t="s">
        <v>127</v>
      </c>
      <c r="L91">
        <v>16</v>
      </c>
      <c r="M91" t="s">
        <v>160</v>
      </c>
      <c r="N91" t="s">
        <v>158</v>
      </c>
      <c r="O91" t="s">
        <v>159</v>
      </c>
      <c r="P91">
        <v>2000</v>
      </c>
      <c r="Q91" t="s">
        <v>73</v>
      </c>
      <c r="R91">
        <v>2721</v>
      </c>
      <c r="S91" t="s">
        <v>166</v>
      </c>
      <c r="T91">
        <v>0</v>
      </c>
      <c r="U91" t="s">
        <v>40</v>
      </c>
      <c r="V91" s="1">
        <v>20000</v>
      </c>
      <c r="W91">
        <v>0</v>
      </c>
      <c r="X91" s="1">
        <v>19952</v>
      </c>
      <c r="Y91">
        <v>0</v>
      </c>
      <c r="Z91">
        <v>0</v>
      </c>
      <c r="AA91">
        <v>0</v>
      </c>
      <c r="AB91">
        <v>0</v>
      </c>
      <c r="AC91" s="83">
        <f t="shared" si="2"/>
        <v>48</v>
      </c>
      <c r="AD91">
        <v>0</v>
      </c>
      <c r="AE91" s="1">
        <v>20000</v>
      </c>
      <c r="AF91">
        <v>0</v>
      </c>
      <c r="AG91">
        <v>0</v>
      </c>
      <c r="AH91" s="1">
        <v>20000</v>
      </c>
    </row>
    <row r="92" spans="1:34" hidden="1" x14ac:dyDescent="0.25">
      <c r="A92" t="str">
        <f t="shared" si="3"/>
        <v>1.1-00-2302_23116010_2329110</v>
      </c>
      <c r="B92" t="s">
        <v>137</v>
      </c>
      <c r="C92" t="s">
        <v>138</v>
      </c>
      <c r="D92" t="s">
        <v>147</v>
      </c>
      <c r="E92" t="s">
        <v>148</v>
      </c>
      <c r="F92" t="s">
        <v>149</v>
      </c>
      <c r="G92" t="s">
        <v>150</v>
      </c>
      <c r="H92" t="s">
        <v>97</v>
      </c>
      <c r="I92" t="s">
        <v>98</v>
      </c>
      <c r="J92">
        <v>1</v>
      </c>
      <c r="K92" t="s">
        <v>127</v>
      </c>
      <c r="L92">
        <v>16</v>
      </c>
      <c r="M92" t="s">
        <v>160</v>
      </c>
      <c r="N92" t="s">
        <v>158</v>
      </c>
      <c r="O92" t="s">
        <v>159</v>
      </c>
      <c r="P92">
        <v>2000</v>
      </c>
      <c r="Q92" t="s">
        <v>73</v>
      </c>
      <c r="R92">
        <v>2911</v>
      </c>
      <c r="S92" t="s">
        <v>167</v>
      </c>
      <c r="T92">
        <v>0</v>
      </c>
      <c r="U92" t="s">
        <v>40</v>
      </c>
      <c r="V92" s="1">
        <v>107850</v>
      </c>
      <c r="W92">
        <v>0</v>
      </c>
      <c r="X92" s="1">
        <v>97446.64</v>
      </c>
      <c r="Y92" s="1">
        <v>87760.639999999999</v>
      </c>
      <c r="Z92" s="1">
        <v>87760.639999999999</v>
      </c>
      <c r="AA92" s="1">
        <v>87760.639999999999</v>
      </c>
      <c r="AB92" s="1">
        <v>87760.639999999999</v>
      </c>
      <c r="AC92" s="83">
        <f t="shared" si="2"/>
        <v>10403.36</v>
      </c>
      <c r="AD92">
        <v>0</v>
      </c>
      <c r="AE92" s="1">
        <v>117850</v>
      </c>
      <c r="AF92">
        <v>0</v>
      </c>
      <c r="AG92" s="1">
        <v>10000</v>
      </c>
      <c r="AH92" s="1">
        <v>107850</v>
      </c>
    </row>
    <row r="93" spans="1:34" hidden="1" x14ac:dyDescent="0.25">
      <c r="A93" t="str">
        <f t="shared" si="3"/>
        <v>1.1-00-2302_23116010_2329810</v>
      </c>
      <c r="B93" t="s">
        <v>137</v>
      </c>
      <c r="C93" t="s">
        <v>138</v>
      </c>
      <c r="D93" t="s">
        <v>147</v>
      </c>
      <c r="E93" t="s">
        <v>148</v>
      </c>
      <c r="F93" t="s">
        <v>149</v>
      </c>
      <c r="G93" t="s">
        <v>150</v>
      </c>
      <c r="H93" t="s">
        <v>97</v>
      </c>
      <c r="I93" t="s">
        <v>98</v>
      </c>
      <c r="J93">
        <v>1</v>
      </c>
      <c r="K93" t="s">
        <v>127</v>
      </c>
      <c r="L93">
        <v>16</v>
      </c>
      <c r="M93" t="s">
        <v>160</v>
      </c>
      <c r="N93" t="s">
        <v>158</v>
      </c>
      <c r="O93" t="s">
        <v>159</v>
      </c>
      <c r="P93">
        <v>2000</v>
      </c>
      <c r="Q93" t="s">
        <v>73</v>
      </c>
      <c r="R93">
        <v>2981</v>
      </c>
      <c r="S93" t="s">
        <v>178</v>
      </c>
      <c r="T93">
        <v>0</v>
      </c>
      <c r="U93" t="s">
        <v>40</v>
      </c>
      <c r="V93">
        <v>0</v>
      </c>
      <c r="W93">
        <v>0</v>
      </c>
      <c r="X93">
        <v>0</v>
      </c>
      <c r="Y93">
        <v>0</v>
      </c>
      <c r="Z93">
        <v>0</v>
      </c>
      <c r="AA93">
        <v>0</v>
      </c>
      <c r="AB93">
        <v>0</v>
      </c>
      <c r="AC93" s="83">
        <f t="shared" si="2"/>
        <v>0</v>
      </c>
      <c r="AD93">
        <v>0</v>
      </c>
      <c r="AE93">
        <v>0</v>
      </c>
      <c r="AF93">
        <v>0</v>
      </c>
      <c r="AG93">
        <v>0</v>
      </c>
      <c r="AH93">
        <v>0</v>
      </c>
    </row>
    <row r="94" spans="1:34" hidden="1" x14ac:dyDescent="0.25">
      <c r="A94" t="str">
        <f t="shared" si="3"/>
        <v>1.1-00-2302_23116010_2344110</v>
      </c>
      <c r="B94" t="s">
        <v>137</v>
      </c>
      <c r="C94" t="s">
        <v>138</v>
      </c>
      <c r="D94" t="s">
        <v>147</v>
      </c>
      <c r="E94" t="s">
        <v>148</v>
      </c>
      <c r="F94" t="s">
        <v>149</v>
      </c>
      <c r="G94" t="s">
        <v>150</v>
      </c>
      <c r="H94" t="s">
        <v>97</v>
      </c>
      <c r="I94" t="s">
        <v>98</v>
      </c>
      <c r="J94">
        <v>1</v>
      </c>
      <c r="K94" t="s">
        <v>127</v>
      </c>
      <c r="L94">
        <v>16</v>
      </c>
      <c r="M94" t="s">
        <v>160</v>
      </c>
      <c r="N94" t="s">
        <v>158</v>
      </c>
      <c r="O94" t="s">
        <v>159</v>
      </c>
      <c r="P94">
        <v>4000</v>
      </c>
      <c r="Q94" t="s">
        <v>154</v>
      </c>
      <c r="R94">
        <v>4411</v>
      </c>
      <c r="S94" t="s">
        <v>155</v>
      </c>
      <c r="T94">
        <v>0</v>
      </c>
      <c r="U94" t="s">
        <v>40</v>
      </c>
      <c r="V94" s="1">
        <v>3500000</v>
      </c>
      <c r="W94" s="1">
        <v>4200000</v>
      </c>
      <c r="X94" s="1">
        <v>2480000</v>
      </c>
      <c r="Y94" s="1">
        <v>2480000</v>
      </c>
      <c r="Z94" s="1">
        <v>2480000</v>
      </c>
      <c r="AA94" s="1">
        <v>2300000</v>
      </c>
      <c r="AB94" s="1">
        <v>2280000</v>
      </c>
      <c r="AC94" s="83">
        <f t="shared" si="2"/>
        <v>1020000</v>
      </c>
      <c r="AD94">
        <v>0</v>
      </c>
      <c r="AE94">
        <v>0</v>
      </c>
      <c r="AF94">
        <v>0</v>
      </c>
      <c r="AG94" s="1">
        <v>700000</v>
      </c>
      <c r="AH94" s="1">
        <v>-700000</v>
      </c>
    </row>
    <row r="95" spans="1:34" hidden="1" x14ac:dyDescent="0.25">
      <c r="A95" t="str">
        <f t="shared" si="3"/>
        <v>1.1-00-2302_23116010_23441131</v>
      </c>
      <c r="B95" t="s">
        <v>137</v>
      </c>
      <c r="C95" t="s">
        <v>138</v>
      </c>
      <c r="D95" t="s">
        <v>147</v>
      </c>
      <c r="E95" t="s">
        <v>148</v>
      </c>
      <c r="F95" t="s">
        <v>149</v>
      </c>
      <c r="G95" t="s">
        <v>150</v>
      </c>
      <c r="H95" t="s">
        <v>97</v>
      </c>
      <c r="I95" t="s">
        <v>98</v>
      </c>
      <c r="J95">
        <v>1</v>
      </c>
      <c r="K95" t="s">
        <v>127</v>
      </c>
      <c r="L95">
        <v>16</v>
      </c>
      <c r="M95" t="s">
        <v>160</v>
      </c>
      <c r="N95" t="s">
        <v>158</v>
      </c>
      <c r="O95" t="s">
        <v>159</v>
      </c>
      <c r="P95">
        <v>4000</v>
      </c>
      <c r="Q95" t="s">
        <v>154</v>
      </c>
      <c r="R95">
        <v>4411</v>
      </c>
      <c r="S95" t="s">
        <v>155</v>
      </c>
      <c r="T95">
        <v>31</v>
      </c>
      <c r="U95" t="s">
        <v>168</v>
      </c>
      <c r="V95" s="1">
        <v>200000</v>
      </c>
      <c r="W95">
        <v>0</v>
      </c>
      <c r="X95">
        <v>0</v>
      </c>
      <c r="Y95">
        <v>0</v>
      </c>
      <c r="Z95">
        <v>0</v>
      </c>
      <c r="AA95">
        <v>0</v>
      </c>
      <c r="AB95">
        <v>0</v>
      </c>
      <c r="AC95" s="83">
        <f t="shared" si="2"/>
        <v>200000</v>
      </c>
      <c r="AD95">
        <v>0</v>
      </c>
      <c r="AE95" s="1">
        <v>200000</v>
      </c>
      <c r="AF95">
        <v>0</v>
      </c>
      <c r="AG95">
        <v>0</v>
      </c>
      <c r="AH95" s="1">
        <v>200000</v>
      </c>
    </row>
    <row r="96" spans="1:34" hidden="1" x14ac:dyDescent="0.25">
      <c r="A96" t="str">
        <f t="shared" si="3"/>
        <v>1.1-00-2307_23236022_2324110</v>
      </c>
      <c r="B96" t="s">
        <v>137</v>
      </c>
      <c r="C96" t="s">
        <v>138</v>
      </c>
      <c r="D96" t="s">
        <v>147</v>
      </c>
      <c r="E96" t="s">
        <v>148</v>
      </c>
      <c r="F96" t="s">
        <v>43</v>
      </c>
      <c r="G96" t="s">
        <v>44</v>
      </c>
      <c r="H96" t="s">
        <v>88</v>
      </c>
      <c r="I96" t="s">
        <v>89</v>
      </c>
      <c r="J96">
        <v>2</v>
      </c>
      <c r="K96" t="s">
        <v>169</v>
      </c>
      <c r="L96">
        <v>36</v>
      </c>
      <c r="M96" t="s">
        <v>172</v>
      </c>
      <c r="N96" t="s">
        <v>170</v>
      </c>
      <c r="O96" t="s">
        <v>171</v>
      </c>
      <c r="P96">
        <v>2000</v>
      </c>
      <c r="Q96" t="s">
        <v>73</v>
      </c>
      <c r="R96">
        <v>2411</v>
      </c>
      <c r="S96" t="s">
        <v>173</v>
      </c>
      <c r="T96">
        <v>0</v>
      </c>
      <c r="U96" t="s">
        <v>40</v>
      </c>
      <c r="V96" s="1">
        <v>100000</v>
      </c>
      <c r="W96" s="1">
        <v>200000</v>
      </c>
      <c r="X96" s="1">
        <v>67338</v>
      </c>
      <c r="Y96" s="1">
        <v>67338</v>
      </c>
      <c r="Z96" s="1">
        <v>67338</v>
      </c>
      <c r="AA96" s="1">
        <v>67338</v>
      </c>
      <c r="AB96" s="1">
        <v>67338</v>
      </c>
      <c r="AC96" s="83">
        <f t="shared" si="2"/>
        <v>32662</v>
      </c>
      <c r="AD96">
        <v>0</v>
      </c>
      <c r="AE96">
        <v>0</v>
      </c>
      <c r="AF96">
        <v>0</v>
      </c>
      <c r="AG96" s="1">
        <v>100000</v>
      </c>
      <c r="AH96" s="1">
        <v>-100000</v>
      </c>
    </row>
    <row r="97" spans="1:34" hidden="1" x14ac:dyDescent="0.25">
      <c r="A97" t="str">
        <f t="shared" si="3"/>
        <v>1.1-00-2307_23236022_2324210</v>
      </c>
      <c r="B97" t="s">
        <v>137</v>
      </c>
      <c r="C97" t="s">
        <v>138</v>
      </c>
      <c r="D97" t="s">
        <v>147</v>
      </c>
      <c r="E97" t="s">
        <v>148</v>
      </c>
      <c r="F97" t="s">
        <v>43</v>
      </c>
      <c r="G97" t="s">
        <v>44</v>
      </c>
      <c r="H97" t="s">
        <v>88</v>
      </c>
      <c r="I97" t="s">
        <v>89</v>
      </c>
      <c r="J97">
        <v>2</v>
      </c>
      <c r="K97" t="s">
        <v>169</v>
      </c>
      <c r="L97">
        <v>36</v>
      </c>
      <c r="M97" t="s">
        <v>172</v>
      </c>
      <c r="N97" t="s">
        <v>170</v>
      </c>
      <c r="O97" t="s">
        <v>171</v>
      </c>
      <c r="P97">
        <v>2000</v>
      </c>
      <c r="Q97" t="s">
        <v>73</v>
      </c>
      <c r="R97">
        <v>2421</v>
      </c>
      <c r="S97" t="s">
        <v>163</v>
      </c>
      <c r="T97">
        <v>0</v>
      </c>
      <c r="U97" t="s">
        <v>40</v>
      </c>
      <c r="V97" s="1">
        <v>700000</v>
      </c>
      <c r="W97" s="1">
        <v>700000</v>
      </c>
      <c r="X97" s="1">
        <v>527080.80000000005</v>
      </c>
      <c r="Y97" s="1">
        <v>527080.80000000005</v>
      </c>
      <c r="Z97" s="1">
        <v>527080.80000000005</v>
      </c>
      <c r="AA97" s="1">
        <v>527080.80000000005</v>
      </c>
      <c r="AB97" s="1">
        <v>527080.80000000005</v>
      </c>
      <c r="AC97" s="83">
        <f t="shared" si="2"/>
        <v>172919.19999999995</v>
      </c>
      <c r="AD97">
        <v>0</v>
      </c>
      <c r="AE97">
        <v>0</v>
      </c>
      <c r="AF97">
        <v>0</v>
      </c>
      <c r="AG97">
        <v>0</v>
      </c>
      <c r="AH97">
        <v>0</v>
      </c>
    </row>
    <row r="98" spans="1:34" hidden="1" x14ac:dyDescent="0.25">
      <c r="A98" t="str">
        <f t="shared" si="3"/>
        <v>1.1-00-2307_23236022_2324610</v>
      </c>
      <c r="B98" t="s">
        <v>137</v>
      </c>
      <c r="C98" t="s">
        <v>138</v>
      </c>
      <c r="D98" t="s">
        <v>147</v>
      </c>
      <c r="E98" t="s">
        <v>148</v>
      </c>
      <c r="F98" t="s">
        <v>43</v>
      </c>
      <c r="G98" t="s">
        <v>44</v>
      </c>
      <c r="H98" t="s">
        <v>88</v>
      </c>
      <c r="I98" t="s">
        <v>89</v>
      </c>
      <c r="J98">
        <v>2</v>
      </c>
      <c r="K98" t="s">
        <v>169</v>
      </c>
      <c r="L98">
        <v>36</v>
      </c>
      <c r="M98" t="s">
        <v>172</v>
      </c>
      <c r="N98" t="s">
        <v>170</v>
      </c>
      <c r="O98" t="s">
        <v>171</v>
      </c>
      <c r="P98">
        <v>2000</v>
      </c>
      <c r="Q98" t="s">
        <v>73</v>
      </c>
      <c r="R98">
        <v>2461</v>
      </c>
      <c r="S98" t="s">
        <v>164</v>
      </c>
      <c r="T98">
        <v>0</v>
      </c>
      <c r="U98" t="s">
        <v>40</v>
      </c>
      <c r="V98" s="1">
        <v>642000</v>
      </c>
      <c r="W98" s="1">
        <v>150000</v>
      </c>
      <c r="X98" s="1">
        <v>635066.13</v>
      </c>
      <c r="Y98" s="1">
        <v>152564.13</v>
      </c>
      <c r="Z98" s="1">
        <v>142530.13</v>
      </c>
      <c r="AA98" s="1">
        <v>142530.13</v>
      </c>
      <c r="AB98" s="1">
        <v>142530.13</v>
      </c>
      <c r="AC98" s="83">
        <f t="shared" si="2"/>
        <v>6933.8699999999953</v>
      </c>
      <c r="AD98">
        <v>0</v>
      </c>
      <c r="AE98" s="1">
        <v>492000</v>
      </c>
      <c r="AF98">
        <v>0</v>
      </c>
      <c r="AG98">
        <v>0</v>
      </c>
      <c r="AH98" s="1">
        <v>492000</v>
      </c>
    </row>
    <row r="99" spans="1:34" hidden="1" x14ac:dyDescent="0.25">
      <c r="A99" t="str">
        <f t="shared" si="3"/>
        <v>1.1-00-2307_23236022_2324710</v>
      </c>
      <c r="B99" t="s">
        <v>137</v>
      </c>
      <c r="C99" t="s">
        <v>138</v>
      </c>
      <c r="D99" t="s">
        <v>147</v>
      </c>
      <c r="E99" t="s">
        <v>148</v>
      </c>
      <c r="F99" t="s">
        <v>43</v>
      </c>
      <c r="G99" t="s">
        <v>44</v>
      </c>
      <c r="H99" t="s">
        <v>88</v>
      </c>
      <c r="I99" t="s">
        <v>89</v>
      </c>
      <c r="J99">
        <v>2</v>
      </c>
      <c r="K99" t="s">
        <v>169</v>
      </c>
      <c r="L99">
        <v>36</v>
      </c>
      <c r="M99" t="s">
        <v>172</v>
      </c>
      <c r="N99" t="s">
        <v>170</v>
      </c>
      <c r="O99" t="s">
        <v>171</v>
      </c>
      <c r="P99">
        <v>2000</v>
      </c>
      <c r="Q99" t="s">
        <v>73</v>
      </c>
      <c r="R99">
        <v>2471</v>
      </c>
      <c r="S99" t="s">
        <v>174</v>
      </c>
      <c r="T99">
        <v>0</v>
      </c>
      <c r="U99" t="s">
        <v>40</v>
      </c>
      <c r="V99" s="1">
        <v>2250000</v>
      </c>
      <c r="W99" s="1">
        <v>2250000</v>
      </c>
      <c r="X99" s="1">
        <v>1992039.41</v>
      </c>
      <c r="Y99" s="1">
        <v>1992039.41</v>
      </c>
      <c r="Z99" s="1">
        <v>949044.1</v>
      </c>
      <c r="AA99" s="1">
        <v>944650.02</v>
      </c>
      <c r="AB99" s="1">
        <v>944650.02</v>
      </c>
      <c r="AC99" s="83">
        <f t="shared" si="2"/>
        <v>257960.59000000008</v>
      </c>
      <c r="AD99">
        <v>0</v>
      </c>
      <c r="AE99">
        <v>0</v>
      </c>
      <c r="AF99">
        <v>0</v>
      </c>
      <c r="AG99">
        <v>0</v>
      </c>
      <c r="AH99">
        <v>0</v>
      </c>
    </row>
    <row r="100" spans="1:34" hidden="1" x14ac:dyDescent="0.25">
      <c r="A100" t="str">
        <f t="shared" si="3"/>
        <v>1.1-00-2307_23236022_2324910</v>
      </c>
      <c r="B100" t="s">
        <v>137</v>
      </c>
      <c r="C100" t="s">
        <v>138</v>
      </c>
      <c r="D100" t="s">
        <v>147</v>
      </c>
      <c r="E100" t="s">
        <v>148</v>
      </c>
      <c r="F100" t="s">
        <v>43</v>
      </c>
      <c r="G100" t="s">
        <v>44</v>
      </c>
      <c r="H100" t="s">
        <v>88</v>
      </c>
      <c r="I100" t="s">
        <v>89</v>
      </c>
      <c r="J100">
        <v>2</v>
      </c>
      <c r="K100" t="s">
        <v>169</v>
      </c>
      <c r="L100">
        <v>36</v>
      </c>
      <c r="M100" t="s">
        <v>172</v>
      </c>
      <c r="N100" t="s">
        <v>170</v>
      </c>
      <c r="O100" t="s">
        <v>171</v>
      </c>
      <c r="P100">
        <v>2000</v>
      </c>
      <c r="Q100" t="s">
        <v>73</v>
      </c>
      <c r="R100">
        <v>2491</v>
      </c>
      <c r="S100" t="s">
        <v>165</v>
      </c>
      <c r="T100">
        <v>0</v>
      </c>
      <c r="U100" t="s">
        <v>40</v>
      </c>
      <c r="V100" s="1">
        <v>30000</v>
      </c>
      <c r="W100" s="1">
        <v>30000</v>
      </c>
      <c r="X100" s="1">
        <v>5860</v>
      </c>
      <c r="Y100" s="1">
        <v>5860</v>
      </c>
      <c r="Z100" s="1">
        <v>5860</v>
      </c>
      <c r="AA100" s="1">
        <v>5860</v>
      </c>
      <c r="AB100" s="1">
        <v>5860</v>
      </c>
      <c r="AC100" s="83">
        <f t="shared" si="2"/>
        <v>24140</v>
      </c>
      <c r="AD100">
        <v>0</v>
      </c>
      <c r="AE100">
        <v>0</v>
      </c>
      <c r="AF100">
        <v>0</v>
      </c>
      <c r="AG100">
        <v>0</v>
      </c>
      <c r="AH100">
        <v>0</v>
      </c>
    </row>
    <row r="101" spans="1:34" hidden="1" x14ac:dyDescent="0.25">
      <c r="A101" t="str">
        <f t="shared" si="3"/>
        <v>1.1-00-2307_23236022_2325110</v>
      </c>
      <c r="B101" t="s">
        <v>137</v>
      </c>
      <c r="C101" t="s">
        <v>138</v>
      </c>
      <c r="D101" t="s">
        <v>147</v>
      </c>
      <c r="E101" t="s">
        <v>148</v>
      </c>
      <c r="F101" t="s">
        <v>43</v>
      </c>
      <c r="G101" t="s">
        <v>44</v>
      </c>
      <c r="H101" t="s">
        <v>88</v>
      </c>
      <c r="I101" t="s">
        <v>89</v>
      </c>
      <c r="J101">
        <v>2</v>
      </c>
      <c r="K101" t="s">
        <v>169</v>
      </c>
      <c r="L101">
        <v>36</v>
      </c>
      <c r="M101" t="s">
        <v>172</v>
      </c>
      <c r="N101" t="s">
        <v>170</v>
      </c>
      <c r="O101" t="s">
        <v>171</v>
      </c>
      <c r="P101">
        <v>2000</v>
      </c>
      <c r="Q101" t="s">
        <v>73</v>
      </c>
      <c r="R101">
        <v>2511</v>
      </c>
      <c r="S101" t="s">
        <v>175</v>
      </c>
      <c r="T101">
        <v>0</v>
      </c>
      <c r="U101" t="s">
        <v>40</v>
      </c>
      <c r="V101" s="1">
        <v>1700000</v>
      </c>
      <c r="W101" s="1">
        <v>1700000</v>
      </c>
      <c r="X101" s="1">
        <v>1499642.2</v>
      </c>
      <c r="Y101" s="1">
        <v>1499642.2</v>
      </c>
      <c r="Z101" s="1">
        <v>986475.6</v>
      </c>
      <c r="AA101" s="1">
        <v>986475.6</v>
      </c>
      <c r="AB101" s="1">
        <v>986475.6</v>
      </c>
      <c r="AC101" s="83">
        <f t="shared" si="2"/>
        <v>200357.80000000005</v>
      </c>
      <c r="AD101">
        <v>0</v>
      </c>
      <c r="AE101">
        <v>0</v>
      </c>
      <c r="AF101">
        <v>0</v>
      </c>
      <c r="AG101">
        <v>0</v>
      </c>
      <c r="AH101">
        <v>0</v>
      </c>
    </row>
    <row r="102" spans="1:34" hidden="1" x14ac:dyDescent="0.25">
      <c r="A102" t="str">
        <f t="shared" si="3"/>
        <v>1.1-00-2307_23236022_2325510</v>
      </c>
      <c r="B102" t="s">
        <v>137</v>
      </c>
      <c r="C102" t="s">
        <v>138</v>
      </c>
      <c r="D102" t="s">
        <v>147</v>
      </c>
      <c r="E102" t="s">
        <v>148</v>
      </c>
      <c r="F102" t="s">
        <v>43</v>
      </c>
      <c r="G102" t="s">
        <v>44</v>
      </c>
      <c r="H102" t="s">
        <v>88</v>
      </c>
      <c r="I102" t="s">
        <v>89</v>
      </c>
      <c r="J102">
        <v>2</v>
      </c>
      <c r="K102" t="s">
        <v>169</v>
      </c>
      <c r="L102">
        <v>36</v>
      </c>
      <c r="M102" t="s">
        <v>172</v>
      </c>
      <c r="N102" t="s">
        <v>170</v>
      </c>
      <c r="O102" t="s">
        <v>171</v>
      </c>
      <c r="P102">
        <v>2000</v>
      </c>
      <c r="Q102" t="s">
        <v>73</v>
      </c>
      <c r="R102">
        <v>2551</v>
      </c>
      <c r="S102" t="s">
        <v>176</v>
      </c>
      <c r="T102">
        <v>0</v>
      </c>
      <c r="U102" t="s">
        <v>40</v>
      </c>
      <c r="V102" s="1">
        <v>200000</v>
      </c>
      <c r="W102" s="1">
        <v>200000</v>
      </c>
      <c r="X102">
        <v>0</v>
      </c>
      <c r="Y102">
        <v>0</v>
      </c>
      <c r="Z102">
        <v>0</v>
      </c>
      <c r="AA102">
        <v>0</v>
      </c>
      <c r="AB102">
        <v>0</v>
      </c>
      <c r="AC102" s="83">
        <f t="shared" si="2"/>
        <v>200000</v>
      </c>
      <c r="AD102">
        <v>0</v>
      </c>
      <c r="AE102">
        <v>0</v>
      </c>
      <c r="AF102">
        <v>0</v>
      </c>
      <c r="AG102">
        <v>0</v>
      </c>
      <c r="AH102">
        <v>0</v>
      </c>
    </row>
    <row r="103" spans="1:34" hidden="1" x14ac:dyDescent="0.25">
      <c r="A103" t="str">
        <f t="shared" si="3"/>
        <v>1.1-00-2307_23236022_2325610</v>
      </c>
      <c r="B103" t="s">
        <v>137</v>
      </c>
      <c r="C103" t="s">
        <v>138</v>
      </c>
      <c r="D103" t="s">
        <v>147</v>
      </c>
      <c r="E103" t="s">
        <v>148</v>
      </c>
      <c r="F103" t="s">
        <v>43</v>
      </c>
      <c r="G103" t="s">
        <v>44</v>
      </c>
      <c r="H103" t="s">
        <v>88</v>
      </c>
      <c r="I103" t="s">
        <v>89</v>
      </c>
      <c r="J103">
        <v>2</v>
      </c>
      <c r="K103" t="s">
        <v>169</v>
      </c>
      <c r="L103">
        <v>36</v>
      </c>
      <c r="M103" t="s">
        <v>172</v>
      </c>
      <c r="N103" t="s">
        <v>170</v>
      </c>
      <c r="O103" t="s">
        <v>171</v>
      </c>
      <c r="P103">
        <v>2000</v>
      </c>
      <c r="Q103" t="s">
        <v>73</v>
      </c>
      <c r="R103">
        <v>2561</v>
      </c>
      <c r="S103" t="s">
        <v>177</v>
      </c>
      <c r="T103">
        <v>0</v>
      </c>
      <c r="U103" t="s">
        <v>40</v>
      </c>
      <c r="V103" s="1">
        <v>2750000</v>
      </c>
      <c r="W103" s="1">
        <v>2250000</v>
      </c>
      <c r="X103" s="1">
        <v>2375486.5299999998</v>
      </c>
      <c r="Y103" s="1">
        <v>2375486.5299999998</v>
      </c>
      <c r="Z103" s="1">
        <v>1196992.18</v>
      </c>
      <c r="AA103" s="1">
        <v>1164287.1399999999</v>
      </c>
      <c r="AB103" s="1">
        <v>1164287.1399999999</v>
      </c>
      <c r="AC103" s="83">
        <f t="shared" si="2"/>
        <v>374513.4700000002</v>
      </c>
      <c r="AD103">
        <v>0</v>
      </c>
      <c r="AE103" s="1">
        <v>500000</v>
      </c>
      <c r="AF103">
        <v>0</v>
      </c>
      <c r="AG103">
        <v>0</v>
      </c>
      <c r="AH103" s="1">
        <v>500000</v>
      </c>
    </row>
    <row r="104" spans="1:34" hidden="1" x14ac:dyDescent="0.25">
      <c r="A104" t="str">
        <f t="shared" si="3"/>
        <v>1.1-00-2307_23236022_2327210</v>
      </c>
      <c r="B104" t="s">
        <v>137</v>
      </c>
      <c r="C104" t="s">
        <v>138</v>
      </c>
      <c r="D104" t="s">
        <v>147</v>
      </c>
      <c r="E104" t="s">
        <v>148</v>
      </c>
      <c r="F104" t="s">
        <v>43</v>
      </c>
      <c r="G104" t="s">
        <v>44</v>
      </c>
      <c r="H104" t="s">
        <v>88</v>
      </c>
      <c r="I104" t="s">
        <v>89</v>
      </c>
      <c r="J104">
        <v>2</v>
      </c>
      <c r="K104" t="s">
        <v>169</v>
      </c>
      <c r="L104">
        <v>36</v>
      </c>
      <c r="M104" t="s">
        <v>172</v>
      </c>
      <c r="N104" t="s">
        <v>170</v>
      </c>
      <c r="O104" t="s">
        <v>171</v>
      </c>
      <c r="P104">
        <v>2000</v>
      </c>
      <c r="Q104" t="s">
        <v>73</v>
      </c>
      <c r="R104">
        <v>2721</v>
      </c>
      <c r="S104" t="s">
        <v>166</v>
      </c>
      <c r="T104">
        <v>0</v>
      </c>
      <c r="U104" t="s">
        <v>40</v>
      </c>
      <c r="V104" s="1">
        <v>360000</v>
      </c>
      <c r="W104" s="1">
        <v>360000</v>
      </c>
      <c r="X104" s="1">
        <v>299622.49</v>
      </c>
      <c r="Y104" s="1">
        <v>299622.49</v>
      </c>
      <c r="Z104">
        <v>0</v>
      </c>
      <c r="AA104">
        <v>0</v>
      </c>
      <c r="AB104">
        <v>0</v>
      </c>
      <c r="AC104" s="83">
        <f t="shared" si="2"/>
        <v>60377.510000000009</v>
      </c>
      <c r="AD104">
        <v>0</v>
      </c>
      <c r="AE104">
        <v>0</v>
      </c>
      <c r="AF104">
        <v>0</v>
      </c>
      <c r="AG104">
        <v>0</v>
      </c>
      <c r="AH104">
        <v>0</v>
      </c>
    </row>
    <row r="105" spans="1:34" hidden="1" x14ac:dyDescent="0.25">
      <c r="A105" t="str">
        <f t="shared" si="3"/>
        <v>1.1-00-2307_23236022_2329110</v>
      </c>
      <c r="B105" t="s">
        <v>137</v>
      </c>
      <c r="C105" t="s">
        <v>138</v>
      </c>
      <c r="D105" t="s">
        <v>147</v>
      </c>
      <c r="E105" t="s">
        <v>148</v>
      </c>
      <c r="F105" t="s">
        <v>43</v>
      </c>
      <c r="G105" t="s">
        <v>44</v>
      </c>
      <c r="H105" t="s">
        <v>88</v>
      </c>
      <c r="I105" t="s">
        <v>89</v>
      </c>
      <c r="J105">
        <v>2</v>
      </c>
      <c r="K105" t="s">
        <v>169</v>
      </c>
      <c r="L105">
        <v>36</v>
      </c>
      <c r="M105" t="s">
        <v>172</v>
      </c>
      <c r="N105" t="s">
        <v>170</v>
      </c>
      <c r="O105" t="s">
        <v>171</v>
      </c>
      <c r="P105">
        <v>2000</v>
      </c>
      <c r="Q105" t="s">
        <v>73</v>
      </c>
      <c r="R105">
        <v>2911</v>
      </c>
      <c r="S105" t="s">
        <v>167</v>
      </c>
      <c r="T105">
        <v>0</v>
      </c>
      <c r="U105" t="s">
        <v>40</v>
      </c>
      <c r="V105" s="1">
        <v>1608000</v>
      </c>
      <c r="W105" s="1">
        <v>2500000</v>
      </c>
      <c r="X105" s="1">
        <v>1187033.02</v>
      </c>
      <c r="Y105" s="1">
        <v>1187033.02</v>
      </c>
      <c r="Z105" s="1">
        <v>1009226.94</v>
      </c>
      <c r="AA105" s="1">
        <v>1009226.94</v>
      </c>
      <c r="AB105" s="1">
        <v>1009226.94</v>
      </c>
      <c r="AC105" s="83">
        <f t="shared" si="2"/>
        <v>420966.98</v>
      </c>
      <c r="AD105">
        <v>0</v>
      </c>
      <c r="AE105">
        <v>0</v>
      </c>
      <c r="AF105">
        <v>0</v>
      </c>
      <c r="AG105" s="1">
        <v>892000</v>
      </c>
      <c r="AH105" s="1">
        <v>-892000</v>
      </c>
    </row>
    <row r="106" spans="1:34" hidden="1" x14ac:dyDescent="0.25">
      <c r="A106" t="str">
        <f t="shared" si="3"/>
        <v>1.1-00-2307_23236022_2329810</v>
      </c>
      <c r="B106" t="s">
        <v>137</v>
      </c>
      <c r="C106" t="s">
        <v>138</v>
      </c>
      <c r="D106" t="s">
        <v>147</v>
      </c>
      <c r="E106" t="s">
        <v>148</v>
      </c>
      <c r="F106" t="s">
        <v>43</v>
      </c>
      <c r="G106" t="s">
        <v>44</v>
      </c>
      <c r="H106" t="s">
        <v>88</v>
      </c>
      <c r="I106" t="s">
        <v>89</v>
      </c>
      <c r="J106">
        <v>2</v>
      </c>
      <c r="K106" t="s">
        <v>169</v>
      </c>
      <c r="L106">
        <v>36</v>
      </c>
      <c r="M106" t="s">
        <v>172</v>
      </c>
      <c r="N106" t="s">
        <v>170</v>
      </c>
      <c r="O106" t="s">
        <v>171</v>
      </c>
      <c r="P106">
        <v>2000</v>
      </c>
      <c r="Q106" t="s">
        <v>73</v>
      </c>
      <c r="R106">
        <v>2981</v>
      </c>
      <c r="S106" t="s">
        <v>178</v>
      </c>
      <c r="T106">
        <v>0</v>
      </c>
      <c r="U106" t="s">
        <v>40</v>
      </c>
      <c r="V106" s="1">
        <v>350000</v>
      </c>
      <c r="W106" s="1">
        <v>350000</v>
      </c>
      <c r="X106" s="1">
        <v>87672.8</v>
      </c>
      <c r="Y106" s="1">
        <v>87672.8</v>
      </c>
      <c r="Z106" s="1">
        <v>87672.8</v>
      </c>
      <c r="AA106" s="1">
        <v>87672.8</v>
      </c>
      <c r="AB106" s="1">
        <v>87672.8</v>
      </c>
      <c r="AC106" s="83">
        <f t="shared" si="2"/>
        <v>262327.2</v>
      </c>
      <c r="AD106">
        <v>0</v>
      </c>
      <c r="AE106">
        <v>0</v>
      </c>
      <c r="AF106">
        <v>0</v>
      </c>
      <c r="AG106">
        <v>0</v>
      </c>
      <c r="AH106">
        <v>0</v>
      </c>
    </row>
    <row r="107" spans="1:34" hidden="1" x14ac:dyDescent="0.25">
      <c r="A107" t="str">
        <f t="shared" si="3"/>
        <v>1.1-00-2307_23236022_2331110</v>
      </c>
      <c r="B107" t="s">
        <v>137</v>
      </c>
      <c r="C107" t="s">
        <v>138</v>
      </c>
      <c r="D107" t="s">
        <v>147</v>
      </c>
      <c r="E107" t="s">
        <v>148</v>
      </c>
      <c r="F107" t="s">
        <v>43</v>
      </c>
      <c r="G107" t="s">
        <v>44</v>
      </c>
      <c r="H107" t="s">
        <v>88</v>
      </c>
      <c r="I107" t="s">
        <v>89</v>
      </c>
      <c r="J107">
        <v>2</v>
      </c>
      <c r="K107" t="s">
        <v>169</v>
      </c>
      <c r="L107">
        <v>36</v>
      </c>
      <c r="M107" t="s">
        <v>172</v>
      </c>
      <c r="N107" t="s">
        <v>170</v>
      </c>
      <c r="O107" t="s">
        <v>171</v>
      </c>
      <c r="P107">
        <v>3000</v>
      </c>
      <c r="Q107" t="s">
        <v>38</v>
      </c>
      <c r="R107">
        <v>3111</v>
      </c>
      <c r="S107" t="s">
        <v>122</v>
      </c>
      <c r="T107">
        <v>0</v>
      </c>
      <c r="U107" t="s">
        <v>40</v>
      </c>
      <c r="V107" s="1">
        <v>116185349.58</v>
      </c>
      <c r="W107" s="1">
        <v>116185349.58</v>
      </c>
      <c r="X107" s="1">
        <v>147523306.08000001</v>
      </c>
      <c r="Y107" s="1">
        <v>147523306.08000001</v>
      </c>
      <c r="Z107" s="1">
        <v>147523306.08000001</v>
      </c>
      <c r="AA107" s="1">
        <v>147306298.08000001</v>
      </c>
      <c r="AB107" s="1">
        <v>147306298.08000001</v>
      </c>
      <c r="AC107" s="83">
        <f t="shared" si="2"/>
        <v>-31337956.500000015</v>
      </c>
      <c r="AD107">
        <v>0</v>
      </c>
      <c r="AE107">
        <v>0</v>
      </c>
      <c r="AF107">
        <v>0</v>
      </c>
      <c r="AG107">
        <v>0</v>
      </c>
      <c r="AH107">
        <v>0</v>
      </c>
    </row>
    <row r="108" spans="1:34" hidden="1" x14ac:dyDescent="0.25">
      <c r="A108" t="str">
        <f t="shared" si="3"/>
        <v>1.1-00-2307_23236022_2332610</v>
      </c>
      <c r="B108" t="s">
        <v>137</v>
      </c>
      <c r="C108" t="s">
        <v>138</v>
      </c>
      <c r="D108" t="s">
        <v>147</v>
      </c>
      <c r="E108" t="s">
        <v>148</v>
      </c>
      <c r="F108" t="s">
        <v>43</v>
      </c>
      <c r="G108" t="s">
        <v>44</v>
      </c>
      <c r="H108" t="s">
        <v>88</v>
      </c>
      <c r="I108" t="s">
        <v>89</v>
      </c>
      <c r="J108">
        <v>2</v>
      </c>
      <c r="K108" t="s">
        <v>169</v>
      </c>
      <c r="L108">
        <v>36</v>
      </c>
      <c r="M108" t="s">
        <v>172</v>
      </c>
      <c r="N108" t="s">
        <v>170</v>
      </c>
      <c r="O108" t="s">
        <v>171</v>
      </c>
      <c r="P108">
        <v>3000</v>
      </c>
      <c r="Q108" t="s">
        <v>38</v>
      </c>
      <c r="R108">
        <v>3261</v>
      </c>
      <c r="S108" t="s">
        <v>179</v>
      </c>
      <c r="T108">
        <v>0</v>
      </c>
      <c r="U108" t="s">
        <v>40</v>
      </c>
      <c r="V108" s="1">
        <v>30000000</v>
      </c>
      <c r="W108" s="1">
        <v>30000000</v>
      </c>
      <c r="X108" s="1">
        <v>33582372.359999999</v>
      </c>
      <c r="Y108" s="1">
        <v>33582372.359999999</v>
      </c>
      <c r="Z108" s="1">
        <v>33582372.359999999</v>
      </c>
      <c r="AA108" s="1">
        <v>33582372.359999999</v>
      </c>
      <c r="AB108" s="1">
        <v>33582372.359999999</v>
      </c>
      <c r="AC108" s="83">
        <f t="shared" si="2"/>
        <v>-3582372.3599999994</v>
      </c>
      <c r="AD108">
        <v>0</v>
      </c>
      <c r="AE108">
        <v>0</v>
      </c>
      <c r="AF108">
        <v>0</v>
      </c>
      <c r="AG108">
        <v>0</v>
      </c>
      <c r="AH108">
        <v>0</v>
      </c>
    </row>
    <row r="109" spans="1:34" hidden="1" x14ac:dyDescent="0.25">
      <c r="A109" t="str">
        <f t="shared" si="3"/>
        <v>1.1-00-2307_23236022_2333110</v>
      </c>
      <c r="B109" t="s">
        <v>137</v>
      </c>
      <c r="C109" t="s">
        <v>138</v>
      </c>
      <c r="D109" t="s">
        <v>147</v>
      </c>
      <c r="E109" t="s">
        <v>148</v>
      </c>
      <c r="F109" t="s">
        <v>43</v>
      </c>
      <c r="G109" t="s">
        <v>44</v>
      </c>
      <c r="H109" t="s">
        <v>88</v>
      </c>
      <c r="I109" t="s">
        <v>89</v>
      </c>
      <c r="J109">
        <v>2</v>
      </c>
      <c r="K109" t="s">
        <v>169</v>
      </c>
      <c r="L109">
        <v>36</v>
      </c>
      <c r="M109" t="s">
        <v>172</v>
      </c>
      <c r="N109" t="s">
        <v>170</v>
      </c>
      <c r="O109" t="s">
        <v>171</v>
      </c>
      <c r="P109">
        <v>3000</v>
      </c>
      <c r="Q109" t="s">
        <v>38</v>
      </c>
      <c r="R109">
        <v>3311</v>
      </c>
      <c r="S109" t="s">
        <v>180</v>
      </c>
      <c r="T109">
        <v>0</v>
      </c>
      <c r="U109" t="s">
        <v>40</v>
      </c>
      <c r="V109" s="1">
        <v>3480000</v>
      </c>
      <c r="W109" s="1">
        <v>3480000</v>
      </c>
      <c r="X109" s="1">
        <v>3480000</v>
      </c>
      <c r="Y109" s="1">
        <v>3480000</v>
      </c>
      <c r="Z109" s="1">
        <v>1392000</v>
      </c>
      <c r="AA109" s="1">
        <v>1392000</v>
      </c>
      <c r="AB109" s="1">
        <v>1392000</v>
      </c>
      <c r="AC109" s="83">
        <f t="shared" si="2"/>
        <v>0</v>
      </c>
      <c r="AD109">
        <v>0</v>
      </c>
      <c r="AE109">
        <v>0</v>
      </c>
      <c r="AF109">
        <v>0</v>
      </c>
      <c r="AG109">
        <v>0</v>
      </c>
      <c r="AH109">
        <v>0</v>
      </c>
    </row>
    <row r="110" spans="1:34" hidden="1" x14ac:dyDescent="0.25">
      <c r="A110" t="str">
        <f t="shared" si="3"/>
        <v>1.1-00-2307_23236022_2333210</v>
      </c>
      <c r="B110" t="s">
        <v>137</v>
      </c>
      <c r="C110" t="s">
        <v>138</v>
      </c>
      <c r="D110" t="s">
        <v>147</v>
      </c>
      <c r="E110" t="s">
        <v>148</v>
      </c>
      <c r="F110" t="s">
        <v>43</v>
      </c>
      <c r="G110" t="s">
        <v>44</v>
      </c>
      <c r="H110" t="s">
        <v>88</v>
      </c>
      <c r="I110" t="s">
        <v>89</v>
      </c>
      <c r="J110">
        <v>2</v>
      </c>
      <c r="K110" t="s">
        <v>169</v>
      </c>
      <c r="L110">
        <v>36</v>
      </c>
      <c r="M110" t="s">
        <v>172</v>
      </c>
      <c r="N110" t="s">
        <v>170</v>
      </c>
      <c r="O110" t="s">
        <v>171</v>
      </c>
      <c r="P110">
        <v>3000</v>
      </c>
      <c r="Q110" t="s">
        <v>38</v>
      </c>
      <c r="R110">
        <v>3321</v>
      </c>
      <c r="S110" t="s">
        <v>181</v>
      </c>
      <c r="T110">
        <v>0</v>
      </c>
      <c r="U110" t="s">
        <v>40</v>
      </c>
      <c r="V110" s="1">
        <v>5000000</v>
      </c>
      <c r="W110" s="1">
        <v>5000000</v>
      </c>
      <c r="X110" s="1">
        <v>3472859.04</v>
      </c>
      <c r="Y110" s="1">
        <v>3472859.04</v>
      </c>
      <c r="Z110" s="1">
        <v>3472859.04</v>
      </c>
      <c r="AA110" s="1">
        <v>3472859.04</v>
      </c>
      <c r="AB110" s="1">
        <v>3472859.04</v>
      </c>
      <c r="AC110" s="83">
        <f t="shared" si="2"/>
        <v>1527140.96</v>
      </c>
      <c r="AD110">
        <v>0</v>
      </c>
      <c r="AE110">
        <v>0</v>
      </c>
      <c r="AF110">
        <v>0</v>
      </c>
      <c r="AG110">
        <v>0</v>
      </c>
      <c r="AH110">
        <v>0</v>
      </c>
    </row>
    <row r="111" spans="1:34" hidden="1" x14ac:dyDescent="0.25">
      <c r="A111" t="str">
        <f t="shared" si="3"/>
        <v>1.1-00-2307_23236022_2333810</v>
      </c>
      <c r="B111" t="s">
        <v>137</v>
      </c>
      <c r="C111" t="s">
        <v>138</v>
      </c>
      <c r="D111" t="s">
        <v>147</v>
      </c>
      <c r="E111" t="s">
        <v>148</v>
      </c>
      <c r="F111" t="s">
        <v>43</v>
      </c>
      <c r="G111" t="s">
        <v>44</v>
      </c>
      <c r="H111" t="s">
        <v>88</v>
      </c>
      <c r="I111" t="s">
        <v>89</v>
      </c>
      <c r="J111">
        <v>2</v>
      </c>
      <c r="K111" t="s">
        <v>169</v>
      </c>
      <c r="L111">
        <v>36</v>
      </c>
      <c r="M111" t="s">
        <v>172</v>
      </c>
      <c r="N111" t="s">
        <v>170</v>
      </c>
      <c r="O111" t="s">
        <v>171</v>
      </c>
      <c r="P111">
        <v>3000</v>
      </c>
      <c r="Q111" t="s">
        <v>38</v>
      </c>
      <c r="R111">
        <v>3381</v>
      </c>
      <c r="S111" t="s">
        <v>182</v>
      </c>
      <c r="T111">
        <v>0</v>
      </c>
      <c r="U111" t="s">
        <v>40</v>
      </c>
      <c r="V111" s="1">
        <v>42000000</v>
      </c>
      <c r="W111" s="1">
        <v>42000000</v>
      </c>
      <c r="X111" s="1">
        <v>23954232</v>
      </c>
      <c r="Y111" s="1">
        <v>23954232</v>
      </c>
      <c r="Z111" s="1">
        <v>23954232</v>
      </c>
      <c r="AA111" s="1">
        <v>23954232</v>
      </c>
      <c r="AB111" s="1">
        <v>23954232</v>
      </c>
      <c r="AC111" s="83">
        <f t="shared" si="2"/>
        <v>18045768</v>
      </c>
      <c r="AD111">
        <v>0</v>
      </c>
      <c r="AE111">
        <v>0</v>
      </c>
      <c r="AF111">
        <v>0</v>
      </c>
      <c r="AG111">
        <v>0</v>
      </c>
      <c r="AH111">
        <v>0</v>
      </c>
    </row>
    <row r="112" spans="1:34" hidden="1" x14ac:dyDescent="0.25">
      <c r="A112" t="str">
        <f t="shared" si="3"/>
        <v>1.1-00-2307_23236022_2335710</v>
      </c>
      <c r="B112" t="s">
        <v>137</v>
      </c>
      <c r="C112" t="s">
        <v>138</v>
      </c>
      <c r="D112" t="s">
        <v>147</v>
      </c>
      <c r="E112" t="s">
        <v>148</v>
      </c>
      <c r="F112" t="s">
        <v>43</v>
      </c>
      <c r="G112" t="s">
        <v>44</v>
      </c>
      <c r="H112" t="s">
        <v>88</v>
      </c>
      <c r="I112" t="s">
        <v>89</v>
      </c>
      <c r="J112">
        <v>2</v>
      </c>
      <c r="K112" t="s">
        <v>169</v>
      </c>
      <c r="L112">
        <v>36</v>
      </c>
      <c r="M112" t="s">
        <v>172</v>
      </c>
      <c r="N112" t="s">
        <v>170</v>
      </c>
      <c r="O112" t="s">
        <v>171</v>
      </c>
      <c r="P112">
        <v>3000</v>
      </c>
      <c r="Q112" t="s">
        <v>38</v>
      </c>
      <c r="R112">
        <v>3571</v>
      </c>
      <c r="S112" t="s">
        <v>183</v>
      </c>
      <c r="T112">
        <v>0</v>
      </c>
      <c r="U112" t="s">
        <v>40</v>
      </c>
      <c r="V112" s="1">
        <v>43006351</v>
      </c>
      <c r="W112" s="1">
        <v>43006351</v>
      </c>
      <c r="X112" s="1">
        <v>141602179.43000001</v>
      </c>
      <c r="Y112" s="1">
        <v>141602179.43000001</v>
      </c>
      <c r="Z112" s="1">
        <v>138255427.77000001</v>
      </c>
      <c r="AA112" s="1">
        <v>137063042.56999999</v>
      </c>
      <c r="AB112" s="1">
        <v>132597216.11</v>
      </c>
      <c r="AC112" s="83">
        <f t="shared" si="2"/>
        <v>-98595828.430000007</v>
      </c>
      <c r="AD112">
        <v>0</v>
      </c>
      <c r="AE112">
        <v>0</v>
      </c>
      <c r="AF112">
        <v>0</v>
      </c>
      <c r="AG112">
        <v>0</v>
      </c>
      <c r="AH112">
        <v>0</v>
      </c>
    </row>
    <row r="113" spans="1:34" hidden="1" x14ac:dyDescent="0.25">
      <c r="A113" t="str">
        <f t="shared" si="3"/>
        <v>1.1-00-2307_23236022_2339220</v>
      </c>
      <c r="B113" t="s">
        <v>137</v>
      </c>
      <c r="C113" t="s">
        <v>138</v>
      </c>
      <c r="D113" t="s">
        <v>147</v>
      </c>
      <c r="E113" t="s">
        <v>148</v>
      </c>
      <c r="F113" t="s">
        <v>43</v>
      </c>
      <c r="G113" t="s">
        <v>44</v>
      </c>
      <c r="H113" t="s">
        <v>88</v>
      </c>
      <c r="I113" t="s">
        <v>89</v>
      </c>
      <c r="J113">
        <v>2</v>
      </c>
      <c r="K113" t="s">
        <v>169</v>
      </c>
      <c r="L113">
        <v>36</v>
      </c>
      <c r="M113" t="s">
        <v>172</v>
      </c>
      <c r="N113" t="s">
        <v>170</v>
      </c>
      <c r="O113" t="s">
        <v>171</v>
      </c>
      <c r="P113">
        <v>3000</v>
      </c>
      <c r="Q113" t="s">
        <v>38</v>
      </c>
      <c r="R113">
        <v>3922</v>
      </c>
      <c r="S113" t="s">
        <v>131</v>
      </c>
      <c r="T113">
        <v>0</v>
      </c>
      <c r="U113" t="s">
        <v>40</v>
      </c>
      <c r="V113" s="1">
        <v>9000000</v>
      </c>
      <c r="W113" s="1">
        <v>9000000</v>
      </c>
      <c r="X113" s="1">
        <v>6879250</v>
      </c>
      <c r="Y113" s="1">
        <v>6879250</v>
      </c>
      <c r="Z113" s="1">
        <v>6879250</v>
      </c>
      <c r="AA113" s="1">
        <v>6879250</v>
      </c>
      <c r="AB113" s="1">
        <v>6879250</v>
      </c>
      <c r="AC113" s="83">
        <f t="shared" si="2"/>
        <v>2120750</v>
      </c>
      <c r="AD113">
        <v>0</v>
      </c>
      <c r="AE113">
        <v>0</v>
      </c>
      <c r="AF113">
        <v>0</v>
      </c>
      <c r="AG113">
        <v>0</v>
      </c>
      <c r="AH113">
        <v>0</v>
      </c>
    </row>
    <row r="114" spans="1:34" hidden="1" x14ac:dyDescent="0.25">
      <c r="A114" t="str">
        <f t="shared" si="3"/>
        <v>1.1-00-2307_23236022_2339510</v>
      </c>
      <c r="B114" t="s">
        <v>137</v>
      </c>
      <c r="C114" t="s">
        <v>138</v>
      </c>
      <c r="D114" t="s">
        <v>147</v>
      </c>
      <c r="E114" t="s">
        <v>148</v>
      </c>
      <c r="F114" t="s">
        <v>43</v>
      </c>
      <c r="G114" t="s">
        <v>44</v>
      </c>
      <c r="H114" t="s">
        <v>88</v>
      </c>
      <c r="I114" t="s">
        <v>89</v>
      </c>
      <c r="J114">
        <v>2</v>
      </c>
      <c r="K114" t="s">
        <v>169</v>
      </c>
      <c r="L114">
        <v>36</v>
      </c>
      <c r="M114" t="s">
        <v>172</v>
      </c>
      <c r="N114" t="s">
        <v>170</v>
      </c>
      <c r="O114" t="s">
        <v>171</v>
      </c>
      <c r="P114">
        <v>3000</v>
      </c>
      <c r="Q114" t="s">
        <v>38</v>
      </c>
      <c r="R114">
        <v>3951</v>
      </c>
      <c r="S114" t="s">
        <v>184</v>
      </c>
      <c r="T114">
        <v>0</v>
      </c>
      <c r="U114" t="s">
        <v>40</v>
      </c>
      <c r="V114" s="1">
        <v>9775246</v>
      </c>
      <c r="W114" s="1">
        <v>9775246</v>
      </c>
      <c r="X114">
        <v>0</v>
      </c>
      <c r="Y114">
        <v>0</v>
      </c>
      <c r="Z114">
        <v>0</v>
      </c>
      <c r="AA114">
        <v>0</v>
      </c>
      <c r="AB114">
        <v>0</v>
      </c>
      <c r="AC114" s="83">
        <f t="shared" si="2"/>
        <v>9775246</v>
      </c>
      <c r="AD114">
        <v>0</v>
      </c>
      <c r="AE114">
        <v>0</v>
      </c>
      <c r="AF114">
        <v>0</v>
      </c>
      <c r="AG114">
        <v>0</v>
      </c>
      <c r="AH114">
        <v>0</v>
      </c>
    </row>
    <row r="115" spans="1:34" hidden="1" x14ac:dyDescent="0.25">
      <c r="A115" t="str">
        <f t="shared" si="3"/>
        <v>1.1-00-2307_23236022_2356110</v>
      </c>
      <c r="B115" t="s">
        <v>137</v>
      </c>
      <c r="C115" t="s">
        <v>138</v>
      </c>
      <c r="D115" t="s">
        <v>147</v>
      </c>
      <c r="E115" t="s">
        <v>148</v>
      </c>
      <c r="F115" t="s">
        <v>43</v>
      </c>
      <c r="G115" t="s">
        <v>44</v>
      </c>
      <c r="H115" t="s">
        <v>88</v>
      </c>
      <c r="I115" t="s">
        <v>89</v>
      </c>
      <c r="J115">
        <v>2</v>
      </c>
      <c r="K115" t="s">
        <v>169</v>
      </c>
      <c r="L115">
        <v>36</v>
      </c>
      <c r="M115" t="s">
        <v>172</v>
      </c>
      <c r="N115" t="s">
        <v>170</v>
      </c>
      <c r="O115" t="s">
        <v>171</v>
      </c>
      <c r="P115">
        <v>5000</v>
      </c>
      <c r="Q115" t="s">
        <v>84</v>
      </c>
      <c r="R115">
        <v>5611</v>
      </c>
      <c r="S115" t="s">
        <v>185</v>
      </c>
      <c r="T115">
        <v>0</v>
      </c>
      <c r="U115" t="s">
        <v>40</v>
      </c>
      <c r="V115" s="1">
        <v>150000</v>
      </c>
      <c r="W115" s="1">
        <v>150000</v>
      </c>
      <c r="X115">
        <v>0</v>
      </c>
      <c r="Y115">
        <v>0</v>
      </c>
      <c r="Z115">
        <v>0</v>
      </c>
      <c r="AA115">
        <v>0</v>
      </c>
      <c r="AB115">
        <v>0</v>
      </c>
      <c r="AC115" s="83">
        <f t="shared" si="2"/>
        <v>150000</v>
      </c>
      <c r="AD115">
        <v>0</v>
      </c>
      <c r="AE115">
        <v>0</v>
      </c>
      <c r="AF115">
        <v>0</v>
      </c>
      <c r="AG115">
        <v>0</v>
      </c>
      <c r="AH115">
        <v>0</v>
      </c>
    </row>
    <row r="116" spans="1:34" hidden="1" x14ac:dyDescent="0.25">
      <c r="A116" t="str">
        <f t="shared" si="3"/>
        <v>1.1-00-2317_23456037_2321110</v>
      </c>
      <c r="B116" t="s">
        <v>137</v>
      </c>
      <c r="C116" t="s">
        <v>138</v>
      </c>
      <c r="D116" t="s">
        <v>186</v>
      </c>
      <c r="E116" t="s">
        <v>187</v>
      </c>
      <c r="F116" t="s">
        <v>63</v>
      </c>
      <c r="G116" t="s">
        <v>64</v>
      </c>
      <c r="H116" t="s">
        <v>188</v>
      </c>
      <c r="I116" t="s">
        <v>189</v>
      </c>
      <c r="J116">
        <v>4</v>
      </c>
      <c r="K116" t="s">
        <v>190</v>
      </c>
      <c r="L116">
        <v>56</v>
      </c>
      <c r="M116" t="s">
        <v>193</v>
      </c>
      <c r="N116" t="s">
        <v>191</v>
      </c>
      <c r="O116" t="s">
        <v>192</v>
      </c>
      <c r="P116">
        <v>2000</v>
      </c>
      <c r="Q116" t="s">
        <v>73</v>
      </c>
      <c r="R116">
        <v>2111</v>
      </c>
      <c r="S116" t="s">
        <v>161</v>
      </c>
      <c r="T116">
        <v>0</v>
      </c>
      <c r="U116" t="s">
        <v>40</v>
      </c>
      <c r="V116" s="1">
        <v>21657</v>
      </c>
      <c r="W116" s="1">
        <v>21657</v>
      </c>
      <c r="X116">
        <v>0</v>
      </c>
      <c r="Y116">
        <v>0</v>
      </c>
      <c r="Z116">
        <v>0</v>
      </c>
      <c r="AA116">
        <v>0</v>
      </c>
      <c r="AB116">
        <v>0</v>
      </c>
      <c r="AC116" s="83">
        <f t="shared" si="2"/>
        <v>21657</v>
      </c>
      <c r="AD116">
        <v>0</v>
      </c>
      <c r="AE116">
        <v>0</v>
      </c>
      <c r="AF116">
        <v>0</v>
      </c>
      <c r="AG116">
        <v>0</v>
      </c>
      <c r="AH116">
        <v>0</v>
      </c>
    </row>
    <row r="117" spans="1:34" hidden="1" x14ac:dyDescent="0.25">
      <c r="A117" t="str">
        <f t="shared" si="3"/>
        <v>1.1-00-2317_23456037_2321610</v>
      </c>
      <c r="B117" t="s">
        <v>137</v>
      </c>
      <c r="C117" t="s">
        <v>138</v>
      </c>
      <c r="D117" t="s">
        <v>186</v>
      </c>
      <c r="E117" t="s">
        <v>187</v>
      </c>
      <c r="F117" t="s">
        <v>63</v>
      </c>
      <c r="G117" t="s">
        <v>64</v>
      </c>
      <c r="H117" t="s">
        <v>188</v>
      </c>
      <c r="I117" t="s">
        <v>189</v>
      </c>
      <c r="J117">
        <v>4</v>
      </c>
      <c r="K117" t="s">
        <v>190</v>
      </c>
      <c r="L117">
        <v>56</v>
      </c>
      <c r="M117" t="s">
        <v>193</v>
      </c>
      <c r="N117" t="s">
        <v>191</v>
      </c>
      <c r="O117" t="s">
        <v>192</v>
      </c>
      <c r="P117">
        <v>2000</v>
      </c>
      <c r="Q117" t="s">
        <v>73</v>
      </c>
      <c r="R117">
        <v>2161</v>
      </c>
      <c r="S117" t="s">
        <v>162</v>
      </c>
      <c r="T117">
        <v>0</v>
      </c>
      <c r="U117" t="s">
        <v>40</v>
      </c>
      <c r="V117" s="1">
        <v>20000</v>
      </c>
      <c r="W117" s="1">
        <v>20000</v>
      </c>
      <c r="X117">
        <v>0</v>
      </c>
      <c r="Y117">
        <v>0</v>
      </c>
      <c r="Z117">
        <v>0</v>
      </c>
      <c r="AA117">
        <v>0</v>
      </c>
      <c r="AB117">
        <v>0</v>
      </c>
      <c r="AC117" s="83">
        <f t="shared" si="2"/>
        <v>20000</v>
      </c>
      <c r="AD117">
        <v>0</v>
      </c>
      <c r="AE117">
        <v>0</v>
      </c>
      <c r="AF117">
        <v>0</v>
      </c>
      <c r="AG117">
        <v>0</v>
      </c>
      <c r="AH117">
        <v>0</v>
      </c>
    </row>
    <row r="118" spans="1:34" hidden="1" x14ac:dyDescent="0.25">
      <c r="A118" t="str">
        <f t="shared" si="3"/>
        <v>1.1-00-2317_23456037_2322210</v>
      </c>
      <c r="B118" t="s">
        <v>137</v>
      </c>
      <c r="C118" t="s">
        <v>138</v>
      </c>
      <c r="D118" t="s">
        <v>186</v>
      </c>
      <c r="E118" t="s">
        <v>187</v>
      </c>
      <c r="F118" t="s">
        <v>63</v>
      </c>
      <c r="G118" t="s">
        <v>64</v>
      </c>
      <c r="H118" t="s">
        <v>188</v>
      </c>
      <c r="I118" t="s">
        <v>189</v>
      </c>
      <c r="J118">
        <v>4</v>
      </c>
      <c r="K118" t="s">
        <v>190</v>
      </c>
      <c r="L118">
        <v>56</v>
      </c>
      <c r="M118" t="s">
        <v>193</v>
      </c>
      <c r="N118" t="s">
        <v>191</v>
      </c>
      <c r="O118" t="s">
        <v>192</v>
      </c>
      <c r="P118">
        <v>2000</v>
      </c>
      <c r="Q118" t="s">
        <v>73</v>
      </c>
      <c r="R118">
        <v>2221</v>
      </c>
      <c r="S118" t="s">
        <v>194</v>
      </c>
      <c r="T118">
        <v>0</v>
      </c>
      <c r="U118" t="s">
        <v>40</v>
      </c>
      <c r="V118" s="1">
        <v>420000</v>
      </c>
      <c r="W118" s="1">
        <v>420000</v>
      </c>
      <c r="X118" s="1">
        <v>393180</v>
      </c>
      <c r="Y118" s="1">
        <v>393180</v>
      </c>
      <c r="Z118" s="1">
        <v>393180</v>
      </c>
      <c r="AA118" s="1">
        <v>393180</v>
      </c>
      <c r="AB118" s="1">
        <v>393180</v>
      </c>
      <c r="AC118" s="83">
        <f t="shared" si="2"/>
        <v>26820</v>
      </c>
      <c r="AD118">
        <v>0</v>
      </c>
      <c r="AE118">
        <v>0</v>
      </c>
      <c r="AF118">
        <v>0</v>
      </c>
      <c r="AG118">
        <v>0</v>
      </c>
      <c r="AH118">
        <v>0</v>
      </c>
    </row>
    <row r="119" spans="1:34" hidden="1" x14ac:dyDescent="0.25">
      <c r="A119" t="str">
        <f t="shared" si="3"/>
        <v>1.1-00-2317_23456037_2325310</v>
      </c>
      <c r="B119" t="s">
        <v>137</v>
      </c>
      <c r="C119" t="s">
        <v>138</v>
      </c>
      <c r="D119" t="s">
        <v>186</v>
      </c>
      <c r="E119" t="s">
        <v>187</v>
      </c>
      <c r="F119" t="s">
        <v>63</v>
      </c>
      <c r="G119" t="s">
        <v>64</v>
      </c>
      <c r="H119" t="s">
        <v>188</v>
      </c>
      <c r="I119" t="s">
        <v>189</v>
      </c>
      <c r="J119">
        <v>4</v>
      </c>
      <c r="K119" t="s">
        <v>190</v>
      </c>
      <c r="L119">
        <v>56</v>
      </c>
      <c r="M119" t="s">
        <v>193</v>
      </c>
      <c r="N119" t="s">
        <v>191</v>
      </c>
      <c r="O119" t="s">
        <v>192</v>
      </c>
      <c r="P119">
        <v>2000</v>
      </c>
      <c r="Q119" t="s">
        <v>73</v>
      </c>
      <c r="R119">
        <v>2531</v>
      </c>
      <c r="S119" t="s">
        <v>195</v>
      </c>
      <c r="T119">
        <v>0</v>
      </c>
      <c r="U119" t="s">
        <v>40</v>
      </c>
      <c r="V119" s="1">
        <v>826202</v>
      </c>
      <c r="W119" s="1">
        <v>366202</v>
      </c>
      <c r="X119" s="1">
        <v>739086</v>
      </c>
      <c r="Y119" s="1">
        <v>678439</v>
      </c>
      <c r="Z119" s="1">
        <v>614888</v>
      </c>
      <c r="AA119" s="1">
        <v>614888</v>
      </c>
      <c r="AB119" s="1">
        <v>614888</v>
      </c>
      <c r="AC119" s="83">
        <f t="shared" si="2"/>
        <v>87116</v>
      </c>
      <c r="AD119">
        <v>0</v>
      </c>
      <c r="AE119" s="1">
        <v>460000</v>
      </c>
      <c r="AF119">
        <v>0</v>
      </c>
      <c r="AG119">
        <v>0</v>
      </c>
      <c r="AH119" s="1">
        <v>460000</v>
      </c>
    </row>
    <row r="120" spans="1:34" hidden="1" x14ac:dyDescent="0.25">
      <c r="A120" t="str">
        <f t="shared" si="3"/>
        <v>1.1-00-2317_23456037_2325410</v>
      </c>
      <c r="B120" t="s">
        <v>137</v>
      </c>
      <c r="C120" t="s">
        <v>138</v>
      </c>
      <c r="D120" t="s">
        <v>186</v>
      </c>
      <c r="E120" t="s">
        <v>187</v>
      </c>
      <c r="F120" t="s">
        <v>63</v>
      </c>
      <c r="G120" t="s">
        <v>64</v>
      </c>
      <c r="H120" t="s">
        <v>188</v>
      </c>
      <c r="I120" t="s">
        <v>189</v>
      </c>
      <c r="J120">
        <v>4</v>
      </c>
      <c r="K120" t="s">
        <v>190</v>
      </c>
      <c r="L120">
        <v>56</v>
      </c>
      <c r="M120" t="s">
        <v>193</v>
      </c>
      <c r="N120" t="s">
        <v>191</v>
      </c>
      <c r="O120" t="s">
        <v>192</v>
      </c>
      <c r="P120">
        <v>2000</v>
      </c>
      <c r="Q120" t="s">
        <v>73</v>
      </c>
      <c r="R120">
        <v>2541</v>
      </c>
      <c r="S120" t="s">
        <v>196</v>
      </c>
      <c r="T120">
        <v>0</v>
      </c>
      <c r="U120" t="s">
        <v>40</v>
      </c>
      <c r="V120" s="1">
        <v>540000</v>
      </c>
      <c r="W120" s="1">
        <v>1000000</v>
      </c>
      <c r="X120" s="1">
        <v>387081.23</v>
      </c>
      <c r="Y120" s="1">
        <v>375651.75</v>
      </c>
      <c r="Z120" s="1">
        <v>360628.93</v>
      </c>
      <c r="AA120" s="1">
        <v>360628.93</v>
      </c>
      <c r="AB120" s="1">
        <v>347205.41</v>
      </c>
      <c r="AC120" s="83">
        <f t="shared" si="2"/>
        <v>152918.77000000002</v>
      </c>
      <c r="AD120">
        <v>0</v>
      </c>
      <c r="AE120">
        <v>0</v>
      </c>
      <c r="AF120">
        <v>0</v>
      </c>
      <c r="AG120" s="1">
        <v>460000</v>
      </c>
      <c r="AH120" s="1">
        <v>-460000</v>
      </c>
    </row>
    <row r="121" spans="1:34" hidden="1" x14ac:dyDescent="0.25">
      <c r="A121" t="str">
        <f t="shared" si="3"/>
        <v>1.1-00-2317_23456037_2329110</v>
      </c>
      <c r="B121" t="s">
        <v>137</v>
      </c>
      <c r="C121" t="s">
        <v>138</v>
      </c>
      <c r="D121" t="s">
        <v>186</v>
      </c>
      <c r="E121" t="s">
        <v>187</v>
      </c>
      <c r="F121" t="s">
        <v>63</v>
      </c>
      <c r="G121" t="s">
        <v>64</v>
      </c>
      <c r="H121" t="s">
        <v>188</v>
      </c>
      <c r="I121" t="s">
        <v>189</v>
      </c>
      <c r="J121">
        <v>4</v>
      </c>
      <c r="K121" t="s">
        <v>190</v>
      </c>
      <c r="L121">
        <v>56</v>
      </c>
      <c r="M121" t="s">
        <v>193</v>
      </c>
      <c r="N121" t="s">
        <v>191</v>
      </c>
      <c r="O121" t="s">
        <v>192</v>
      </c>
      <c r="P121">
        <v>2000</v>
      </c>
      <c r="Q121" t="s">
        <v>73</v>
      </c>
      <c r="R121">
        <v>2911</v>
      </c>
      <c r="S121" t="s">
        <v>167</v>
      </c>
      <c r="T121">
        <v>0</v>
      </c>
      <c r="U121" t="s">
        <v>40</v>
      </c>
      <c r="V121" s="1">
        <v>20000</v>
      </c>
      <c r="W121" s="1">
        <v>20000</v>
      </c>
      <c r="X121">
        <v>0</v>
      </c>
      <c r="Y121">
        <v>0</v>
      </c>
      <c r="Z121">
        <v>0</v>
      </c>
      <c r="AA121">
        <v>0</v>
      </c>
      <c r="AB121">
        <v>0</v>
      </c>
      <c r="AC121" s="83">
        <f t="shared" si="2"/>
        <v>20000</v>
      </c>
      <c r="AD121">
        <v>0</v>
      </c>
      <c r="AE121">
        <v>0</v>
      </c>
      <c r="AF121">
        <v>0</v>
      </c>
      <c r="AG121">
        <v>0</v>
      </c>
      <c r="AH121">
        <v>0</v>
      </c>
    </row>
    <row r="122" spans="1:34" hidden="1" x14ac:dyDescent="0.25">
      <c r="A122" t="str">
        <f t="shared" si="3"/>
        <v>1.1-00-2317_23456037_2329710</v>
      </c>
      <c r="B122" t="s">
        <v>137</v>
      </c>
      <c r="C122" t="s">
        <v>138</v>
      </c>
      <c r="D122" t="s">
        <v>186</v>
      </c>
      <c r="E122" t="s">
        <v>187</v>
      </c>
      <c r="F122" t="s">
        <v>63</v>
      </c>
      <c r="G122" t="s">
        <v>64</v>
      </c>
      <c r="H122" t="s">
        <v>188</v>
      </c>
      <c r="I122" t="s">
        <v>189</v>
      </c>
      <c r="J122">
        <v>4</v>
      </c>
      <c r="K122" t="s">
        <v>190</v>
      </c>
      <c r="L122">
        <v>56</v>
      </c>
      <c r="M122" t="s">
        <v>193</v>
      </c>
      <c r="N122" t="s">
        <v>191</v>
      </c>
      <c r="O122" t="s">
        <v>192</v>
      </c>
      <c r="P122">
        <v>2000</v>
      </c>
      <c r="Q122" t="s">
        <v>73</v>
      </c>
      <c r="R122">
        <v>2971</v>
      </c>
      <c r="S122" t="s">
        <v>197</v>
      </c>
      <c r="T122">
        <v>0</v>
      </c>
      <c r="U122" t="s">
        <v>40</v>
      </c>
      <c r="V122" s="1">
        <v>60000</v>
      </c>
      <c r="W122" s="1">
        <v>60000</v>
      </c>
      <c r="X122">
        <v>0</v>
      </c>
      <c r="Y122">
        <v>0</v>
      </c>
      <c r="Z122">
        <v>0</v>
      </c>
      <c r="AA122">
        <v>0</v>
      </c>
      <c r="AB122">
        <v>0</v>
      </c>
      <c r="AC122" s="83">
        <f t="shared" si="2"/>
        <v>60000</v>
      </c>
      <c r="AD122">
        <v>0</v>
      </c>
      <c r="AE122">
        <v>0</v>
      </c>
      <c r="AF122">
        <v>0</v>
      </c>
      <c r="AG122">
        <v>0</v>
      </c>
      <c r="AH122">
        <v>0</v>
      </c>
    </row>
    <row r="123" spans="1:34" hidden="1" x14ac:dyDescent="0.25">
      <c r="A123" t="str">
        <f t="shared" si="3"/>
        <v>1.1-00-2317_23456037_2353110</v>
      </c>
      <c r="B123" t="s">
        <v>137</v>
      </c>
      <c r="C123" t="s">
        <v>138</v>
      </c>
      <c r="D123" t="s">
        <v>186</v>
      </c>
      <c r="E123" t="s">
        <v>187</v>
      </c>
      <c r="F123" t="s">
        <v>63</v>
      </c>
      <c r="G123" t="s">
        <v>64</v>
      </c>
      <c r="H123" t="s">
        <v>188</v>
      </c>
      <c r="I123" t="s">
        <v>189</v>
      </c>
      <c r="J123">
        <v>4</v>
      </c>
      <c r="K123" t="s">
        <v>190</v>
      </c>
      <c r="L123">
        <v>56</v>
      </c>
      <c r="M123" t="s">
        <v>193</v>
      </c>
      <c r="N123" t="s">
        <v>191</v>
      </c>
      <c r="O123" t="s">
        <v>192</v>
      </c>
      <c r="P123">
        <v>5000</v>
      </c>
      <c r="Q123" t="s">
        <v>84</v>
      </c>
      <c r="R123">
        <v>5311</v>
      </c>
      <c r="S123" t="s">
        <v>198</v>
      </c>
      <c r="T123">
        <v>0</v>
      </c>
      <c r="U123" t="s">
        <v>40</v>
      </c>
      <c r="V123" s="1">
        <v>110000</v>
      </c>
      <c r="W123" s="1">
        <v>110000</v>
      </c>
      <c r="X123">
        <v>0</v>
      </c>
      <c r="Y123">
        <v>0</v>
      </c>
      <c r="Z123">
        <v>0</v>
      </c>
      <c r="AA123">
        <v>0</v>
      </c>
      <c r="AB123">
        <v>0</v>
      </c>
      <c r="AC123" s="83">
        <f t="shared" si="2"/>
        <v>110000</v>
      </c>
      <c r="AD123">
        <v>0</v>
      </c>
      <c r="AE123">
        <v>0</v>
      </c>
      <c r="AF123">
        <v>0</v>
      </c>
      <c r="AG123">
        <v>0</v>
      </c>
      <c r="AH123">
        <v>0</v>
      </c>
    </row>
    <row r="124" spans="1:34" hidden="1" x14ac:dyDescent="0.25">
      <c r="A124" t="str">
        <f t="shared" si="3"/>
        <v>1.1-00-2317_23456037_2353210</v>
      </c>
      <c r="B124" t="s">
        <v>137</v>
      </c>
      <c r="C124" t="s">
        <v>138</v>
      </c>
      <c r="D124" t="s">
        <v>186</v>
      </c>
      <c r="E124" t="s">
        <v>187</v>
      </c>
      <c r="F124" t="s">
        <v>63</v>
      </c>
      <c r="G124" t="s">
        <v>64</v>
      </c>
      <c r="H124" t="s">
        <v>188</v>
      </c>
      <c r="I124" t="s">
        <v>189</v>
      </c>
      <c r="J124">
        <v>4</v>
      </c>
      <c r="K124" t="s">
        <v>190</v>
      </c>
      <c r="L124">
        <v>56</v>
      </c>
      <c r="M124" t="s">
        <v>193</v>
      </c>
      <c r="N124" t="s">
        <v>191</v>
      </c>
      <c r="O124" t="s">
        <v>192</v>
      </c>
      <c r="P124">
        <v>5000</v>
      </c>
      <c r="Q124" t="s">
        <v>84</v>
      </c>
      <c r="R124">
        <v>5321</v>
      </c>
      <c r="S124" t="s">
        <v>199</v>
      </c>
      <c r="T124">
        <v>0</v>
      </c>
      <c r="U124" t="s">
        <v>40</v>
      </c>
      <c r="V124" s="1">
        <v>10000</v>
      </c>
      <c r="W124" s="1">
        <v>10000</v>
      </c>
      <c r="X124">
        <v>0</v>
      </c>
      <c r="Y124">
        <v>0</v>
      </c>
      <c r="Z124">
        <v>0</v>
      </c>
      <c r="AA124">
        <v>0</v>
      </c>
      <c r="AB124">
        <v>0</v>
      </c>
      <c r="AC124" s="83">
        <f t="shared" si="2"/>
        <v>10000</v>
      </c>
      <c r="AD124">
        <v>0</v>
      </c>
      <c r="AE124">
        <v>0</v>
      </c>
      <c r="AF124">
        <v>0</v>
      </c>
      <c r="AG124">
        <v>0</v>
      </c>
      <c r="AH124">
        <v>0</v>
      </c>
    </row>
    <row r="125" spans="1:34" hidden="1" x14ac:dyDescent="0.25">
      <c r="A125" t="str">
        <f t="shared" si="3"/>
        <v>1.1-00-2306_23529017_2321410</v>
      </c>
      <c r="B125" t="s">
        <v>137</v>
      </c>
      <c r="C125" t="s">
        <v>138</v>
      </c>
      <c r="D125" t="s">
        <v>411</v>
      </c>
      <c r="E125" t="s">
        <v>412</v>
      </c>
      <c r="F125" t="s">
        <v>368</v>
      </c>
      <c r="G125" t="s">
        <v>369</v>
      </c>
      <c r="H125" t="s">
        <v>227</v>
      </c>
      <c r="I125" t="s">
        <v>228</v>
      </c>
      <c r="J125">
        <v>5</v>
      </c>
      <c r="K125" t="s">
        <v>229</v>
      </c>
      <c r="L125">
        <v>29</v>
      </c>
      <c r="M125" t="s">
        <v>415</v>
      </c>
      <c r="N125" t="s">
        <v>413</v>
      </c>
      <c r="O125" t="s">
        <v>414</v>
      </c>
      <c r="P125">
        <v>2000</v>
      </c>
      <c r="Q125" t="s">
        <v>73</v>
      </c>
      <c r="R125">
        <v>2141</v>
      </c>
      <c r="S125" t="s">
        <v>201</v>
      </c>
      <c r="T125">
        <v>0</v>
      </c>
      <c r="U125" t="s">
        <v>40</v>
      </c>
      <c r="V125">
        <v>0</v>
      </c>
      <c r="W125">
        <v>0</v>
      </c>
      <c r="X125">
        <v>0</v>
      </c>
      <c r="Y125">
        <v>0</v>
      </c>
      <c r="Z125">
        <v>0</v>
      </c>
      <c r="AA125">
        <v>0</v>
      </c>
      <c r="AB125">
        <v>0</v>
      </c>
      <c r="AC125" s="83">
        <f t="shared" si="2"/>
        <v>0</v>
      </c>
      <c r="AD125">
        <v>0</v>
      </c>
      <c r="AE125">
        <v>0</v>
      </c>
      <c r="AF125">
        <v>0</v>
      </c>
      <c r="AG125">
        <v>0</v>
      </c>
      <c r="AH125">
        <v>0</v>
      </c>
    </row>
    <row r="126" spans="1:34" hidden="1" x14ac:dyDescent="0.25">
      <c r="A126" t="str">
        <f t="shared" si="3"/>
        <v>1.1-00-2306_23529017_2321610</v>
      </c>
      <c r="B126" t="s">
        <v>137</v>
      </c>
      <c r="C126" t="s">
        <v>138</v>
      </c>
      <c r="D126" t="s">
        <v>411</v>
      </c>
      <c r="E126" t="s">
        <v>412</v>
      </c>
      <c r="F126" t="s">
        <v>368</v>
      </c>
      <c r="G126" t="s">
        <v>369</v>
      </c>
      <c r="H126" t="s">
        <v>227</v>
      </c>
      <c r="I126" t="s">
        <v>228</v>
      </c>
      <c r="J126">
        <v>5</v>
      </c>
      <c r="K126" t="s">
        <v>229</v>
      </c>
      <c r="L126">
        <v>29</v>
      </c>
      <c r="M126" t="s">
        <v>415</v>
      </c>
      <c r="N126" t="s">
        <v>413</v>
      </c>
      <c r="O126" t="s">
        <v>414</v>
      </c>
      <c r="P126">
        <v>2000</v>
      </c>
      <c r="Q126" t="s">
        <v>73</v>
      </c>
      <c r="R126">
        <v>2161</v>
      </c>
      <c r="S126" t="s">
        <v>162</v>
      </c>
      <c r="T126">
        <v>0</v>
      </c>
      <c r="U126" t="s">
        <v>40</v>
      </c>
      <c r="V126">
        <v>0</v>
      </c>
      <c r="W126">
        <v>0</v>
      </c>
      <c r="X126">
        <v>0</v>
      </c>
      <c r="Y126">
        <v>0</v>
      </c>
      <c r="Z126">
        <v>0</v>
      </c>
      <c r="AA126">
        <v>0</v>
      </c>
      <c r="AB126">
        <v>0</v>
      </c>
      <c r="AC126" s="83">
        <f t="shared" si="2"/>
        <v>0</v>
      </c>
      <c r="AD126">
        <v>0</v>
      </c>
      <c r="AE126">
        <v>0</v>
      </c>
      <c r="AF126">
        <v>0</v>
      </c>
      <c r="AG126">
        <v>0</v>
      </c>
      <c r="AH126">
        <v>0</v>
      </c>
    </row>
    <row r="127" spans="1:34" hidden="1" x14ac:dyDescent="0.25">
      <c r="A127" t="str">
        <f t="shared" si="3"/>
        <v>1.1-00-2306_23529017_2322110</v>
      </c>
      <c r="B127" t="s">
        <v>137</v>
      </c>
      <c r="C127" t="s">
        <v>138</v>
      </c>
      <c r="D127" t="s">
        <v>411</v>
      </c>
      <c r="E127" t="s">
        <v>412</v>
      </c>
      <c r="F127" t="s">
        <v>368</v>
      </c>
      <c r="G127" t="s">
        <v>369</v>
      </c>
      <c r="H127" t="s">
        <v>227</v>
      </c>
      <c r="I127" t="s">
        <v>228</v>
      </c>
      <c r="J127">
        <v>5</v>
      </c>
      <c r="K127" t="s">
        <v>229</v>
      </c>
      <c r="L127">
        <v>29</v>
      </c>
      <c r="M127" t="s">
        <v>415</v>
      </c>
      <c r="N127" t="s">
        <v>413</v>
      </c>
      <c r="O127" t="s">
        <v>414</v>
      </c>
      <c r="P127">
        <v>2000</v>
      </c>
      <c r="Q127" t="s">
        <v>73</v>
      </c>
      <c r="R127">
        <v>2211</v>
      </c>
      <c r="S127" t="s">
        <v>141</v>
      </c>
      <c r="T127">
        <v>0</v>
      </c>
      <c r="U127" t="s">
        <v>40</v>
      </c>
      <c r="V127">
        <v>0</v>
      </c>
      <c r="W127">
        <v>0</v>
      </c>
      <c r="X127">
        <v>0</v>
      </c>
      <c r="Y127">
        <v>0</v>
      </c>
      <c r="Z127">
        <v>0</v>
      </c>
      <c r="AA127">
        <v>0</v>
      </c>
      <c r="AB127">
        <v>0</v>
      </c>
      <c r="AC127" s="83">
        <f t="shared" si="2"/>
        <v>0</v>
      </c>
      <c r="AD127">
        <v>0</v>
      </c>
      <c r="AE127">
        <v>0</v>
      </c>
      <c r="AF127">
        <v>0</v>
      </c>
      <c r="AG127">
        <v>0</v>
      </c>
      <c r="AH127">
        <v>0</v>
      </c>
    </row>
    <row r="128" spans="1:34" hidden="1" x14ac:dyDescent="0.25">
      <c r="A128" t="str">
        <f t="shared" si="3"/>
        <v>1.1-00-2306_23529017_2324910</v>
      </c>
      <c r="B128" t="s">
        <v>137</v>
      </c>
      <c r="C128" t="s">
        <v>138</v>
      </c>
      <c r="D128" t="s">
        <v>411</v>
      </c>
      <c r="E128" t="s">
        <v>412</v>
      </c>
      <c r="F128" t="s">
        <v>368</v>
      </c>
      <c r="G128" t="s">
        <v>369</v>
      </c>
      <c r="H128" t="s">
        <v>227</v>
      </c>
      <c r="I128" t="s">
        <v>228</v>
      </c>
      <c r="J128">
        <v>5</v>
      </c>
      <c r="K128" t="s">
        <v>229</v>
      </c>
      <c r="L128">
        <v>29</v>
      </c>
      <c r="M128" t="s">
        <v>415</v>
      </c>
      <c r="N128" t="s">
        <v>413</v>
      </c>
      <c r="O128" t="s">
        <v>414</v>
      </c>
      <c r="P128">
        <v>2000</v>
      </c>
      <c r="Q128" t="s">
        <v>73</v>
      </c>
      <c r="R128">
        <v>2491</v>
      </c>
      <c r="S128" t="s">
        <v>165</v>
      </c>
      <c r="T128">
        <v>0</v>
      </c>
      <c r="U128" t="s">
        <v>40</v>
      </c>
      <c r="V128" s="1">
        <v>90000</v>
      </c>
      <c r="W128" s="1">
        <v>150000</v>
      </c>
      <c r="X128">
        <v>0</v>
      </c>
      <c r="Y128">
        <v>0</v>
      </c>
      <c r="Z128">
        <v>0</v>
      </c>
      <c r="AA128">
        <v>0</v>
      </c>
      <c r="AB128">
        <v>0</v>
      </c>
      <c r="AC128" s="83">
        <f t="shared" si="2"/>
        <v>90000</v>
      </c>
      <c r="AD128">
        <v>0</v>
      </c>
      <c r="AE128">
        <v>0</v>
      </c>
      <c r="AF128">
        <v>0</v>
      </c>
      <c r="AG128" s="1">
        <v>60000</v>
      </c>
      <c r="AH128" s="1">
        <v>-60000</v>
      </c>
    </row>
    <row r="129" spans="1:34" hidden="1" x14ac:dyDescent="0.25">
      <c r="A129" t="str">
        <f t="shared" si="3"/>
        <v>1.1-00-2306_23529017_2325410</v>
      </c>
      <c r="B129" t="s">
        <v>137</v>
      </c>
      <c r="C129" t="s">
        <v>138</v>
      </c>
      <c r="D129" t="s">
        <v>411</v>
      </c>
      <c r="E129" t="s">
        <v>412</v>
      </c>
      <c r="F129" t="s">
        <v>368</v>
      </c>
      <c r="G129" t="s">
        <v>369</v>
      </c>
      <c r="H129" t="s">
        <v>227</v>
      </c>
      <c r="I129" t="s">
        <v>228</v>
      </c>
      <c r="J129">
        <v>5</v>
      </c>
      <c r="K129" t="s">
        <v>229</v>
      </c>
      <c r="L129">
        <v>29</v>
      </c>
      <c r="M129" t="s">
        <v>415</v>
      </c>
      <c r="N129" t="s">
        <v>413</v>
      </c>
      <c r="O129" t="s">
        <v>414</v>
      </c>
      <c r="P129">
        <v>2000</v>
      </c>
      <c r="Q129" t="s">
        <v>73</v>
      </c>
      <c r="R129">
        <v>2541</v>
      </c>
      <c r="S129" t="s">
        <v>196</v>
      </c>
      <c r="T129">
        <v>0</v>
      </c>
      <c r="U129" t="s">
        <v>40</v>
      </c>
      <c r="V129" s="1">
        <v>3000</v>
      </c>
      <c r="W129" s="1">
        <v>3000</v>
      </c>
      <c r="X129" s="1">
        <v>2169.1999999999998</v>
      </c>
      <c r="Y129" s="1">
        <v>2169.1999999999998</v>
      </c>
      <c r="Z129" s="1">
        <v>2169.1999999999998</v>
      </c>
      <c r="AA129">
        <v>0</v>
      </c>
      <c r="AB129">
        <v>0</v>
      </c>
      <c r="AC129" s="83">
        <f t="shared" si="2"/>
        <v>830.80000000000018</v>
      </c>
      <c r="AD129">
        <v>0</v>
      </c>
      <c r="AE129">
        <v>0</v>
      </c>
      <c r="AF129">
        <v>0</v>
      </c>
      <c r="AG129">
        <v>0</v>
      </c>
      <c r="AH129">
        <v>0</v>
      </c>
    </row>
    <row r="130" spans="1:34" hidden="1" x14ac:dyDescent="0.25">
      <c r="A130" t="str">
        <f t="shared" si="3"/>
        <v>1.1-00-2306_23529017_2329110</v>
      </c>
      <c r="B130" t="s">
        <v>137</v>
      </c>
      <c r="C130" t="s">
        <v>138</v>
      </c>
      <c r="D130" t="s">
        <v>411</v>
      </c>
      <c r="E130" t="s">
        <v>412</v>
      </c>
      <c r="F130" t="s">
        <v>368</v>
      </c>
      <c r="G130" t="s">
        <v>369</v>
      </c>
      <c r="H130" t="s">
        <v>227</v>
      </c>
      <c r="I130" t="s">
        <v>228</v>
      </c>
      <c r="J130">
        <v>5</v>
      </c>
      <c r="K130" t="s">
        <v>229</v>
      </c>
      <c r="L130">
        <v>29</v>
      </c>
      <c r="M130" t="s">
        <v>415</v>
      </c>
      <c r="N130" t="s">
        <v>413</v>
      </c>
      <c r="O130" t="s">
        <v>414</v>
      </c>
      <c r="P130">
        <v>2000</v>
      </c>
      <c r="Q130" t="s">
        <v>73</v>
      </c>
      <c r="R130">
        <v>2911</v>
      </c>
      <c r="S130" t="s">
        <v>167</v>
      </c>
      <c r="T130">
        <v>0</v>
      </c>
      <c r="U130" t="s">
        <v>40</v>
      </c>
      <c r="V130" s="1">
        <v>7000</v>
      </c>
      <c r="W130" s="1">
        <v>7000</v>
      </c>
      <c r="X130" s="1">
        <v>3263.12</v>
      </c>
      <c r="Y130" s="1">
        <v>3263.12</v>
      </c>
      <c r="Z130">
        <v>0</v>
      </c>
      <c r="AA130">
        <v>0</v>
      </c>
      <c r="AB130">
        <v>0</v>
      </c>
      <c r="AC130" s="83">
        <f t="shared" ref="AC130:AC193" si="4">V130-X130</f>
        <v>3736.88</v>
      </c>
      <c r="AD130">
        <v>0</v>
      </c>
      <c r="AE130">
        <v>0</v>
      </c>
      <c r="AF130">
        <v>0</v>
      </c>
      <c r="AG130">
        <v>0</v>
      </c>
      <c r="AH130">
        <v>0</v>
      </c>
    </row>
    <row r="131" spans="1:34" hidden="1" x14ac:dyDescent="0.25">
      <c r="A131" t="str">
        <f t="shared" ref="A131:A194" si="5">CONCATENATE(B131,H131,J131,L131,N131,R131,T131)</f>
        <v>1.1-00-2306_23529017_2329210</v>
      </c>
      <c r="B131" t="s">
        <v>137</v>
      </c>
      <c r="C131" t="s">
        <v>138</v>
      </c>
      <c r="D131" t="s">
        <v>411</v>
      </c>
      <c r="E131" t="s">
        <v>412</v>
      </c>
      <c r="F131" t="s">
        <v>368</v>
      </c>
      <c r="G131" t="s">
        <v>369</v>
      </c>
      <c r="H131" t="s">
        <v>227</v>
      </c>
      <c r="I131" t="s">
        <v>228</v>
      </c>
      <c r="J131">
        <v>5</v>
      </c>
      <c r="K131" t="s">
        <v>229</v>
      </c>
      <c r="L131">
        <v>29</v>
      </c>
      <c r="M131" t="s">
        <v>415</v>
      </c>
      <c r="N131" t="s">
        <v>413</v>
      </c>
      <c r="O131" t="s">
        <v>414</v>
      </c>
      <c r="P131">
        <v>2000</v>
      </c>
      <c r="Q131" t="s">
        <v>73</v>
      </c>
      <c r="R131">
        <v>2921</v>
      </c>
      <c r="S131" t="s">
        <v>262</v>
      </c>
      <c r="T131">
        <v>0</v>
      </c>
      <c r="U131" t="s">
        <v>40</v>
      </c>
      <c r="V131" s="1">
        <v>10000</v>
      </c>
      <c r="W131" s="1">
        <v>10000</v>
      </c>
      <c r="X131">
        <v>0</v>
      </c>
      <c r="Y131">
        <v>0</v>
      </c>
      <c r="Z131">
        <v>0</v>
      </c>
      <c r="AA131">
        <v>0</v>
      </c>
      <c r="AB131">
        <v>0</v>
      </c>
      <c r="AC131" s="83">
        <f t="shared" si="4"/>
        <v>10000</v>
      </c>
      <c r="AD131">
        <v>0</v>
      </c>
      <c r="AE131">
        <v>0</v>
      </c>
      <c r="AF131">
        <v>0</v>
      </c>
      <c r="AG131">
        <v>0</v>
      </c>
      <c r="AH131">
        <v>0</v>
      </c>
    </row>
    <row r="132" spans="1:34" hidden="1" x14ac:dyDescent="0.25">
      <c r="A132" t="str">
        <f t="shared" si="5"/>
        <v>1.1-00-2306_23529017_2337910</v>
      </c>
      <c r="B132" t="s">
        <v>137</v>
      </c>
      <c r="C132" t="s">
        <v>138</v>
      </c>
      <c r="D132" t="s">
        <v>411</v>
      </c>
      <c r="E132" t="s">
        <v>412</v>
      </c>
      <c r="F132" t="s">
        <v>368</v>
      </c>
      <c r="G132" t="s">
        <v>369</v>
      </c>
      <c r="H132" t="s">
        <v>227</v>
      </c>
      <c r="I132" t="s">
        <v>228</v>
      </c>
      <c r="J132">
        <v>5</v>
      </c>
      <c r="K132" t="s">
        <v>229</v>
      </c>
      <c r="L132">
        <v>29</v>
      </c>
      <c r="M132" t="s">
        <v>415</v>
      </c>
      <c r="N132" t="s">
        <v>413</v>
      </c>
      <c r="O132" t="s">
        <v>414</v>
      </c>
      <c r="P132">
        <v>3000</v>
      </c>
      <c r="Q132" t="s">
        <v>38</v>
      </c>
      <c r="R132">
        <v>3791</v>
      </c>
      <c r="S132" t="s">
        <v>283</v>
      </c>
      <c r="T132">
        <v>0</v>
      </c>
      <c r="U132" t="s">
        <v>40</v>
      </c>
      <c r="V132">
        <v>0</v>
      </c>
      <c r="W132">
        <v>0</v>
      </c>
      <c r="X132">
        <v>0</v>
      </c>
      <c r="Y132">
        <v>0</v>
      </c>
      <c r="Z132">
        <v>0</v>
      </c>
      <c r="AA132">
        <v>0</v>
      </c>
      <c r="AB132">
        <v>0</v>
      </c>
      <c r="AC132" s="83">
        <f t="shared" si="4"/>
        <v>0</v>
      </c>
      <c r="AD132">
        <v>0</v>
      </c>
      <c r="AE132">
        <v>0</v>
      </c>
      <c r="AF132">
        <v>0</v>
      </c>
      <c r="AG132">
        <v>0</v>
      </c>
      <c r="AH132">
        <v>0</v>
      </c>
    </row>
    <row r="133" spans="1:34" hidden="1" x14ac:dyDescent="0.25">
      <c r="A133" t="str">
        <f t="shared" si="5"/>
        <v>1.1-00-2306_23529017_2338210</v>
      </c>
      <c r="B133" t="s">
        <v>137</v>
      </c>
      <c r="C133" t="s">
        <v>138</v>
      </c>
      <c r="D133" t="s">
        <v>411</v>
      </c>
      <c r="E133" t="s">
        <v>412</v>
      </c>
      <c r="F133" t="s">
        <v>368</v>
      </c>
      <c r="G133" t="s">
        <v>369</v>
      </c>
      <c r="H133" t="s">
        <v>227</v>
      </c>
      <c r="I133" t="s">
        <v>228</v>
      </c>
      <c r="J133">
        <v>5</v>
      </c>
      <c r="K133" t="s">
        <v>229</v>
      </c>
      <c r="L133">
        <v>29</v>
      </c>
      <c r="M133" t="s">
        <v>415</v>
      </c>
      <c r="N133" t="s">
        <v>413</v>
      </c>
      <c r="O133" t="s">
        <v>414</v>
      </c>
      <c r="P133">
        <v>3000</v>
      </c>
      <c r="Q133" t="s">
        <v>38</v>
      </c>
      <c r="R133">
        <v>3821</v>
      </c>
      <c r="S133" t="s">
        <v>233</v>
      </c>
      <c r="T133">
        <v>0</v>
      </c>
      <c r="U133" t="s">
        <v>40</v>
      </c>
      <c r="V133" s="1">
        <v>353359.84</v>
      </c>
      <c r="W133" s="1">
        <v>429793.08</v>
      </c>
      <c r="X133" s="1">
        <v>376600</v>
      </c>
      <c r="Y133" s="1">
        <v>376600</v>
      </c>
      <c r="Z133" s="1">
        <v>301600</v>
      </c>
      <c r="AA133">
        <v>0</v>
      </c>
      <c r="AB133">
        <v>0</v>
      </c>
      <c r="AC133" s="83">
        <f t="shared" si="4"/>
        <v>-23240.159999999974</v>
      </c>
      <c r="AD133">
        <v>0</v>
      </c>
      <c r="AE133">
        <v>6.92</v>
      </c>
      <c r="AF133">
        <v>0</v>
      </c>
      <c r="AG133" s="1">
        <v>76440.160000000003</v>
      </c>
      <c r="AH133" s="1">
        <v>-76433.240000000005</v>
      </c>
    </row>
    <row r="134" spans="1:34" hidden="1" x14ac:dyDescent="0.25">
      <c r="A134" t="str">
        <f t="shared" si="5"/>
        <v>1.1-00-2306_23529017_23382116</v>
      </c>
      <c r="B134" t="s">
        <v>137</v>
      </c>
      <c r="C134" t="s">
        <v>138</v>
      </c>
      <c r="D134" t="s">
        <v>411</v>
      </c>
      <c r="E134" t="s">
        <v>412</v>
      </c>
      <c r="F134" t="s">
        <v>368</v>
      </c>
      <c r="G134" t="s">
        <v>369</v>
      </c>
      <c r="H134" t="s">
        <v>227</v>
      </c>
      <c r="I134" t="s">
        <v>228</v>
      </c>
      <c r="J134">
        <v>5</v>
      </c>
      <c r="K134" t="s">
        <v>229</v>
      </c>
      <c r="L134">
        <v>29</v>
      </c>
      <c r="M134" t="s">
        <v>415</v>
      </c>
      <c r="N134" t="s">
        <v>413</v>
      </c>
      <c r="O134" t="s">
        <v>414</v>
      </c>
      <c r="P134">
        <v>3000</v>
      </c>
      <c r="Q134" t="s">
        <v>38</v>
      </c>
      <c r="R134">
        <v>3821</v>
      </c>
      <c r="S134" t="s">
        <v>233</v>
      </c>
      <c r="T134">
        <v>16</v>
      </c>
      <c r="U134" t="s">
        <v>416</v>
      </c>
      <c r="V134" s="1">
        <v>1500000</v>
      </c>
      <c r="W134" s="1">
        <v>1500000</v>
      </c>
      <c r="X134" s="1">
        <v>1996400</v>
      </c>
      <c r="Y134" s="1">
        <v>1996400</v>
      </c>
      <c r="Z134" s="1">
        <v>1496400</v>
      </c>
      <c r="AA134" s="1">
        <v>1496400</v>
      </c>
      <c r="AB134" s="1">
        <v>1496400</v>
      </c>
      <c r="AC134" s="83">
        <f t="shared" si="4"/>
        <v>-496400</v>
      </c>
      <c r="AD134">
        <v>0</v>
      </c>
      <c r="AE134">
        <v>0</v>
      </c>
      <c r="AF134">
        <v>0</v>
      </c>
      <c r="AG134">
        <v>0</v>
      </c>
      <c r="AH134">
        <v>0</v>
      </c>
    </row>
    <row r="135" spans="1:34" hidden="1" x14ac:dyDescent="0.25">
      <c r="A135" t="str">
        <f t="shared" si="5"/>
        <v>1.1-00-2306_23529017_23382130</v>
      </c>
      <c r="B135" t="s">
        <v>137</v>
      </c>
      <c r="C135" t="s">
        <v>138</v>
      </c>
      <c r="D135" t="s">
        <v>411</v>
      </c>
      <c r="E135" t="s">
        <v>412</v>
      </c>
      <c r="F135" t="s">
        <v>368</v>
      </c>
      <c r="G135" t="s">
        <v>369</v>
      </c>
      <c r="H135" t="s">
        <v>227</v>
      </c>
      <c r="I135" t="s">
        <v>228</v>
      </c>
      <c r="J135">
        <v>5</v>
      </c>
      <c r="K135" t="s">
        <v>229</v>
      </c>
      <c r="L135">
        <v>29</v>
      </c>
      <c r="M135" t="s">
        <v>415</v>
      </c>
      <c r="N135" t="s">
        <v>413</v>
      </c>
      <c r="O135" t="s">
        <v>414</v>
      </c>
      <c r="P135">
        <v>3000</v>
      </c>
      <c r="Q135" t="s">
        <v>38</v>
      </c>
      <c r="R135">
        <v>3821</v>
      </c>
      <c r="S135" t="s">
        <v>233</v>
      </c>
      <c r="T135">
        <v>30</v>
      </c>
      <c r="U135" t="s">
        <v>417</v>
      </c>
      <c r="V135" s="1">
        <v>666440.16</v>
      </c>
      <c r="W135" s="1">
        <v>600006.92000000004</v>
      </c>
      <c r="X135" s="1">
        <v>665928.16</v>
      </c>
      <c r="Y135" s="1">
        <v>665928.16</v>
      </c>
      <c r="Z135" s="1">
        <v>665928.16</v>
      </c>
      <c r="AA135" s="1">
        <v>665928.16</v>
      </c>
      <c r="AB135" s="1">
        <v>665928.16</v>
      </c>
      <c r="AC135" s="83">
        <f t="shared" si="4"/>
        <v>512</v>
      </c>
      <c r="AD135">
        <v>0</v>
      </c>
      <c r="AE135" s="1">
        <v>66440.160000000003</v>
      </c>
      <c r="AF135">
        <v>0</v>
      </c>
      <c r="AG135">
        <v>6.92</v>
      </c>
      <c r="AH135" s="1">
        <v>66433.240000000005</v>
      </c>
    </row>
    <row r="136" spans="1:34" hidden="1" x14ac:dyDescent="0.25">
      <c r="A136" t="str">
        <f t="shared" si="5"/>
        <v>1.1-00-2306_23529017_2338410</v>
      </c>
      <c r="B136" t="s">
        <v>137</v>
      </c>
      <c r="C136" t="s">
        <v>138</v>
      </c>
      <c r="D136" t="s">
        <v>411</v>
      </c>
      <c r="E136" t="s">
        <v>412</v>
      </c>
      <c r="F136" t="s">
        <v>368</v>
      </c>
      <c r="G136" t="s">
        <v>369</v>
      </c>
      <c r="H136" t="s">
        <v>227</v>
      </c>
      <c r="I136" t="s">
        <v>228</v>
      </c>
      <c r="J136">
        <v>5</v>
      </c>
      <c r="K136" t="s">
        <v>229</v>
      </c>
      <c r="L136">
        <v>29</v>
      </c>
      <c r="M136" t="s">
        <v>415</v>
      </c>
      <c r="N136" t="s">
        <v>413</v>
      </c>
      <c r="O136" t="s">
        <v>414</v>
      </c>
      <c r="P136">
        <v>3000</v>
      </c>
      <c r="Q136" t="s">
        <v>38</v>
      </c>
      <c r="R136">
        <v>3841</v>
      </c>
      <c r="S136" t="s">
        <v>418</v>
      </c>
      <c r="T136">
        <v>0</v>
      </c>
      <c r="U136" t="s">
        <v>40</v>
      </c>
      <c r="V136">
        <v>0</v>
      </c>
      <c r="W136">
        <v>0</v>
      </c>
      <c r="X136" s="1">
        <v>570000</v>
      </c>
      <c r="Y136" s="1">
        <v>570000</v>
      </c>
      <c r="Z136" s="1">
        <v>570000</v>
      </c>
      <c r="AA136" s="1">
        <v>570000</v>
      </c>
      <c r="AB136">
        <v>0</v>
      </c>
      <c r="AC136" s="83">
        <f t="shared" si="4"/>
        <v>-570000</v>
      </c>
      <c r="AD136">
        <v>0</v>
      </c>
      <c r="AE136">
        <v>0</v>
      </c>
      <c r="AF136">
        <v>0</v>
      </c>
      <c r="AG136">
        <v>0</v>
      </c>
      <c r="AH136">
        <v>0</v>
      </c>
    </row>
    <row r="137" spans="1:34" hidden="1" x14ac:dyDescent="0.25">
      <c r="A137" t="str">
        <f t="shared" si="5"/>
        <v>1.1-00-2308_23740025_2331810</v>
      </c>
      <c r="B137" t="s">
        <v>137</v>
      </c>
      <c r="C137" t="s">
        <v>138</v>
      </c>
      <c r="D137" t="s">
        <v>61</v>
      </c>
      <c r="E137" t="s">
        <v>62</v>
      </c>
      <c r="F137" t="s">
        <v>63</v>
      </c>
      <c r="G137" t="s">
        <v>64</v>
      </c>
      <c r="H137" t="s">
        <v>65</v>
      </c>
      <c r="I137" t="s">
        <v>66</v>
      </c>
      <c r="J137">
        <v>7</v>
      </c>
      <c r="K137" t="s">
        <v>67</v>
      </c>
      <c r="L137">
        <v>40</v>
      </c>
      <c r="M137" t="s">
        <v>70</v>
      </c>
      <c r="N137" t="s">
        <v>68</v>
      </c>
      <c r="O137" t="s">
        <v>69</v>
      </c>
      <c r="P137">
        <v>3000</v>
      </c>
      <c r="Q137" t="s">
        <v>38</v>
      </c>
      <c r="R137">
        <v>3181</v>
      </c>
      <c r="S137" t="s">
        <v>139</v>
      </c>
      <c r="T137">
        <v>0</v>
      </c>
      <c r="U137" t="s">
        <v>40</v>
      </c>
      <c r="V137" s="1">
        <v>10000</v>
      </c>
      <c r="W137" s="1">
        <v>10000</v>
      </c>
      <c r="X137">
        <v>0</v>
      </c>
      <c r="Y137">
        <v>0</v>
      </c>
      <c r="Z137">
        <v>0</v>
      </c>
      <c r="AA137">
        <v>0</v>
      </c>
      <c r="AB137">
        <v>0</v>
      </c>
      <c r="AC137" s="83">
        <f t="shared" si="4"/>
        <v>10000</v>
      </c>
      <c r="AD137">
        <v>0</v>
      </c>
      <c r="AE137">
        <v>0</v>
      </c>
      <c r="AF137">
        <v>0</v>
      </c>
      <c r="AG137">
        <v>0</v>
      </c>
      <c r="AH137">
        <v>0</v>
      </c>
    </row>
    <row r="138" spans="1:34" hidden="1" x14ac:dyDescent="0.25">
      <c r="A138" t="str">
        <f t="shared" si="5"/>
        <v>1.1-00-2308_23740025_2339410</v>
      </c>
      <c r="B138" t="s">
        <v>137</v>
      </c>
      <c r="C138" t="s">
        <v>138</v>
      </c>
      <c r="D138" t="s">
        <v>61</v>
      </c>
      <c r="E138" t="s">
        <v>62</v>
      </c>
      <c r="F138" t="s">
        <v>63</v>
      </c>
      <c r="G138" t="s">
        <v>64</v>
      </c>
      <c r="H138" t="s">
        <v>65</v>
      </c>
      <c r="I138" t="s">
        <v>66</v>
      </c>
      <c r="J138">
        <v>7</v>
      </c>
      <c r="K138" t="s">
        <v>67</v>
      </c>
      <c r="L138">
        <v>40</v>
      </c>
      <c r="M138" t="s">
        <v>70</v>
      </c>
      <c r="N138" t="s">
        <v>68</v>
      </c>
      <c r="O138" t="s">
        <v>69</v>
      </c>
      <c r="P138">
        <v>3000</v>
      </c>
      <c r="Q138" t="s">
        <v>38</v>
      </c>
      <c r="R138">
        <v>3941</v>
      </c>
      <c r="S138" t="s">
        <v>140</v>
      </c>
      <c r="T138">
        <v>0</v>
      </c>
      <c r="U138" t="s">
        <v>40</v>
      </c>
      <c r="V138" s="1">
        <v>35000</v>
      </c>
      <c r="W138" s="1">
        <v>35000</v>
      </c>
      <c r="X138" s="1">
        <v>22298</v>
      </c>
      <c r="Y138" s="1">
        <v>22298</v>
      </c>
      <c r="Z138">
        <v>0</v>
      </c>
      <c r="AA138">
        <v>0</v>
      </c>
      <c r="AB138">
        <v>0</v>
      </c>
      <c r="AC138" s="83">
        <f t="shared" si="4"/>
        <v>12702</v>
      </c>
      <c r="AD138">
        <v>0</v>
      </c>
      <c r="AE138">
        <v>0</v>
      </c>
      <c r="AF138">
        <v>0</v>
      </c>
      <c r="AG138">
        <v>0</v>
      </c>
      <c r="AH138">
        <v>0</v>
      </c>
    </row>
    <row r="139" spans="1:34" hidden="1" x14ac:dyDescent="0.25">
      <c r="A139" t="str">
        <f t="shared" si="5"/>
        <v>1.1-00-2308_23741025_2321410</v>
      </c>
      <c r="B139" t="s">
        <v>137</v>
      </c>
      <c r="C139" t="s">
        <v>138</v>
      </c>
      <c r="D139" t="s">
        <v>61</v>
      </c>
      <c r="E139" t="s">
        <v>62</v>
      </c>
      <c r="F139" t="s">
        <v>63</v>
      </c>
      <c r="G139" t="s">
        <v>64</v>
      </c>
      <c r="H139" t="s">
        <v>65</v>
      </c>
      <c r="I139" t="s">
        <v>66</v>
      </c>
      <c r="J139">
        <v>7</v>
      </c>
      <c r="K139" t="s">
        <v>67</v>
      </c>
      <c r="L139">
        <v>41</v>
      </c>
      <c r="M139" t="s">
        <v>72</v>
      </c>
      <c r="N139" t="s">
        <v>68</v>
      </c>
      <c r="O139" t="s">
        <v>69</v>
      </c>
      <c r="P139">
        <v>2000</v>
      </c>
      <c r="Q139" t="s">
        <v>73</v>
      </c>
      <c r="R139">
        <v>2141</v>
      </c>
      <c r="S139" t="s">
        <v>201</v>
      </c>
      <c r="T139">
        <v>0</v>
      </c>
      <c r="U139" t="s">
        <v>40</v>
      </c>
      <c r="V139">
        <v>0</v>
      </c>
      <c r="W139">
        <v>0</v>
      </c>
      <c r="X139">
        <v>0</v>
      </c>
      <c r="Y139">
        <v>0</v>
      </c>
      <c r="Z139">
        <v>0</v>
      </c>
      <c r="AA139">
        <v>0</v>
      </c>
      <c r="AB139">
        <v>0</v>
      </c>
      <c r="AC139" s="83">
        <f t="shared" si="4"/>
        <v>0</v>
      </c>
      <c r="AD139">
        <v>0</v>
      </c>
      <c r="AE139">
        <v>0</v>
      </c>
      <c r="AF139">
        <v>0</v>
      </c>
      <c r="AG139">
        <v>0</v>
      </c>
      <c r="AH139">
        <v>0</v>
      </c>
    </row>
    <row r="140" spans="1:34" hidden="1" x14ac:dyDescent="0.25">
      <c r="A140" t="str">
        <f t="shared" si="5"/>
        <v>1.1-00-2308_23741025_2322110</v>
      </c>
      <c r="B140" t="s">
        <v>137</v>
      </c>
      <c r="C140" t="s">
        <v>138</v>
      </c>
      <c r="D140" t="s">
        <v>61</v>
      </c>
      <c r="E140" t="s">
        <v>62</v>
      </c>
      <c r="F140" t="s">
        <v>63</v>
      </c>
      <c r="G140" t="s">
        <v>64</v>
      </c>
      <c r="H140" t="s">
        <v>65</v>
      </c>
      <c r="I140" t="s">
        <v>66</v>
      </c>
      <c r="J140">
        <v>7</v>
      </c>
      <c r="K140" t="s">
        <v>67</v>
      </c>
      <c r="L140">
        <v>41</v>
      </c>
      <c r="M140" t="s">
        <v>72</v>
      </c>
      <c r="N140" t="s">
        <v>68</v>
      </c>
      <c r="O140" t="s">
        <v>69</v>
      </c>
      <c r="P140">
        <v>2000</v>
      </c>
      <c r="Q140" t="s">
        <v>73</v>
      </c>
      <c r="R140">
        <v>2211</v>
      </c>
      <c r="S140" t="s">
        <v>141</v>
      </c>
      <c r="T140">
        <v>0</v>
      </c>
      <c r="U140" t="s">
        <v>40</v>
      </c>
      <c r="V140" s="1">
        <v>384482</v>
      </c>
      <c r="W140" s="1">
        <v>369158</v>
      </c>
      <c r="X140" s="1">
        <v>384482</v>
      </c>
      <c r="Y140" s="1">
        <v>384482</v>
      </c>
      <c r="Z140" s="1">
        <v>197258</v>
      </c>
      <c r="AA140" s="1">
        <v>197258</v>
      </c>
      <c r="AB140" s="1">
        <v>197258</v>
      </c>
      <c r="AC140" s="83">
        <f t="shared" si="4"/>
        <v>0</v>
      </c>
      <c r="AD140">
        <v>0</v>
      </c>
      <c r="AE140" s="1">
        <v>15324</v>
      </c>
      <c r="AF140">
        <v>0</v>
      </c>
      <c r="AG140">
        <v>0</v>
      </c>
      <c r="AH140" s="1">
        <v>15324</v>
      </c>
    </row>
    <row r="141" spans="1:34" hidden="1" x14ac:dyDescent="0.25">
      <c r="A141" t="str">
        <f t="shared" si="5"/>
        <v>1.1-00-2308_23741025_2327110</v>
      </c>
      <c r="B141" t="s">
        <v>137</v>
      </c>
      <c r="C141" t="s">
        <v>138</v>
      </c>
      <c r="D141" t="s">
        <v>61</v>
      </c>
      <c r="E141" t="s">
        <v>62</v>
      </c>
      <c r="F141" t="s">
        <v>63</v>
      </c>
      <c r="G141" t="s">
        <v>64</v>
      </c>
      <c r="H141" t="s">
        <v>65</v>
      </c>
      <c r="I141" t="s">
        <v>66</v>
      </c>
      <c r="J141">
        <v>7</v>
      </c>
      <c r="K141" t="s">
        <v>67</v>
      </c>
      <c r="L141">
        <v>41</v>
      </c>
      <c r="M141" t="s">
        <v>72</v>
      </c>
      <c r="N141" t="s">
        <v>68</v>
      </c>
      <c r="O141" t="s">
        <v>69</v>
      </c>
      <c r="P141">
        <v>2000</v>
      </c>
      <c r="Q141" t="s">
        <v>73</v>
      </c>
      <c r="R141">
        <v>2711</v>
      </c>
      <c r="S141" t="s">
        <v>142</v>
      </c>
      <c r="T141">
        <v>0</v>
      </c>
      <c r="U141" t="s">
        <v>40</v>
      </c>
      <c r="V141" s="1">
        <v>1300000</v>
      </c>
      <c r="W141" s="1">
        <v>1300000</v>
      </c>
      <c r="X141" s="1">
        <v>1090771.2</v>
      </c>
      <c r="Y141" s="1">
        <v>1055484</v>
      </c>
      <c r="Z141">
        <v>0</v>
      </c>
      <c r="AA141">
        <v>0</v>
      </c>
      <c r="AB141">
        <v>0</v>
      </c>
      <c r="AC141" s="83">
        <f t="shared" si="4"/>
        <v>209228.80000000005</v>
      </c>
      <c r="AD141">
        <v>0</v>
      </c>
      <c r="AE141">
        <v>0</v>
      </c>
      <c r="AF141">
        <v>0</v>
      </c>
      <c r="AG141">
        <v>0</v>
      </c>
      <c r="AH141">
        <v>0</v>
      </c>
    </row>
    <row r="142" spans="1:34" hidden="1" x14ac:dyDescent="0.25">
      <c r="A142" t="str">
        <f t="shared" si="5"/>
        <v>1.1-00-2308_23741025_2328210</v>
      </c>
      <c r="B142" t="s">
        <v>137</v>
      </c>
      <c r="C142" t="s">
        <v>138</v>
      </c>
      <c r="D142" t="s">
        <v>61</v>
      </c>
      <c r="E142" t="s">
        <v>62</v>
      </c>
      <c r="F142" t="s">
        <v>63</v>
      </c>
      <c r="G142" t="s">
        <v>64</v>
      </c>
      <c r="H142" t="s">
        <v>65</v>
      </c>
      <c r="I142" t="s">
        <v>66</v>
      </c>
      <c r="J142">
        <v>7</v>
      </c>
      <c r="K142" t="s">
        <v>67</v>
      </c>
      <c r="L142">
        <v>41</v>
      </c>
      <c r="M142" t="s">
        <v>72</v>
      </c>
      <c r="N142" t="s">
        <v>68</v>
      </c>
      <c r="O142" t="s">
        <v>69</v>
      </c>
      <c r="P142">
        <v>2000</v>
      </c>
      <c r="Q142" t="s">
        <v>73</v>
      </c>
      <c r="R142">
        <v>2821</v>
      </c>
      <c r="S142" t="s">
        <v>143</v>
      </c>
      <c r="T142">
        <v>0</v>
      </c>
      <c r="U142" t="s">
        <v>40</v>
      </c>
      <c r="V142" s="1">
        <v>814544</v>
      </c>
      <c r="W142" s="1">
        <v>900000</v>
      </c>
      <c r="X142" s="1">
        <v>466206</v>
      </c>
      <c r="Y142" s="1">
        <v>466206</v>
      </c>
      <c r="Z142" s="1">
        <v>6206</v>
      </c>
      <c r="AA142" s="1">
        <v>6206</v>
      </c>
      <c r="AB142" s="1">
        <v>6206</v>
      </c>
      <c r="AC142" s="83">
        <f t="shared" si="4"/>
        <v>348338</v>
      </c>
      <c r="AD142">
        <v>0</v>
      </c>
      <c r="AE142">
        <v>0</v>
      </c>
      <c r="AF142">
        <v>0</v>
      </c>
      <c r="AG142" s="1">
        <v>85456</v>
      </c>
      <c r="AH142" s="1">
        <v>-85456</v>
      </c>
    </row>
    <row r="143" spans="1:34" hidden="1" x14ac:dyDescent="0.25">
      <c r="A143" t="str">
        <f t="shared" si="5"/>
        <v>1.1-00-2308_23741025_2328310</v>
      </c>
      <c r="B143" t="s">
        <v>137</v>
      </c>
      <c r="C143" t="s">
        <v>138</v>
      </c>
      <c r="D143" t="s">
        <v>61</v>
      </c>
      <c r="E143" t="s">
        <v>62</v>
      </c>
      <c r="F143" t="s">
        <v>63</v>
      </c>
      <c r="G143" t="s">
        <v>64</v>
      </c>
      <c r="H143" t="s">
        <v>65</v>
      </c>
      <c r="I143" t="s">
        <v>66</v>
      </c>
      <c r="J143">
        <v>7</v>
      </c>
      <c r="K143" t="s">
        <v>67</v>
      </c>
      <c r="L143">
        <v>41</v>
      </c>
      <c r="M143" t="s">
        <v>72</v>
      </c>
      <c r="N143" t="s">
        <v>68</v>
      </c>
      <c r="O143" t="s">
        <v>69</v>
      </c>
      <c r="P143">
        <v>2000</v>
      </c>
      <c r="Q143" t="s">
        <v>73</v>
      </c>
      <c r="R143">
        <v>2831</v>
      </c>
      <c r="S143" t="s">
        <v>74</v>
      </c>
      <c r="T143">
        <v>0</v>
      </c>
      <c r="U143" t="s">
        <v>40</v>
      </c>
      <c r="V143" s="1">
        <v>75100</v>
      </c>
      <c r="W143">
        <v>0</v>
      </c>
      <c r="X143" s="1">
        <v>264514.8</v>
      </c>
      <c r="Y143" s="1">
        <v>264514.8</v>
      </c>
      <c r="Z143" s="1">
        <v>220666.8</v>
      </c>
      <c r="AA143" s="1">
        <v>220666.8</v>
      </c>
      <c r="AB143" s="1">
        <v>220666.8</v>
      </c>
      <c r="AC143" s="83">
        <f t="shared" si="4"/>
        <v>-189414.8</v>
      </c>
      <c r="AD143">
        <v>0</v>
      </c>
      <c r="AE143" s="1">
        <v>75100</v>
      </c>
      <c r="AF143">
        <v>0</v>
      </c>
      <c r="AG143">
        <v>0</v>
      </c>
      <c r="AH143" s="1">
        <v>75100</v>
      </c>
    </row>
    <row r="144" spans="1:34" hidden="1" x14ac:dyDescent="0.25">
      <c r="A144" t="str">
        <f t="shared" si="5"/>
        <v>1.1-00-2308_23741025_2331610</v>
      </c>
      <c r="B144" t="s">
        <v>137</v>
      </c>
      <c r="C144" t="s">
        <v>138</v>
      </c>
      <c r="D144" t="s">
        <v>61</v>
      </c>
      <c r="E144" t="s">
        <v>62</v>
      </c>
      <c r="F144" t="s">
        <v>63</v>
      </c>
      <c r="G144" t="s">
        <v>64</v>
      </c>
      <c r="H144" t="s">
        <v>65</v>
      </c>
      <c r="I144" t="s">
        <v>66</v>
      </c>
      <c r="J144">
        <v>7</v>
      </c>
      <c r="K144" t="s">
        <v>67</v>
      </c>
      <c r="L144">
        <v>41</v>
      </c>
      <c r="M144" t="s">
        <v>72</v>
      </c>
      <c r="N144" t="s">
        <v>68</v>
      </c>
      <c r="O144" t="s">
        <v>69</v>
      </c>
      <c r="P144">
        <v>3000</v>
      </c>
      <c r="Q144" t="s">
        <v>38</v>
      </c>
      <c r="R144">
        <v>3161</v>
      </c>
      <c r="S144" t="s">
        <v>144</v>
      </c>
      <c r="T144">
        <v>0</v>
      </c>
      <c r="U144" t="s">
        <v>40</v>
      </c>
      <c r="V144" s="1">
        <v>200000</v>
      </c>
      <c r="W144" s="1">
        <v>200000</v>
      </c>
      <c r="X144" s="1">
        <v>145672.79999999999</v>
      </c>
      <c r="Y144" s="1">
        <v>145672.79999999999</v>
      </c>
      <c r="Z144" s="1">
        <v>109254.6</v>
      </c>
      <c r="AA144" s="1">
        <v>109254.6</v>
      </c>
      <c r="AB144" s="1">
        <v>109254.6</v>
      </c>
      <c r="AC144" s="83">
        <f t="shared" si="4"/>
        <v>54327.200000000012</v>
      </c>
      <c r="AD144">
        <v>0</v>
      </c>
      <c r="AE144">
        <v>0</v>
      </c>
      <c r="AF144">
        <v>0</v>
      </c>
      <c r="AG144">
        <v>0</v>
      </c>
      <c r="AH144">
        <v>0</v>
      </c>
    </row>
    <row r="145" spans="1:34" hidden="1" x14ac:dyDescent="0.25">
      <c r="A145" t="str">
        <f t="shared" si="5"/>
        <v>1.1-00-2308_23741025_2333910</v>
      </c>
      <c r="B145" t="s">
        <v>137</v>
      </c>
      <c r="C145" t="s">
        <v>138</v>
      </c>
      <c r="D145" t="s">
        <v>61</v>
      </c>
      <c r="E145" t="s">
        <v>62</v>
      </c>
      <c r="F145" t="s">
        <v>63</v>
      </c>
      <c r="G145" t="s">
        <v>64</v>
      </c>
      <c r="H145" t="s">
        <v>65</v>
      </c>
      <c r="I145" t="s">
        <v>66</v>
      </c>
      <c r="J145">
        <v>7</v>
      </c>
      <c r="K145" t="s">
        <v>67</v>
      </c>
      <c r="L145">
        <v>41</v>
      </c>
      <c r="M145" t="s">
        <v>72</v>
      </c>
      <c r="N145" t="s">
        <v>68</v>
      </c>
      <c r="O145" t="s">
        <v>69</v>
      </c>
      <c r="P145">
        <v>3000</v>
      </c>
      <c r="Q145" t="s">
        <v>38</v>
      </c>
      <c r="R145">
        <v>3391</v>
      </c>
      <c r="S145" t="s">
        <v>145</v>
      </c>
      <c r="T145">
        <v>0</v>
      </c>
      <c r="U145" t="s">
        <v>40</v>
      </c>
      <c r="V145" s="1">
        <v>1900000</v>
      </c>
      <c r="W145" s="1">
        <v>1900000</v>
      </c>
      <c r="X145" s="1">
        <v>1900000</v>
      </c>
      <c r="Y145" s="1">
        <v>1900000</v>
      </c>
      <c r="Z145" s="1">
        <v>1500000</v>
      </c>
      <c r="AA145" s="1">
        <v>1500000</v>
      </c>
      <c r="AB145" s="1">
        <v>1500000</v>
      </c>
      <c r="AC145" s="83">
        <f t="shared" si="4"/>
        <v>0</v>
      </c>
      <c r="AD145">
        <v>0</v>
      </c>
      <c r="AE145">
        <v>0</v>
      </c>
      <c r="AF145">
        <v>0</v>
      </c>
      <c r="AG145">
        <v>0</v>
      </c>
      <c r="AH145">
        <v>0</v>
      </c>
    </row>
    <row r="146" spans="1:34" hidden="1" x14ac:dyDescent="0.25">
      <c r="A146" t="str">
        <f t="shared" si="5"/>
        <v>1.1-00-2308_23741025_2339620</v>
      </c>
      <c r="B146" t="s">
        <v>137</v>
      </c>
      <c r="C146" t="s">
        <v>138</v>
      </c>
      <c r="D146" t="s">
        <v>61</v>
      </c>
      <c r="E146" t="s">
        <v>62</v>
      </c>
      <c r="F146" t="s">
        <v>63</v>
      </c>
      <c r="G146" t="s">
        <v>64</v>
      </c>
      <c r="H146" t="s">
        <v>65</v>
      </c>
      <c r="I146" t="s">
        <v>66</v>
      </c>
      <c r="J146">
        <v>7</v>
      </c>
      <c r="K146" t="s">
        <v>67</v>
      </c>
      <c r="L146">
        <v>41</v>
      </c>
      <c r="M146" t="s">
        <v>72</v>
      </c>
      <c r="N146" t="s">
        <v>68</v>
      </c>
      <c r="O146" t="s">
        <v>69</v>
      </c>
      <c r="P146">
        <v>3000</v>
      </c>
      <c r="Q146" t="s">
        <v>38</v>
      </c>
      <c r="R146">
        <v>3962</v>
      </c>
      <c r="S146" t="s">
        <v>146</v>
      </c>
      <c r="T146">
        <v>0</v>
      </c>
      <c r="U146" t="s">
        <v>40</v>
      </c>
      <c r="V146" s="1">
        <v>82416</v>
      </c>
      <c r="W146" s="1">
        <v>120000</v>
      </c>
      <c r="X146" s="1">
        <v>67473</v>
      </c>
      <c r="Y146" s="1">
        <v>67473</v>
      </c>
      <c r="Z146">
        <v>0</v>
      </c>
      <c r="AA146">
        <v>0</v>
      </c>
      <c r="AB146">
        <v>0</v>
      </c>
      <c r="AC146" s="83">
        <f t="shared" si="4"/>
        <v>14943</v>
      </c>
      <c r="AD146">
        <v>0</v>
      </c>
      <c r="AE146">
        <v>0</v>
      </c>
      <c r="AF146">
        <v>0</v>
      </c>
      <c r="AG146" s="1">
        <v>37584</v>
      </c>
      <c r="AH146" s="1">
        <v>-37584</v>
      </c>
    </row>
    <row r="147" spans="1:34" hidden="1" x14ac:dyDescent="0.25">
      <c r="A147" t="str">
        <f t="shared" si="5"/>
        <v>1.1-00-2311_23649031_2321410</v>
      </c>
      <c r="B147" t="s">
        <v>137</v>
      </c>
      <c r="C147" t="s">
        <v>138</v>
      </c>
      <c r="D147" t="s">
        <v>77</v>
      </c>
      <c r="E147" t="s">
        <v>78</v>
      </c>
      <c r="F147" t="s">
        <v>43</v>
      </c>
      <c r="G147" t="s">
        <v>44</v>
      </c>
      <c r="H147" t="s">
        <v>79</v>
      </c>
      <c r="I147" t="s">
        <v>80</v>
      </c>
      <c r="J147">
        <v>6</v>
      </c>
      <c r="K147" t="s">
        <v>34</v>
      </c>
      <c r="L147">
        <v>49</v>
      </c>
      <c r="M147" t="s">
        <v>200</v>
      </c>
      <c r="N147" t="s">
        <v>81</v>
      </c>
      <c r="O147" t="s">
        <v>82</v>
      </c>
      <c r="P147">
        <v>2000</v>
      </c>
      <c r="Q147" t="s">
        <v>73</v>
      </c>
      <c r="R147">
        <v>2141</v>
      </c>
      <c r="S147" t="s">
        <v>201</v>
      </c>
      <c r="T147">
        <v>0</v>
      </c>
      <c r="U147" t="s">
        <v>40</v>
      </c>
      <c r="V147" s="1">
        <v>57491</v>
      </c>
      <c r="W147" s="1">
        <v>205400</v>
      </c>
      <c r="X147" s="1">
        <v>54771.54</v>
      </c>
      <c r="Y147" s="1">
        <v>19584.099999999999</v>
      </c>
      <c r="Z147" s="1">
        <v>19584.11</v>
      </c>
      <c r="AA147" s="1">
        <v>19584.11</v>
      </c>
      <c r="AB147" s="1">
        <v>19584.11</v>
      </c>
      <c r="AC147" s="83">
        <f t="shared" si="4"/>
        <v>2719.4599999999991</v>
      </c>
      <c r="AD147">
        <v>0</v>
      </c>
      <c r="AE147" s="1">
        <v>10356</v>
      </c>
      <c r="AF147">
        <v>0</v>
      </c>
      <c r="AG147" s="1">
        <v>158265</v>
      </c>
      <c r="AH147" s="1">
        <v>-147909</v>
      </c>
    </row>
    <row r="148" spans="1:34" hidden="1" x14ac:dyDescent="0.25">
      <c r="A148" t="str">
        <f t="shared" si="5"/>
        <v>1.1-00-2311_23649031_2324610</v>
      </c>
      <c r="B148" t="s">
        <v>137</v>
      </c>
      <c r="C148" t="s">
        <v>138</v>
      </c>
      <c r="D148" t="s">
        <v>77</v>
      </c>
      <c r="E148" t="s">
        <v>78</v>
      </c>
      <c r="F148" t="s">
        <v>43</v>
      </c>
      <c r="G148" t="s">
        <v>44</v>
      </c>
      <c r="H148" t="s">
        <v>79</v>
      </c>
      <c r="I148" t="s">
        <v>80</v>
      </c>
      <c r="J148">
        <v>6</v>
      </c>
      <c r="K148" t="s">
        <v>34</v>
      </c>
      <c r="L148">
        <v>49</v>
      </c>
      <c r="M148" t="s">
        <v>200</v>
      </c>
      <c r="N148" t="s">
        <v>81</v>
      </c>
      <c r="O148" t="s">
        <v>82</v>
      </c>
      <c r="P148">
        <v>2000</v>
      </c>
      <c r="Q148" t="s">
        <v>73</v>
      </c>
      <c r="R148">
        <v>2461</v>
      </c>
      <c r="S148" t="s">
        <v>164</v>
      </c>
      <c r="T148">
        <v>0</v>
      </c>
      <c r="U148" t="s">
        <v>40</v>
      </c>
      <c r="V148" s="1">
        <v>103600</v>
      </c>
      <c r="W148" s="1">
        <v>150000</v>
      </c>
      <c r="X148" s="1">
        <v>65698.92</v>
      </c>
      <c r="Y148" s="1">
        <v>51001.72</v>
      </c>
      <c r="Z148" s="1">
        <v>49724.56</v>
      </c>
      <c r="AA148" s="1">
        <v>49724.56</v>
      </c>
      <c r="AB148" s="1">
        <v>15156.56</v>
      </c>
      <c r="AC148" s="83">
        <f t="shared" si="4"/>
        <v>37901.08</v>
      </c>
      <c r="AD148">
        <v>0</v>
      </c>
      <c r="AE148" s="1">
        <v>73600</v>
      </c>
      <c r="AF148">
        <v>0</v>
      </c>
      <c r="AG148" s="1">
        <v>120000</v>
      </c>
      <c r="AH148" s="1">
        <v>-46400</v>
      </c>
    </row>
    <row r="149" spans="1:34" hidden="1" x14ac:dyDescent="0.25">
      <c r="A149" t="str">
        <f t="shared" si="5"/>
        <v>1.1-00-2311_23649031_2324710</v>
      </c>
      <c r="B149" t="s">
        <v>137</v>
      </c>
      <c r="C149" t="s">
        <v>138</v>
      </c>
      <c r="D149" t="s">
        <v>77</v>
      </c>
      <c r="E149" t="s">
        <v>78</v>
      </c>
      <c r="F149" t="s">
        <v>43</v>
      </c>
      <c r="G149" t="s">
        <v>44</v>
      </c>
      <c r="H149" t="s">
        <v>79</v>
      </c>
      <c r="I149" t="s">
        <v>80</v>
      </c>
      <c r="J149">
        <v>6</v>
      </c>
      <c r="K149" t="s">
        <v>34</v>
      </c>
      <c r="L149">
        <v>49</v>
      </c>
      <c r="M149" t="s">
        <v>200</v>
      </c>
      <c r="N149" t="s">
        <v>81</v>
      </c>
      <c r="O149" t="s">
        <v>82</v>
      </c>
      <c r="P149">
        <v>2000</v>
      </c>
      <c r="Q149" t="s">
        <v>73</v>
      </c>
      <c r="R149">
        <v>2471</v>
      </c>
      <c r="S149" t="s">
        <v>174</v>
      </c>
      <c r="T149">
        <v>0</v>
      </c>
      <c r="U149" t="s">
        <v>40</v>
      </c>
      <c r="V149">
        <v>0</v>
      </c>
      <c r="W149">
        <v>0</v>
      </c>
      <c r="X149">
        <v>0</v>
      </c>
      <c r="Y149">
        <v>0</v>
      </c>
      <c r="Z149">
        <v>0</v>
      </c>
      <c r="AA149">
        <v>0</v>
      </c>
      <c r="AB149">
        <v>0</v>
      </c>
      <c r="AC149" s="83">
        <f t="shared" si="4"/>
        <v>0</v>
      </c>
      <c r="AD149">
        <v>0</v>
      </c>
      <c r="AE149">
        <v>0</v>
      </c>
      <c r="AF149">
        <v>0</v>
      </c>
      <c r="AG149">
        <v>0</v>
      </c>
      <c r="AH149">
        <v>0</v>
      </c>
    </row>
    <row r="150" spans="1:34" hidden="1" x14ac:dyDescent="0.25">
      <c r="A150" t="str">
        <f t="shared" si="5"/>
        <v>1.1-00-2311_23649031_2324910</v>
      </c>
      <c r="B150" t="s">
        <v>137</v>
      </c>
      <c r="C150" t="s">
        <v>138</v>
      </c>
      <c r="D150" t="s">
        <v>77</v>
      </c>
      <c r="E150" t="s">
        <v>78</v>
      </c>
      <c r="F150" t="s">
        <v>43</v>
      </c>
      <c r="G150" t="s">
        <v>44</v>
      </c>
      <c r="H150" t="s">
        <v>79</v>
      </c>
      <c r="I150" t="s">
        <v>80</v>
      </c>
      <c r="J150">
        <v>6</v>
      </c>
      <c r="K150" t="s">
        <v>34</v>
      </c>
      <c r="L150">
        <v>49</v>
      </c>
      <c r="M150" t="s">
        <v>200</v>
      </c>
      <c r="N150" t="s">
        <v>81</v>
      </c>
      <c r="O150" t="s">
        <v>82</v>
      </c>
      <c r="P150">
        <v>2000</v>
      </c>
      <c r="Q150" t="s">
        <v>73</v>
      </c>
      <c r="R150">
        <v>2491</v>
      </c>
      <c r="S150" t="s">
        <v>165</v>
      </c>
      <c r="T150">
        <v>0</v>
      </c>
      <c r="U150" t="s">
        <v>40</v>
      </c>
      <c r="V150" s="1">
        <v>1000</v>
      </c>
      <c r="W150" s="1">
        <v>5000</v>
      </c>
      <c r="X150">
        <v>0</v>
      </c>
      <c r="Y150">
        <v>0</v>
      </c>
      <c r="Z150">
        <v>0</v>
      </c>
      <c r="AA150">
        <v>0</v>
      </c>
      <c r="AB150">
        <v>0</v>
      </c>
      <c r="AC150" s="83">
        <f t="shared" si="4"/>
        <v>1000</v>
      </c>
      <c r="AD150">
        <v>0</v>
      </c>
      <c r="AE150" s="1">
        <v>1000</v>
      </c>
      <c r="AF150">
        <v>0</v>
      </c>
      <c r="AG150" s="1">
        <v>5000</v>
      </c>
      <c r="AH150" s="1">
        <v>-4000</v>
      </c>
    </row>
    <row r="151" spans="1:34" hidden="1" x14ac:dyDescent="0.25">
      <c r="A151" t="str">
        <f t="shared" si="5"/>
        <v>1.1-00-2311_23649031_2327210</v>
      </c>
      <c r="B151" t="s">
        <v>137</v>
      </c>
      <c r="C151" t="s">
        <v>138</v>
      </c>
      <c r="D151" t="s">
        <v>77</v>
      </c>
      <c r="E151" t="s">
        <v>78</v>
      </c>
      <c r="F151" t="s">
        <v>43</v>
      </c>
      <c r="G151" t="s">
        <v>44</v>
      </c>
      <c r="H151" t="s">
        <v>79</v>
      </c>
      <c r="I151" t="s">
        <v>80</v>
      </c>
      <c r="J151">
        <v>6</v>
      </c>
      <c r="K151" t="s">
        <v>34</v>
      </c>
      <c r="L151">
        <v>49</v>
      </c>
      <c r="M151" t="s">
        <v>200</v>
      </c>
      <c r="N151" t="s">
        <v>81</v>
      </c>
      <c r="O151" t="s">
        <v>82</v>
      </c>
      <c r="P151">
        <v>2000</v>
      </c>
      <c r="Q151" t="s">
        <v>73</v>
      </c>
      <c r="R151">
        <v>2721</v>
      </c>
      <c r="S151" t="s">
        <v>166</v>
      </c>
      <c r="T151">
        <v>0</v>
      </c>
      <c r="U151" t="s">
        <v>40</v>
      </c>
      <c r="V151" s="1">
        <v>3100</v>
      </c>
      <c r="W151" s="1">
        <v>15000</v>
      </c>
      <c r="X151">
        <v>0</v>
      </c>
      <c r="Y151">
        <v>0</v>
      </c>
      <c r="Z151">
        <v>0</v>
      </c>
      <c r="AA151">
        <v>0</v>
      </c>
      <c r="AB151">
        <v>0</v>
      </c>
      <c r="AC151" s="83">
        <f t="shared" si="4"/>
        <v>3100</v>
      </c>
      <c r="AD151">
        <v>0</v>
      </c>
      <c r="AE151" s="1">
        <v>3100</v>
      </c>
      <c r="AF151">
        <v>0</v>
      </c>
      <c r="AG151" s="1">
        <v>15000</v>
      </c>
      <c r="AH151" s="1">
        <v>-11900</v>
      </c>
    </row>
    <row r="152" spans="1:34" hidden="1" x14ac:dyDescent="0.25">
      <c r="A152" t="str">
        <f t="shared" si="5"/>
        <v>1.1-00-2311_23649031_2329110</v>
      </c>
      <c r="B152" t="s">
        <v>137</v>
      </c>
      <c r="C152" t="s">
        <v>138</v>
      </c>
      <c r="D152" t="s">
        <v>77</v>
      </c>
      <c r="E152" t="s">
        <v>78</v>
      </c>
      <c r="F152" t="s">
        <v>43</v>
      </c>
      <c r="G152" t="s">
        <v>44</v>
      </c>
      <c r="H152" t="s">
        <v>79</v>
      </c>
      <c r="I152" t="s">
        <v>80</v>
      </c>
      <c r="J152">
        <v>6</v>
      </c>
      <c r="K152" t="s">
        <v>34</v>
      </c>
      <c r="L152">
        <v>49</v>
      </c>
      <c r="M152" t="s">
        <v>200</v>
      </c>
      <c r="N152" t="s">
        <v>81</v>
      </c>
      <c r="O152" t="s">
        <v>82</v>
      </c>
      <c r="P152">
        <v>2000</v>
      </c>
      <c r="Q152" t="s">
        <v>73</v>
      </c>
      <c r="R152">
        <v>2911</v>
      </c>
      <c r="S152" t="s">
        <v>167</v>
      </c>
      <c r="T152">
        <v>0</v>
      </c>
      <c r="U152" t="s">
        <v>40</v>
      </c>
      <c r="V152" s="1">
        <v>13180</v>
      </c>
      <c r="W152" s="1">
        <v>20000</v>
      </c>
      <c r="X152" s="1">
        <v>11020</v>
      </c>
      <c r="Y152">
        <v>0</v>
      </c>
      <c r="Z152">
        <v>0</v>
      </c>
      <c r="AA152">
        <v>0</v>
      </c>
      <c r="AB152">
        <v>0</v>
      </c>
      <c r="AC152" s="83">
        <f t="shared" si="4"/>
        <v>2160</v>
      </c>
      <c r="AD152">
        <v>0</v>
      </c>
      <c r="AE152" s="1">
        <v>13180</v>
      </c>
      <c r="AF152">
        <v>0</v>
      </c>
      <c r="AG152" s="1">
        <v>20000</v>
      </c>
      <c r="AH152" s="1">
        <v>-6820</v>
      </c>
    </row>
    <row r="153" spans="1:34" hidden="1" x14ac:dyDescent="0.25">
      <c r="A153" t="str">
        <f t="shared" si="5"/>
        <v>1.1-00-2311_23649031_2329210</v>
      </c>
      <c r="B153" t="s">
        <v>137</v>
      </c>
      <c r="C153" t="s">
        <v>138</v>
      </c>
      <c r="D153" t="s">
        <v>77</v>
      </c>
      <c r="E153" t="s">
        <v>78</v>
      </c>
      <c r="F153" t="s">
        <v>43</v>
      </c>
      <c r="G153" t="s">
        <v>44</v>
      </c>
      <c r="H153" t="s">
        <v>79</v>
      </c>
      <c r="I153" t="s">
        <v>80</v>
      </c>
      <c r="J153">
        <v>6</v>
      </c>
      <c r="K153" t="s">
        <v>34</v>
      </c>
      <c r="L153">
        <v>49</v>
      </c>
      <c r="M153" t="s">
        <v>200</v>
      </c>
      <c r="N153" t="s">
        <v>81</v>
      </c>
      <c r="O153" t="s">
        <v>82</v>
      </c>
      <c r="P153">
        <v>2000</v>
      </c>
      <c r="Q153" t="s">
        <v>73</v>
      </c>
      <c r="R153">
        <v>2921</v>
      </c>
      <c r="S153" t="s">
        <v>262</v>
      </c>
      <c r="T153">
        <v>0</v>
      </c>
      <c r="U153" t="s">
        <v>40</v>
      </c>
      <c r="V153">
        <v>0</v>
      </c>
      <c r="W153">
        <v>0</v>
      </c>
      <c r="X153">
        <v>0</v>
      </c>
      <c r="Y153">
        <v>0</v>
      </c>
      <c r="Z153">
        <v>0</v>
      </c>
      <c r="AA153">
        <v>0</v>
      </c>
      <c r="AB153">
        <v>0</v>
      </c>
      <c r="AC153" s="83">
        <f t="shared" si="4"/>
        <v>0</v>
      </c>
      <c r="AD153">
        <v>0</v>
      </c>
      <c r="AE153" s="1">
        <v>2160</v>
      </c>
      <c r="AF153">
        <v>0</v>
      </c>
      <c r="AG153" s="1">
        <v>2160</v>
      </c>
      <c r="AH153">
        <v>0</v>
      </c>
    </row>
    <row r="154" spans="1:34" hidden="1" x14ac:dyDescent="0.25">
      <c r="A154" t="str">
        <f t="shared" si="5"/>
        <v>1.1-00-2311_23649031_2329410</v>
      </c>
      <c r="B154" t="s">
        <v>137</v>
      </c>
      <c r="C154" t="s">
        <v>138</v>
      </c>
      <c r="D154" t="s">
        <v>77</v>
      </c>
      <c r="E154" t="s">
        <v>78</v>
      </c>
      <c r="F154" t="s">
        <v>43</v>
      </c>
      <c r="G154" t="s">
        <v>44</v>
      </c>
      <c r="H154" t="s">
        <v>79</v>
      </c>
      <c r="I154" t="s">
        <v>80</v>
      </c>
      <c r="J154">
        <v>6</v>
      </c>
      <c r="K154" t="s">
        <v>34</v>
      </c>
      <c r="L154">
        <v>49</v>
      </c>
      <c r="M154" t="s">
        <v>200</v>
      </c>
      <c r="N154" t="s">
        <v>81</v>
      </c>
      <c r="O154" t="s">
        <v>82</v>
      </c>
      <c r="P154">
        <v>2000</v>
      </c>
      <c r="Q154" t="s">
        <v>73</v>
      </c>
      <c r="R154">
        <v>2941</v>
      </c>
      <c r="S154" t="s">
        <v>202</v>
      </c>
      <c r="T154">
        <v>0</v>
      </c>
      <c r="U154" t="s">
        <v>40</v>
      </c>
      <c r="V154" s="1">
        <v>350385</v>
      </c>
      <c r="W154" s="1">
        <v>210000</v>
      </c>
      <c r="X154" s="1">
        <v>203759.33</v>
      </c>
      <c r="Y154" s="1">
        <v>203759.33</v>
      </c>
      <c r="Z154" s="1">
        <v>191020.4</v>
      </c>
      <c r="AA154" s="1">
        <v>188122.95</v>
      </c>
      <c r="AB154" s="1">
        <v>188122.95</v>
      </c>
      <c r="AC154" s="83">
        <f t="shared" si="4"/>
        <v>146625.67000000001</v>
      </c>
      <c r="AD154">
        <v>0</v>
      </c>
      <c r="AE154" s="1">
        <v>278265</v>
      </c>
      <c r="AF154">
        <v>0</v>
      </c>
      <c r="AG154" s="1">
        <v>137880</v>
      </c>
      <c r="AH154" s="1">
        <v>140385</v>
      </c>
    </row>
    <row r="155" spans="1:34" hidden="1" x14ac:dyDescent="0.25">
      <c r="A155" t="str">
        <f t="shared" si="5"/>
        <v>1.1-00-2311_23649031_2331410</v>
      </c>
      <c r="B155" t="s">
        <v>137</v>
      </c>
      <c r="C155" t="s">
        <v>138</v>
      </c>
      <c r="D155" t="s">
        <v>77</v>
      </c>
      <c r="E155" t="s">
        <v>78</v>
      </c>
      <c r="F155" t="s">
        <v>43</v>
      </c>
      <c r="G155" t="s">
        <v>44</v>
      </c>
      <c r="H155" t="s">
        <v>79</v>
      </c>
      <c r="I155" t="s">
        <v>80</v>
      </c>
      <c r="J155">
        <v>6</v>
      </c>
      <c r="K155" t="s">
        <v>34</v>
      </c>
      <c r="L155">
        <v>49</v>
      </c>
      <c r="M155" t="s">
        <v>200</v>
      </c>
      <c r="N155" t="s">
        <v>81</v>
      </c>
      <c r="O155" t="s">
        <v>82</v>
      </c>
      <c r="P155">
        <v>3000</v>
      </c>
      <c r="Q155" t="s">
        <v>38</v>
      </c>
      <c r="R155">
        <v>3141</v>
      </c>
      <c r="S155" t="s">
        <v>203</v>
      </c>
      <c r="T155">
        <v>0</v>
      </c>
      <c r="U155" t="s">
        <v>40</v>
      </c>
      <c r="V155" s="1">
        <v>1753166.24</v>
      </c>
      <c r="W155" s="1">
        <v>1813000</v>
      </c>
      <c r="X155" s="1">
        <v>1753159.04</v>
      </c>
      <c r="Y155" s="1">
        <v>1741466.24</v>
      </c>
      <c r="Z155" s="1">
        <v>851825.12</v>
      </c>
      <c r="AA155" s="1">
        <v>851825.12</v>
      </c>
      <c r="AB155" s="1">
        <v>851825.12</v>
      </c>
      <c r="AC155" s="83">
        <f t="shared" si="4"/>
        <v>7.1999999999534339</v>
      </c>
      <c r="AD155">
        <v>0</v>
      </c>
      <c r="AE155" s="1">
        <v>11700</v>
      </c>
      <c r="AF155">
        <v>0</v>
      </c>
      <c r="AG155" s="1">
        <v>71533.759999999995</v>
      </c>
      <c r="AH155" s="1">
        <v>-59833.760000000002</v>
      </c>
    </row>
    <row r="156" spans="1:34" hidden="1" x14ac:dyDescent="0.25">
      <c r="A156" t="str">
        <f t="shared" si="5"/>
        <v>1.1-00-2311_23649031_2331610</v>
      </c>
      <c r="B156" t="s">
        <v>137</v>
      </c>
      <c r="C156" t="s">
        <v>138</v>
      </c>
      <c r="D156" t="s">
        <v>77</v>
      </c>
      <c r="E156" t="s">
        <v>78</v>
      </c>
      <c r="F156" t="s">
        <v>43</v>
      </c>
      <c r="G156" t="s">
        <v>44</v>
      </c>
      <c r="H156" t="s">
        <v>79</v>
      </c>
      <c r="I156" t="s">
        <v>80</v>
      </c>
      <c r="J156">
        <v>6</v>
      </c>
      <c r="K156" t="s">
        <v>34</v>
      </c>
      <c r="L156">
        <v>49</v>
      </c>
      <c r="M156" t="s">
        <v>200</v>
      </c>
      <c r="N156" t="s">
        <v>81</v>
      </c>
      <c r="O156" t="s">
        <v>82</v>
      </c>
      <c r="P156">
        <v>3000</v>
      </c>
      <c r="Q156" t="s">
        <v>38</v>
      </c>
      <c r="R156">
        <v>3161</v>
      </c>
      <c r="S156" t="s">
        <v>144</v>
      </c>
      <c r="T156">
        <v>0</v>
      </c>
      <c r="U156" t="s">
        <v>40</v>
      </c>
      <c r="V156" s="1">
        <v>28000</v>
      </c>
      <c r="W156">
        <v>0</v>
      </c>
      <c r="X156" s="1">
        <v>97022.399999999994</v>
      </c>
      <c r="Y156" s="1">
        <v>97022.399999999994</v>
      </c>
      <c r="Z156" s="1">
        <v>10968.96</v>
      </c>
      <c r="AA156" s="1">
        <v>10968.96</v>
      </c>
      <c r="AB156" s="1">
        <v>10968.96</v>
      </c>
      <c r="AC156" s="83">
        <f t="shared" si="4"/>
        <v>-69022.399999999994</v>
      </c>
      <c r="AD156">
        <v>0</v>
      </c>
      <c r="AE156" s="1">
        <v>28000</v>
      </c>
      <c r="AF156">
        <v>0</v>
      </c>
      <c r="AG156">
        <v>0</v>
      </c>
      <c r="AH156" s="1">
        <v>28000</v>
      </c>
    </row>
    <row r="157" spans="1:34" hidden="1" x14ac:dyDescent="0.25">
      <c r="A157" t="str">
        <f t="shared" si="5"/>
        <v>1.1-00-2311_23649031_2331810</v>
      </c>
      <c r="B157" t="s">
        <v>137</v>
      </c>
      <c r="C157" t="s">
        <v>138</v>
      </c>
      <c r="D157" t="s">
        <v>77</v>
      </c>
      <c r="E157" t="s">
        <v>78</v>
      </c>
      <c r="F157" t="s">
        <v>43</v>
      </c>
      <c r="G157" t="s">
        <v>44</v>
      </c>
      <c r="H157" t="s">
        <v>79</v>
      </c>
      <c r="I157" t="s">
        <v>80</v>
      </c>
      <c r="J157">
        <v>6</v>
      </c>
      <c r="K157" t="s">
        <v>34</v>
      </c>
      <c r="L157">
        <v>49</v>
      </c>
      <c r="M157" t="s">
        <v>200</v>
      </c>
      <c r="N157" t="s">
        <v>81</v>
      </c>
      <c r="O157" t="s">
        <v>82</v>
      </c>
      <c r="P157">
        <v>3000</v>
      </c>
      <c r="Q157" t="s">
        <v>38</v>
      </c>
      <c r="R157">
        <v>3181</v>
      </c>
      <c r="S157" t="s">
        <v>139</v>
      </c>
      <c r="T157">
        <v>0</v>
      </c>
      <c r="U157" t="s">
        <v>40</v>
      </c>
      <c r="V157" s="1">
        <v>2897.76</v>
      </c>
      <c r="W157">
        <v>0</v>
      </c>
      <c r="X157" s="1">
        <v>1779.43</v>
      </c>
      <c r="Y157" s="1">
        <v>1779.43</v>
      </c>
      <c r="Z157" s="1">
        <v>1779.43</v>
      </c>
      <c r="AA157" s="1">
        <v>1779.43</v>
      </c>
      <c r="AB157" s="1">
        <v>1779.43</v>
      </c>
      <c r="AC157" s="83">
        <f t="shared" si="4"/>
        <v>1118.3300000000002</v>
      </c>
      <c r="AD157">
        <v>0</v>
      </c>
      <c r="AE157" s="1">
        <v>2897.76</v>
      </c>
      <c r="AF157">
        <v>0</v>
      </c>
      <c r="AG157">
        <v>0</v>
      </c>
      <c r="AH157" s="1">
        <v>2897.76</v>
      </c>
    </row>
    <row r="158" spans="1:34" hidden="1" x14ac:dyDescent="0.25">
      <c r="A158" t="str">
        <f t="shared" si="5"/>
        <v>1.1-00-2311_23649031_2333310</v>
      </c>
      <c r="B158" t="s">
        <v>137</v>
      </c>
      <c r="C158" t="s">
        <v>138</v>
      </c>
      <c r="D158" t="s">
        <v>77</v>
      </c>
      <c r="E158" t="s">
        <v>78</v>
      </c>
      <c r="F158" t="s">
        <v>43</v>
      </c>
      <c r="G158" t="s">
        <v>44</v>
      </c>
      <c r="H158" t="s">
        <v>79</v>
      </c>
      <c r="I158" t="s">
        <v>80</v>
      </c>
      <c r="J158">
        <v>6</v>
      </c>
      <c r="K158" t="s">
        <v>34</v>
      </c>
      <c r="L158">
        <v>49</v>
      </c>
      <c r="M158" t="s">
        <v>200</v>
      </c>
      <c r="N158" t="s">
        <v>81</v>
      </c>
      <c r="O158" t="s">
        <v>82</v>
      </c>
      <c r="P158">
        <v>3000</v>
      </c>
      <c r="Q158" t="s">
        <v>38</v>
      </c>
      <c r="R158">
        <v>3331</v>
      </c>
      <c r="S158" t="s">
        <v>204</v>
      </c>
      <c r="T158">
        <v>0</v>
      </c>
      <c r="U158" t="s">
        <v>40</v>
      </c>
      <c r="V158">
        <v>0</v>
      </c>
      <c r="W158">
        <v>0</v>
      </c>
      <c r="X158">
        <v>0</v>
      </c>
      <c r="Y158">
        <v>0</v>
      </c>
      <c r="Z158">
        <v>0</v>
      </c>
      <c r="AA158">
        <v>0</v>
      </c>
      <c r="AB158">
        <v>0</v>
      </c>
      <c r="AC158" s="83">
        <f t="shared" si="4"/>
        <v>0</v>
      </c>
      <c r="AD158">
        <v>0</v>
      </c>
      <c r="AE158">
        <v>0</v>
      </c>
      <c r="AF158">
        <v>0</v>
      </c>
      <c r="AG158">
        <v>0</v>
      </c>
      <c r="AH158">
        <v>0</v>
      </c>
    </row>
    <row r="159" spans="1:34" hidden="1" x14ac:dyDescent="0.25">
      <c r="A159" t="str">
        <f t="shared" si="5"/>
        <v>1.1-00-2311_23649031_2333610</v>
      </c>
      <c r="B159" t="s">
        <v>137</v>
      </c>
      <c r="C159" t="s">
        <v>138</v>
      </c>
      <c r="D159" t="s">
        <v>77</v>
      </c>
      <c r="E159" t="s">
        <v>78</v>
      </c>
      <c r="F159" t="s">
        <v>43</v>
      </c>
      <c r="G159" t="s">
        <v>44</v>
      </c>
      <c r="H159" t="s">
        <v>79</v>
      </c>
      <c r="I159" t="s">
        <v>80</v>
      </c>
      <c r="J159">
        <v>6</v>
      </c>
      <c r="K159" t="s">
        <v>34</v>
      </c>
      <c r="L159">
        <v>49</v>
      </c>
      <c r="M159" t="s">
        <v>200</v>
      </c>
      <c r="N159" t="s">
        <v>81</v>
      </c>
      <c r="O159" t="s">
        <v>82</v>
      </c>
      <c r="P159">
        <v>3000</v>
      </c>
      <c r="Q159" t="s">
        <v>38</v>
      </c>
      <c r="R159">
        <v>3361</v>
      </c>
      <c r="S159" t="s">
        <v>205</v>
      </c>
      <c r="T159">
        <v>0</v>
      </c>
      <c r="U159" t="s">
        <v>40</v>
      </c>
      <c r="V159" s="1">
        <v>1255</v>
      </c>
      <c r="W159" s="1">
        <v>1500000</v>
      </c>
      <c r="X159">
        <v>0</v>
      </c>
      <c r="Y159">
        <v>0</v>
      </c>
      <c r="Z159">
        <v>0</v>
      </c>
      <c r="AA159">
        <v>0</v>
      </c>
      <c r="AB159">
        <v>0</v>
      </c>
      <c r="AC159" s="83">
        <f t="shared" si="4"/>
        <v>1255</v>
      </c>
      <c r="AD159">
        <v>0</v>
      </c>
      <c r="AE159" s="1">
        <v>1255</v>
      </c>
      <c r="AF159">
        <v>0</v>
      </c>
      <c r="AG159" s="1">
        <v>1500000</v>
      </c>
      <c r="AH159" s="1">
        <v>-1498745</v>
      </c>
    </row>
    <row r="160" spans="1:34" hidden="1" x14ac:dyDescent="0.25">
      <c r="A160" t="str">
        <f t="shared" si="5"/>
        <v>1.1-00-2311_23649031_2334710</v>
      </c>
      <c r="B160" t="s">
        <v>137</v>
      </c>
      <c r="C160" t="s">
        <v>138</v>
      </c>
      <c r="D160" t="s">
        <v>77</v>
      </c>
      <c r="E160" t="s">
        <v>78</v>
      </c>
      <c r="F160" t="s">
        <v>43</v>
      </c>
      <c r="G160" t="s">
        <v>44</v>
      </c>
      <c r="H160" t="s">
        <v>79</v>
      </c>
      <c r="I160" t="s">
        <v>80</v>
      </c>
      <c r="J160">
        <v>6</v>
      </c>
      <c r="K160" t="s">
        <v>34</v>
      </c>
      <c r="L160">
        <v>49</v>
      </c>
      <c r="M160" t="s">
        <v>200</v>
      </c>
      <c r="N160" t="s">
        <v>81</v>
      </c>
      <c r="O160" t="s">
        <v>82</v>
      </c>
      <c r="P160">
        <v>3000</v>
      </c>
      <c r="Q160" t="s">
        <v>38</v>
      </c>
      <c r="R160">
        <v>3471</v>
      </c>
      <c r="S160" t="s">
        <v>596</v>
      </c>
      <c r="T160">
        <v>0</v>
      </c>
      <c r="U160" t="s">
        <v>40</v>
      </c>
      <c r="V160" s="1">
        <v>7192</v>
      </c>
      <c r="W160">
        <v>0</v>
      </c>
      <c r="X160" s="1">
        <v>6960</v>
      </c>
      <c r="Y160" s="1">
        <v>6960</v>
      </c>
      <c r="Z160" s="1">
        <v>6960</v>
      </c>
      <c r="AA160">
        <v>0</v>
      </c>
      <c r="AB160">
        <v>0</v>
      </c>
      <c r="AC160" s="83">
        <f t="shared" si="4"/>
        <v>232</v>
      </c>
      <c r="AD160">
        <v>0</v>
      </c>
      <c r="AE160" s="1">
        <v>7192</v>
      </c>
      <c r="AF160">
        <v>0</v>
      </c>
      <c r="AG160">
        <v>0</v>
      </c>
      <c r="AH160" s="1">
        <v>7192</v>
      </c>
    </row>
    <row r="161" spans="1:34" hidden="1" x14ac:dyDescent="0.25">
      <c r="A161" t="str">
        <f t="shared" si="5"/>
        <v>1.1-00-2311_23649031_2335210</v>
      </c>
      <c r="B161" t="s">
        <v>137</v>
      </c>
      <c r="C161" t="s">
        <v>138</v>
      </c>
      <c r="D161" t="s">
        <v>77</v>
      </c>
      <c r="E161" t="s">
        <v>78</v>
      </c>
      <c r="F161" t="s">
        <v>43</v>
      </c>
      <c r="G161" t="s">
        <v>44</v>
      </c>
      <c r="H161" t="s">
        <v>79</v>
      </c>
      <c r="I161" t="s">
        <v>80</v>
      </c>
      <c r="J161">
        <v>6</v>
      </c>
      <c r="K161" t="s">
        <v>34</v>
      </c>
      <c r="L161">
        <v>49</v>
      </c>
      <c r="M161" t="s">
        <v>200</v>
      </c>
      <c r="N161" t="s">
        <v>81</v>
      </c>
      <c r="O161" t="s">
        <v>82</v>
      </c>
      <c r="P161">
        <v>3000</v>
      </c>
      <c r="Q161" t="s">
        <v>38</v>
      </c>
      <c r="R161">
        <v>3521</v>
      </c>
      <c r="S161" t="s">
        <v>597</v>
      </c>
      <c r="T161">
        <v>0</v>
      </c>
      <c r="U161" t="s">
        <v>40</v>
      </c>
      <c r="V161" s="1">
        <v>5220</v>
      </c>
      <c r="W161">
        <v>0</v>
      </c>
      <c r="X161" s="1">
        <v>4988</v>
      </c>
      <c r="Y161" s="1">
        <v>4988</v>
      </c>
      <c r="Z161" s="1">
        <v>4988</v>
      </c>
      <c r="AA161">
        <v>0</v>
      </c>
      <c r="AB161">
        <v>0</v>
      </c>
      <c r="AC161" s="83">
        <f t="shared" si="4"/>
        <v>232</v>
      </c>
      <c r="AD161">
        <v>0</v>
      </c>
      <c r="AE161" s="1">
        <v>5220</v>
      </c>
      <c r="AF161">
        <v>0</v>
      </c>
      <c r="AG161">
        <v>0</v>
      </c>
      <c r="AH161" s="1">
        <v>5220</v>
      </c>
    </row>
    <row r="162" spans="1:34" hidden="1" x14ac:dyDescent="0.25">
      <c r="A162" t="str">
        <f t="shared" si="5"/>
        <v>1.1-00-2311_23649031_2335310</v>
      </c>
      <c r="B162" t="s">
        <v>137</v>
      </c>
      <c r="C162" t="s">
        <v>138</v>
      </c>
      <c r="D162" t="s">
        <v>77</v>
      </c>
      <c r="E162" t="s">
        <v>78</v>
      </c>
      <c r="F162" t="s">
        <v>43</v>
      </c>
      <c r="G162" t="s">
        <v>44</v>
      </c>
      <c r="H162" t="s">
        <v>79</v>
      </c>
      <c r="I162" t="s">
        <v>80</v>
      </c>
      <c r="J162">
        <v>6</v>
      </c>
      <c r="K162" t="s">
        <v>34</v>
      </c>
      <c r="L162">
        <v>49</v>
      </c>
      <c r="M162" t="s">
        <v>200</v>
      </c>
      <c r="N162" t="s">
        <v>81</v>
      </c>
      <c r="O162" t="s">
        <v>82</v>
      </c>
      <c r="P162">
        <v>3000</v>
      </c>
      <c r="Q162" t="s">
        <v>38</v>
      </c>
      <c r="R162">
        <v>3531</v>
      </c>
      <c r="S162" t="s">
        <v>206</v>
      </c>
      <c r="T162">
        <v>0</v>
      </c>
      <c r="U162" t="s">
        <v>40</v>
      </c>
      <c r="V162" s="1">
        <v>183733</v>
      </c>
      <c r="W162" s="1">
        <v>275000</v>
      </c>
      <c r="X162" s="1">
        <v>2995.12</v>
      </c>
      <c r="Y162" s="1">
        <v>2995.12</v>
      </c>
      <c r="Z162">
        <v>0</v>
      </c>
      <c r="AA162">
        <v>0</v>
      </c>
      <c r="AB162">
        <v>0</v>
      </c>
      <c r="AC162" s="83">
        <f t="shared" si="4"/>
        <v>180737.88</v>
      </c>
      <c r="AD162">
        <v>0</v>
      </c>
      <c r="AE162">
        <v>0</v>
      </c>
      <c r="AF162">
        <v>0</v>
      </c>
      <c r="AG162" s="1">
        <v>91267</v>
      </c>
      <c r="AH162" s="1">
        <v>-91267</v>
      </c>
    </row>
    <row r="163" spans="1:34" hidden="1" x14ac:dyDescent="0.25">
      <c r="A163" t="str">
        <f t="shared" si="5"/>
        <v>1.1-00-2311_23649031_2351510</v>
      </c>
      <c r="B163" t="s">
        <v>137</v>
      </c>
      <c r="C163" t="s">
        <v>138</v>
      </c>
      <c r="D163" t="s">
        <v>77</v>
      </c>
      <c r="E163" t="s">
        <v>78</v>
      </c>
      <c r="F163" t="s">
        <v>43</v>
      </c>
      <c r="G163" t="s">
        <v>44</v>
      </c>
      <c r="H163" t="s">
        <v>79</v>
      </c>
      <c r="I163" t="s">
        <v>80</v>
      </c>
      <c r="J163">
        <v>6</v>
      </c>
      <c r="K163" t="s">
        <v>34</v>
      </c>
      <c r="L163">
        <v>49</v>
      </c>
      <c r="M163" t="s">
        <v>200</v>
      </c>
      <c r="N163" t="s">
        <v>81</v>
      </c>
      <c r="O163" t="s">
        <v>82</v>
      </c>
      <c r="P163">
        <v>5000</v>
      </c>
      <c r="Q163" t="s">
        <v>84</v>
      </c>
      <c r="R163">
        <v>5151</v>
      </c>
      <c r="S163" t="s">
        <v>207</v>
      </c>
      <c r="T163">
        <v>0</v>
      </c>
      <c r="U163" t="s">
        <v>40</v>
      </c>
      <c r="V163" s="1">
        <v>507261</v>
      </c>
      <c r="W163" s="1">
        <v>500000</v>
      </c>
      <c r="X163" s="1">
        <v>660193.26</v>
      </c>
      <c r="Y163" s="1">
        <v>607993.26</v>
      </c>
      <c r="Z163" s="1">
        <v>584182.72</v>
      </c>
      <c r="AA163" s="1">
        <v>566417.09</v>
      </c>
      <c r="AB163" s="1">
        <v>566417.09</v>
      </c>
      <c r="AC163" s="84">
        <f t="shared" si="4"/>
        <v>-152932.26</v>
      </c>
      <c r="AD163">
        <v>0</v>
      </c>
      <c r="AE163" s="1">
        <v>168041</v>
      </c>
      <c r="AF163">
        <v>0</v>
      </c>
      <c r="AG163" s="1">
        <v>160780</v>
      </c>
      <c r="AH163" s="1">
        <v>7261</v>
      </c>
    </row>
    <row r="164" spans="1:34" hidden="1" x14ac:dyDescent="0.25">
      <c r="A164" t="str">
        <f t="shared" si="5"/>
        <v>1.1-00-2311_23649031_23515137</v>
      </c>
      <c r="B164" t="s">
        <v>137</v>
      </c>
      <c r="C164" t="s">
        <v>138</v>
      </c>
      <c r="D164" t="s">
        <v>77</v>
      </c>
      <c r="E164" t="s">
        <v>78</v>
      </c>
      <c r="F164" t="s">
        <v>43</v>
      </c>
      <c r="G164" t="s">
        <v>44</v>
      </c>
      <c r="H164" t="s">
        <v>79</v>
      </c>
      <c r="I164" t="s">
        <v>80</v>
      </c>
      <c r="J164">
        <v>6</v>
      </c>
      <c r="K164" t="s">
        <v>34</v>
      </c>
      <c r="L164">
        <v>49</v>
      </c>
      <c r="M164" t="s">
        <v>200</v>
      </c>
      <c r="N164" t="s">
        <v>81</v>
      </c>
      <c r="O164" t="s">
        <v>82</v>
      </c>
      <c r="P164">
        <v>5000</v>
      </c>
      <c r="Q164" t="s">
        <v>84</v>
      </c>
      <c r="R164">
        <v>5151</v>
      </c>
      <c r="S164" t="s">
        <v>207</v>
      </c>
      <c r="T164">
        <v>37</v>
      </c>
      <c r="U164" t="s">
        <v>598</v>
      </c>
      <c r="V164">
        <v>0</v>
      </c>
      <c r="W164">
        <v>0</v>
      </c>
      <c r="X164" s="1">
        <v>165184</v>
      </c>
      <c r="Y164" s="1">
        <v>128412</v>
      </c>
      <c r="Z164">
        <v>0</v>
      </c>
      <c r="AA164">
        <v>0</v>
      </c>
      <c r="AB164">
        <v>0</v>
      </c>
      <c r="AC164" s="84">
        <f t="shared" si="4"/>
        <v>-165184</v>
      </c>
      <c r="AD164">
        <v>0</v>
      </c>
      <c r="AE164">
        <v>0</v>
      </c>
      <c r="AF164">
        <v>0</v>
      </c>
      <c r="AG164">
        <v>0</v>
      </c>
      <c r="AH164">
        <v>0</v>
      </c>
    </row>
    <row r="165" spans="1:34" hidden="1" x14ac:dyDescent="0.25">
      <c r="A165" t="str">
        <f t="shared" si="5"/>
        <v>1.1-00-2311_23649031_2351910</v>
      </c>
      <c r="B165" t="s">
        <v>137</v>
      </c>
      <c r="C165" t="s">
        <v>138</v>
      </c>
      <c r="D165" t="s">
        <v>77</v>
      </c>
      <c r="E165" t="s">
        <v>78</v>
      </c>
      <c r="F165" t="s">
        <v>43</v>
      </c>
      <c r="G165" t="s">
        <v>44</v>
      </c>
      <c r="H165" t="s">
        <v>79</v>
      </c>
      <c r="I165" t="s">
        <v>80</v>
      </c>
      <c r="J165">
        <v>6</v>
      </c>
      <c r="K165" t="s">
        <v>34</v>
      </c>
      <c r="L165">
        <v>49</v>
      </c>
      <c r="M165" t="s">
        <v>200</v>
      </c>
      <c r="N165" t="s">
        <v>81</v>
      </c>
      <c r="O165" t="s">
        <v>82</v>
      </c>
      <c r="P165">
        <v>5000</v>
      </c>
      <c r="Q165" t="s">
        <v>84</v>
      </c>
      <c r="R165">
        <v>5191</v>
      </c>
      <c r="S165" t="s">
        <v>208</v>
      </c>
      <c r="T165">
        <v>0</v>
      </c>
      <c r="U165" t="s">
        <v>40</v>
      </c>
      <c r="V165" s="1">
        <v>16200</v>
      </c>
      <c r="W165">
        <v>0</v>
      </c>
      <c r="X165" s="1">
        <v>13618.4</v>
      </c>
      <c r="Y165" s="1">
        <v>13618.4</v>
      </c>
      <c r="Z165" s="1">
        <v>13618.4</v>
      </c>
      <c r="AA165" s="1">
        <v>13618.4</v>
      </c>
      <c r="AB165" s="1">
        <v>13618.4</v>
      </c>
      <c r="AC165" s="84">
        <f t="shared" si="4"/>
        <v>2581.6000000000004</v>
      </c>
      <c r="AD165">
        <v>0</v>
      </c>
      <c r="AE165" s="1">
        <v>16200</v>
      </c>
      <c r="AF165">
        <v>0</v>
      </c>
      <c r="AG165">
        <v>0</v>
      </c>
      <c r="AH165" s="1">
        <v>16200</v>
      </c>
    </row>
    <row r="166" spans="1:34" hidden="1" x14ac:dyDescent="0.25">
      <c r="A166" t="str">
        <f t="shared" si="5"/>
        <v>1.1-00-2311_23649031_2352110</v>
      </c>
      <c r="B166" t="s">
        <v>137</v>
      </c>
      <c r="C166" t="s">
        <v>138</v>
      </c>
      <c r="D166" t="s">
        <v>77</v>
      </c>
      <c r="E166" t="s">
        <v>78</v>
      </c>
      <c r="F166" t="s">
        <v>43</v>
      </c>
      <c r="G166" t="s">
        <v>44</v>
      </c>
      <c r="H166" t="s">
        <v>79</v>
      </c>
      <c r="I166" t="s">
        <v>80</v>
      </c>
      <c r="J166">
        <v>6</v>
      </c>
      <c r="K166" t="s">
        <v>34</v>
      </c>
      <c r="L166">
        <v>49</v>
      </c>
      <c r="M166" t="s">
        <v>200</v>
      </c>
      <c r="N166" t="s">
        <v>81</v>
      </c>
      <c r="O166" t="s">
        <v>82</v>
      </c>
      <c r="P166">
        <v>5000</v>
      </c>
      <c r="Q166" t="s">
        <v>84</v>
      </c>
      <c r="R166">
        <v>5211</v>
      </c>
      <c r="S166" t="s">
        <v>345</v>
      </c>
      <c r="T166">
        <v>0</v>
      </c>
      <c r="U166" t="s">
        <v>40</v>
      </c>
      <c r="V166">
        <v>0</v>
      </c>
      <c r="W166">
        <v>0</v>
      </c>
      <c r="X166">
        <v>0</v>
      </c>
      <c r="Y166">
        <v>0</v>
      </c>
      <c r="Z166">
        <v>0</v>
      </c>
      <c r="AA166">
        <v>0</v>
      </c>
      <c r="AB166">
        <v>0</v>
      </c>
      <c r="AC166" s="84">
        <f t="shared" si="4"/>
        <v>0</v>
      </c>
      <c r="AD166">
        <v>0</v>
      </c>
      <c r="AE166">
        <v>0</v>
      </c>
      <c r="AF166">
        <v>0</v>
      </c>
      <c r="AG166">
        <v>0</v>
      </c>
      <c r="AH166">
        <v>0</v>
      </c>
    </row>
    <row r="167" spans="1:34" s="80" customFormat="1" hidden="1" x14ac:dyDescent="0.25">
      <c r="A167" s="80" t="str">
        <f t="shared" si="5"/>
        <v>1.1-00-2311_23649031_2352310</v>
      </c>
      <c r="B167" s="80" t="s">
        <v>137</v>
      </c>
      <c r="C167" s="80" t="s">
        <v>138</v>
      </c>
      <c r="D167" s="80" t="s">
        <v>77</v>
      </c>
      <c r="E167" s="80" t="s">
        <v>78</v>
      </c>
      <c r="F167" s="80" t="s">
        <v>43</v>
      </c>
      <c r="G167" s="80" t="s">
        <v>44</v>
      </c>
      <c r="H167" s="80" t="s">
        <v>79</v>
      </c>
      <c r="I167" s="80" t="s">
        <v>80</v>
      </c>
      <c r="J167" s="80">
        <v>6</v>
      </c>
      <c r="K167" s="80" t="s">
        <v>34</v>
      </c>
      <c r="L167" s="80">
        <v>49</v>
      </c>
      <c r="M167" s="80" t="s">
        <v>200</v>
      </c>
      <c r="N167" s="80" t="s">
        <v>81</v>
      </c>
      <c r="O167" s="80" t="s">
        <v>82</v>
      </c>
      <c r="P167" s="80">
        <v>5000</v>
      </c>
      <c r="Q167" s="80" t="s">
        <v>84</v>
      </c>
      <c r="R167" s="80">
        <v>5231</v>
      </c>
      <c r="S167" s="80" t="s">
        <v>209</v>
      </c>
      <c r="T167" s="80">
        <v>0</v>
      </c>
      <c r="U167" s="80" t="s">
        <v>40</v>
      </c>
      <c r="V167" s="81">
        <v>151436</v>
      </c>
      <c r="W167" s="80">
        <v>0</v>
      </c>
      <c r="X167" s="81">
        <v>150382.92000000001</v>
      </c>
      <c r="Y167" s="81">
        <v>125982.09</v>
      </c>
      <c r="Z167" s="81">
        <v>125982.09</v>
      </c>
      <c r="AA167" s="81">
        <v>32642.400000000001</v>
      </c>
      <c r="AB167" s="81">
        <v>32642.400000000001</v>
      </c>
      <c r="AC167" s="84">
        <f t="shared" si="4"/>
        <v>1053.0799999999872</v>
      </c>
      <c r="AD167" s="80">
        <v>0</v>
      </c>
      <c r="AE167" s="81">
        <v>162688</v>
      </c>
      <c r="AF167" s="80">
        <v>0</v>
      </c>
      <c r="AG167" s="81">
        <v>11252</v>
      </c>
      <c r="AH167" s="81">
        <v>151436</v>
      </c>
    </row>
    <row r="168" spans="1:34" hidden="1" x14ac:dyDescent="0.25">
      <c r="A168" t="str">
        <f t="shared" si="5"/>
        <v>1.1-00-2311_23649031_2356510</v>
      </c>
      <c r="B168" t="s">
        <v>137</v>
      </c>
      <c r="C168" t="s">
        <v>138</v>
      </c>
      <c r="D168" t="s">
        <v>77</v>
      </c>
      <c r="E168" t="s">
        <v>78</v>
      </c>
      <c r="F168" t="s">
        <v>43</v>
      </c>
      <c r="G168" t="s">
        <v>44</v>
      </c>
      <c r="H168" t="s">
        <v>79</v>
      </c>
      <c r="I168" t="s">
        <v>80</v>
      </c>
      <c r="J168">
        <v>6</v>
      </c>
      <c r="K168" t="s">
        <v>34</v>
      </c>
      <c r="L168">
        <v>49</v>
      </c>
      <c r="M168" t="s">
        <v>200</v>
      </c>
      <c r="N168" t="s">
        <v>81</v>
      </c>
      <c r="O168" t="s">
        <v>82</v>
      </c>
      <c r="P168">
        <v>5000</v>
      </c>
      <c r="Q168" t="s">
        <v>84</v>
      </c>
      <c r="R168">
        <v>5651</v>
      </c>
      <c r="S168" t="s">
        <v>210</v>
      </c>
      <c r="T168">
        <v>0</v>
      </c>
      <c r="U168" t="s">
        <v>40</v>
      </c>
      <c r="V168" s="1">
        <v>11252</v>
      </c>
      <c r="W168" s="1">
        <v>170000</v>
      </c>
      <c r="X168" s="1">
        <v>3550876</v>
      </c>
      <c r="Y168" s="1">
        <v>11020</v>
      </c>
      <c r="Z168" s="1">
        <v>11020</v>
      </c>
      <c r="AA168">
        <v>0</v>
      </c>
      <c r="AB168">
        <v>0</v>
      </c>
      <c r="AC168" s="84">
        <f t="shared" si="4"/>
        <v>-3539624</v>
      </c>
      <c r="AD168">
        <v>0</v>
      </c>
      <c r="AE168" s="1">
        <v>11252</v>
      </c>
      <c r="AF168">
        <v>0</v>
      </c>
      <c r="AG168" s="1">
        <v>170000</v>
      </c>
      <c r="AH168" s="1">
        <v>-158748</v>
      </c>
    </row>
    <row r="169" spans="1:34" hidden="1" x14ac:dyDescent="0.25">
      <c r="A169" t="str">
        <f t="shared" si="5"/>
        <v>1.1-00-2311_23650031_2321510</v>
      </c>
      <c r="B169" t="s">
        <v>137</v>
      </c>
      <c r="C169" t="s">
        <v>138</v>
      </c>
      <c r="D169" t="s">
        <v>77</v>
      </c>
      <c r="E169" t="s">
        <v>78</v>
      </c>
      <c r="F169" t="s">
        <v>43</v>
      </c>
      <c r="G169" t="s">
        <v>44</v>
      </c>
      <c r="H169" t="s">
        <v>79</v>
      </c>
      <c r="I169" t="s">
        <v>80</v>
      </c>
      <c r="J169">
        <v>6</v>
      </c>
      <c r="K169" t="s">
        <v>34</v>
      </c>
      <c r="L169">
        <v>50</v>
      </c>
      <c r="M169" t="s">
        <v>83</v>
      </c>
      <c r="N169" t="s">
        <v>81</v>
      </c>
      <c r="O169" t="s">
        <v>82</v>
      </c>
      <c r="P169">
        <v>2000</v>
      </c>
      <c r="Q169" t="s">
        <v>73</v>
      </c>
      <c r="R169">
        <v>2151</v>
      </c>
      <c r="S169" t="s">
        <v>333</v>
      </c>
      <c r="T169">
        <v>0</v>
      </c>
      <c r="U169" t="s">
        <v>40</v>
      </c>
      <c r="V169">
        <v>0</v>
      </c>
      <c r="W169">
        <v>0</v>
      </c>
      <c r="X169">
        <v>0</v>
      </c>
      <c r="Y169">
        <v>0</v>
      </c>
      <c r="Z169">
        <v>0</v>
      </c>
      <c r="AA169">
        <v>0</v>
      </c>
      <c r="AB169">
        <v>0</v>
      </c>
      <c r="AC169" s="83">
        <f t="shared" si="4"/>
        <v>0</v>
      </c>
      <c r="AD169">
        <v>0</v>
      </c>
      <c r="AE169">
        <v>0</v>
      </c>
      <c r="AF169">
        <v>0</v>
      </c>
      <c r="AG169">
        <v>0</v>
      </c>
      <c r="AH169">
        <v>0</v>
      </c>
    </row>
    <row r="170" spans="1:34" hidden="1" x14ac:dyDescent="0.25">
      <c r="A170" t="str">
        <f t="shared" si="5"/>
        <v>1.1-00-2311_23650031_2332310</v>
      </c>
      <c r="B170" t="s">
        <v>137</v>
      </c>
      <c r="C170" t="s">
        <v>138</v>
      </c>
      <c r="D170" t="s">
        <v>77</v>
      </c>
      <c r="E170" t="s">
        <v>78</v>
      </c>
      <c r="F170" t="s">
        <v>43</v>
      </c>
      <c r="G170" t="s">
        <v>44</v>
      </c>
      <c r="H170" t="s">
        <v>79</v>
      </c>
      <c r="I170" t="s">
        <v>80</v>
      </c>
      <c r="J170">
        <v>6</v>
      </c>
      <c r="K170" t="s">
        <v>34</v>
      </c>
      <c r="L170">
        <v>50</v>
      </c>
      <c r="M170" t="s">
        <v>83</v>
      </c>
      <c r="N170" t="s">
        <v>81</v>
      </c>
      <c r="O170" t="s">
        <v>82</v>
      </c>
      <c r="P170">
        <v>3000</v>
      </c>
      <c r="Q170" t="s">
        <v>38</v>
      </c>
      <c r="R170">
        <v>3231</v>
      </c>
      <c r="S170" t="s">
        <v>211</v>
      </c>
      <c r="T170">
        <v>0</v>
      </c>
      <c r="U170" t="s">
        <v>40</v>
      </c>
      <c r="V170" s="1">
        <v>5250000</v>
      </c>
      <c r="W170" s="1">
        <v>750000</v>
      </c>
      <c r="X170" s="1">
        <v>5093045.1900000004</v>
      </c>
      <c r="Y170" s="1">
        <v>4728062.79</v>
      </c>
      <c r="Z170" s="1">
        <v>3522450.09</v>
      </c>
      <c r="AA170" s="1">
        <v>3110824.16</v>
      </c>
      <c r="AB170" s="1">
        <v>3110824.16</v>
      </c>
      <c r="AC170" s="83">
        <f t="shared" si="4"/>
        <v>156954.80999999959</v>
      </c>
      <c r="AD170">
        <v>0</v>
      </c>
      <c r="AE170" s="1">
        <v>4500000</v>
      </c>
      <c r="AF170">
        <v>0</v>
      </c>
      <c r="AG170">
        <v>0</v>
      </c>
      <c r="AH170" s="1">
        <v>4500000</v>
      </c>
    </row>
    <row r="171" spans="1:34" hidden="1" x14ac:dyDescent="0.25">
      <c r="A171" t="str">
        <f t="shared" si="5"/>
        <v>1.1-00-2311_23650031_2333310</v>
      </c>
      <c r="B171" t="s">
        <v>137</v>
      </c>
      <c r="C171" t="s">
        <v>138</v>
      </c>
      <c r="D171" t="s">
        <v>77</v>
      </c>
      <c r="E171" t="s">
        <v>78</v>
      </c>
      <c r="F171" t="s">
        <v>43</v>
      </c>
      <c r="G171" t="s">
        <v>44</v>
      </c>
      <c r="H171" t="s">
        <v>79</v>
      </c>
      <c r="I171" t="s">
        <v>80</v>
      </c>
      <c r="J171">
        <v>6</v>
      </c>
      <c r="K171" t="s">
        <v>34</v>
      </c>
      <c r="L171">
        <v>50</v>
      </c>
      <c r="M171" t="s">
        <v>83</v>
      </c>
      <c r="N171" t="s">
        <v>81</v>
      </c>
      <c r="O171" t="s">
        <v>82</v>
      </c>
      <c r="P171">
        <v>3000</v>
      </c>
      <c r="Q171" t="s">
        <v>38</v>
      </c>
      <c r="R171">
        <v>3331</v>
      </c>
      <c r="S171" t="s">
        <v>204</v>
      </c>
      <c r="T171">
        <v>0</v>
      </c>
      <c r="U171" t="s">
        <v>40</v>
      </c>
      <c r="V171" s="1">
        <v>275000</v>
      </c>
      <c r="W171" s="1">
        <v>275000</v>
      </c>
      <c r="X171" s="1">
        <v>10493919.99</v>
      </c>
      <c r="Y171" s="1">
        <v>10493919.99</v>
      </c>
      <c r="Z171" s="1">
        <v>5617912.3899999997</v>
      </c>
      <c r="AA171">
        <v>0</v>
      </c>
      <c r="AB171">
        <v>0</v>
      </c>
      <c r="AC171" s="83">
        <f t="shared" si="4"/>
        <v>-10218919.99</v>
      </c>
      <c r="AD171">
        <v>0</v>
      </c>
      <c r="AE171">
        <v>0</v>
      </c>
      <c r="AF171">
        <v>0</v>
      </c>
      <c r="AG171">
        <v>0</v>
      </c>
      <c r="AH171">
        <v>0</v>
      </c>
    </row>
    <row r="172" spans="1:34" hidden="1" x14ac:dyDescent="0.25">
      <c r="A172" t="str">
        <f t="shared" si="5"/>
        <v>1.1-00-2311_23650031_2359110</v>
      </c>
      <c r="B172" t="s">
        <v>137</v>
      </c>
      <c r="C172" t="s">
        <v>138</v>
      </c>
      <c r="D172" t="s">
        <v>77</v>
      </c>
      <c r="E172" t="s">
        <v>78</v>
      </c>
      <c r="F172" t="s">
        <v>43</v>
      </c>
      <c r="G172" t="s">
        <v>44</v>
      </c>
      <c r="H172" t="s">
        <v>79</v>
      </c>
      <c r="I172" t="s">
        <v>80</v>
      </c>
      <c r="J172">
        <v>6</v>
      </c>
      <c r="K172" t="s">
        <v>34</v>
      </c>
      <c r="L172">
        <v>50</v>
      </c>
      <c r="M172" t="s">
        <v>83</v>
      </c>
      <c r="N172" t="s">
        <v>81</v>
      </c>
      <c r="O172" t="s">
        <v>82</v>
      </c>
      <c r="P172">
        <v>5000</v>
      </c>
      <c r="Q172" t="s">
        <v>84</v>
      </c>
      <c r="R172">
        <v>5911</v>
      </c>
      <c r="S172" t="s">
        <v>212</v>
      </c>
      <c r="T172">
        <v>0</v>
      </c>
      <c r="U172" t="s">
        <v>40</v>
      </c>
      <c r="V172" s="1">
        <v>5841164</v>
      </c>
      <c r="W172" s="1">
        <v>5841164</v>
      </c>
      <c r="X172" s="1">
        <v>5629015.9699999997</v>
      </c>
      <c r="Y172" s="1">
        <v>5629015.9699999997</v>
      </c>
      <c r="Z172" s="1">
        <v>3512121.41</v>
      </c>
      <c r="AA172" s="1">
        <v>3010389.78</v>
      </c>
      <c r="AB172" s="1">
        <v>3010389.78</v>
      </c>
      <c r="AC172" s="84">
        <f t="shared" si="4"/>
        <v>212148.03000000026</v>
      </c>
      <c r="AD172">
        <v>0</v>
      </c>
      <c r="AE172">
        <v>0</v>
      </c>
      <c r="AF172">
        <v>0</v>
      </c>
      <c r="AG172">
        <v>0</v>
      </c>
      <c r="AH172">
        <v>0</v>
      </c>
    </row>
    <row r="173" spans="1:34" hidden="1" x14ac:dyDescent="0.25">
      <c r="A173" t="str">
        <f t="shared" si="5"/>
        <v>1.1-00-2311_23650031_2359710</v>
      </c>
      <c r="B173" t="s">
        <v>137</v>
      </c>
      <c r="C173" t="s">
        <v>138</v>
      </c>
      <c r="D173" t="s">
        <v>77</v>
      </c>
      <c r="E173" t="s">
        <v>78</v>
      </c>
      <c r="F173" t="s">
        <v>43</v>
      </c>
      <c r="G173" t="s">
        <v>44</v>
      </c>
      <c r="H173" t="s">
        <v>79</v>
      </c>
      <c r="I173" t="s">
        <v>80</v>
      </c>
      <c r="J173">
        <v>6</v>
      </c>
      <c r="K173" t="s">
        <v>34</v>
      </c>
      <c r="L173">
        <v>50</v>
      </c>
      <c r="M173" t="s">
        <v>83</v>
      </c>
      <c r="N173" t="s">
        <v>81</v>
      </c>
      <c r="O173" t="s">
        <v>82</v>
      </c>
      <c r="P173">
        <v>5000</v>
      </c>
      <c r="Q173" t="s">
        <v>84</v>
      </c>
      <c r="R173">
        <v>5971</v>
      </c>
      <c r="S173" t="s">
        <v>213</v>
      </c>
      <c r="T173">
        <v>0</v>
      </c>
      <c r="U173" t="s">
        <v>40</v>
      </c>
      <c r="V173" s="1">
        <v>4179392</v>
      </c>
      <c r="W173" s="1">
        <v>4091000</v>
      </c>
      <c r="X173" s="1">
        <v>4634442.0199999996</v>
      </c>
      <c r="Y173" s="1">
        <v>5001930.0199999996</v>
      </c>
      <c r="Z173" s="1">
        <v>5001930.0199999996</v>
      </c>
      <c r="AA173" s="1">
        <v>3423357.22</v>
      </c>
      <c r="AB173" s="1">
        <v>3423357.22</v>
      </c>
      <c r="AC173" s="84">
        <f t="shared" si="4"/>
        <v>-455050.01999999955</v>
      </c>
      <c r="AD173">
        <v>0</v>
      </c>
      <c r="AE173" s="1">
        <v>88392</v>
      </c>
      <c r="AF173">
        <v>0</v>
      </c>
      <c r="AG173">
        <v>0</v>
      </c>
      <c r="AH173" s="1">
        <v>88392</v>
      </c>
    </row>
    <row r="174" spans="1:34" hidden="1" x14ac:dyDescent="0.25">
      <c r="A174" t="str">
        <f t="shared" si="5"/>
        <v>1.1-00-2307_23334020_2321610</v>
      </c>
      <c r="B174" t="s">
        <v>137</v>
      </c>
      <c r="C174" t="s">
        <v>138</v>
      </c>
      <c r="D174" t="s">
        <v>117</v>
      </c>
      <c r="E174" t="s">
        <v>118</v>
      </c>
      <c r="F174" t="s">
        <v>43</v>
      </c>
      <c r="G174" t="s">
        <v>44</v>
      </c>
      <c r="H174" t="s">
        <v>88</v>
      </c>
      <c r="I174" t="s">
        <v>89</v>
      </c>
      <c r="J174">
        <v>3</v>
      </c>
      <c r="K174" t="s">
        <v>90</v>
      </c>
      <c r="L174">
        <v>34</v>
      </c>
      <c r="M174" t="s">
        <v>121</v>
      </c>
      <c r="N174" t="s">
        <v>119</v>
      </c>
      <c r="O174" t="s">
        <v>120</v>
      </c>
      <c r="P174">
        <v>2000</v>
      </c>
      <c r="Q174" t="s">
        <v>73</v>
      </c>
      <c r="R174">
        <v>2161</v>
      </c>
      <c r="S174" t="s">
        <v>162</v>
      </c>
      <c r="T174">
        <v>0</v>
      </c>
      <c r="U174" t="s">
        <v>40</v>
      </c>
      <c r="V174">
        <v>0</v>
      </c>
      <c r="W174">
        <v>0</v>
      </c>
      <c r="X174">
        <v>0</v>
      </c>
      <c r="Y174">
        <v>0</v>
      </c>
      <c r="Z174">
        <v>0</v>
      </c>
      <c r="AA174">
        <v>0</v>
      </c>
      <c r="AB174">
        <v>0</v>
      </c>
      <c r="AC174" s="83">
        <f t="shared" si="4"/>
        <v>0</v>
      </c>
      <c r="AD174">
        <v>0</v>
      </c>
      <c r="AE174">
        <v>0</v>
      </c>
      <c r="AF174">
        <v>0</v>
      </c>
      <c r="AG174">
        <v>0</v>
      </c>
      <c r="AH174">
        <v>0</v>
      </c>
    </row>
    <row r="175" spans="1:34" hidden="1" x14ac:dyDescent="0.25">
      <c r="A175" t="str">
        <f t="shared" si="5"/>
        <v>1.1-00-2307_23334020_2324610</v>
      </c>
      <c r="B175" t="s">
        <v>137</v>
      </c>
      <c r="C175" t="s">
        <v>138</v>
      </c>
      <c r="D175" t="s">
        <v>117</v>
      </c>
      <c r="E175" t="s">
        <v>118</v>
      </c>
      <c r="F175" t="s">
        <v>43</v>
      </c>
      <c r="G175" t="s">
        <v>44</v>
      </c>
      <c r="H175" t="s">
        <v>88</v>
      </c>
      <c r="I175" t="s">
        <v>89</v>
      </c>
      <c r="J175">
        <v>3</v>
      </c>
      <c r="K175" t="s">
        <v>90</v>
      </c>
      <c r="L175">
        <v>34</v>
      </c>
      <c r="M175" t="s">
        <v>121</v>
      </c>
      <c r="N175" t="s">
        <v>119</v>
      </c>
      <c r="O175" t="s">
        <v>120</v>
      </c>
      <c r="P175">
        <v>2000</v>
      </c>
      <c r="Q175" t="s">
        <v>73</v>
      </c>
      <c r="R175">
        <v>2461</v>
      </c>
      <c r="S175" t="s">
        <v>164</v>
      </c>
      <c r="T175">
        <v>0</v>
      </c>
      <c r="U175" t="s">
        <v>40</v>
      </c>
      <c r="V175" s="1">
        <v>9600000</v>
      </c>
      <c r="W175" s="1">
        <v>9600000</v>
      </c>
      <c r="X175" s="1">
        <v>9599609.6999999993</v>
      </c>
      <c r="Y175" s="1">
        <v>8566487.7100000009</v>
      </c>
      <c r="Z175" s="1">
        <v>8566487.7100000009</v>
      </c>
      <c r="AA175" s="1">
        <v>8566487.7100000009</v>
      </c>
      <c r="AB175" s="1">
        <v>8566487.7100000009</v>
      </c>
      <c r="AC175" s="83">
        <f t="shared" si="4"/>
        <v>390.30000000074506</v>
      </c>
      <c r="AD175">
        <v>0</v>
      </c>
      <c r="AE175">
        <v>0</v>
      </c>
      <c r="AF175">
        <v>0</v>
      </c>
      <c r="AG175">
        <v>0</v>
      </c>
      <c r="AH175">
        <v>0</v>
      </c>
    </row>
    <row r="176" spans="1:34" hidden="1" x14ac:dyDescent="0.25">
      <c r="A176" t="str">
        <f t="shared" si="5"/>
        <v>1.1-00-2307_23334020_2327210</v>
      </c>
      <c r="B176" t="s">
        <v>137</v>
      </c>
      <c r="C176" t="s">
        <v>138</v>
      </c>
      <c r="D176" t="s">
        <v>117</v>
      </c>
      <c r="E176" t="s">
        <v>118</v>
      </c>
      <c r="F176" t="s">
        <v>43</v>
      </c>
      <c r="G176" t="s">
        <v>44</v>
      </c>
      <c r="H176" t="s">
        <v>88</v>
      </c>
      <c r="I176" t="s">
        <v>89</v>
      </c>
      <c r="J176">
        <v>3</v>
      </c>
      <c r="K176" t="s">
        <v>90</v>
      </c>
      <c r="L176">
        <v>34</v>
      </c>
      <c r="M176" t="s">
        <v>121</v>
      </c>
      <c r="N176" t="s">
        <v>119</v>
      </c>
      <c r="O176" t="s">
        <v>120</v>
      </c>
      <c r="P176">
        <v>2000</v>
      </c>
      <c r="Q176" t="s">
        <v>73</v>
      </c>
      <c r="R176">
        <v>2721</v>
      </c>
      <c r="S176" t="s">
        <v>166</v>
      </c>
      <c r="T176">
        <v>0</v>
      </c>
      <c r="U176" t="s">
        <v>40</v>
      </c>
      <c r="V176" s="1">
        <v>96000</v>
      </c>
      <c r="W176" s="1">
        <v>96000</v>
      </c>
      <c r="X176" s="1">
        <v>88525.4</v>
      </c>
      <c r="Y176" s="1">
        <v>88525.4</v>
      </c>
      <c r="Z176" s="1">
        <v>73306.2</v>
      </c>
      <c r="AA176" s="1">
        <v>73306.2</v>
      </c>
      <c r="AB176" s="1">
        <v>73306.2</v>
      </c>
      <c r="AC176" s="83">
        <f t="shared" si="4"/>
        <v>7474.6000000000058</v>
      </c>
      <c r="AD176">
        <v>0</v>
      </c>
      <c r="AE176">
        <v>0</v>
      </c>
      <c r="AF176">
        <v>0</v>
      </c>
      <c r="AG176">
        <v>0</v>
      </c>
      <c r="AH176">
        <v>0</v>
      </c>
    </row>
    <row r="177" spans="1:34" hidden="1" x14ac:dyDescent="0.25">
      <c r="A177" t="str">
        <f t="shared" si="5"/>
        <v>1.1-00-2307_23334020_2329110</v>
      </c>
      <c r="B177" t="s">
        <v>137</v>
      </c>
      <c r="C177" t="s">
        <v>138</v>
      </c>
      <c r="D177" t="s">
        <v>117</v>
      </c>
      <c r="E177" t="s">
        <v>118</v>
      </c>
      <c r="F177" t="s">
        <v>43</v>
      </c>
      <c r="G177" t="s">
        <v>44</v>
      </c>
      <c r="H177" t="s">
        <v>88</v>
      </c>
      <c r="I177" t="s">
        <v>89</v>
      </c>
      <c r="J177">
        <v>3</v>
      </c>
      <c r="K177" t="s">
        <v>90</v>
      </c>
      <c r="L177">
        <v>34</v>
      </c>
      <c r="M177" t="s">
        <v>121</v>
      </c>
      <c r="N177" t="s">
        <v>119</v>
      </c>
      <c r="O177" t="s">
        <v>120</v>
      </c>
      <c r="P177">
        <v>2000</v>
      </c>
      <c r="Q177" t="s">
        <v>73</v>
      </c>
      <c r="R177">
        <v>2911</v>
      </c>
      <c r="S177" t="s">
        <v>167</v>
      </c>
      <c r="T177">
        <v>0</v>
      </c>
      <c r="U177" t="s">
        <v>40</v>
      </c>
      <c r="V177" s="1">
        <v>150000</v>
      </c>
      <c r="W177" s="1">
        <v>150000</v>
      </c>
      <c r="X177" s="1">
        <v>99012.87</v>
      </c>
      <c r="Y177" s="1">
        <v>99012.87</v>
      </c>
      <c r="Z177" s="1">
        <v>44612.35</v>
      </c>
      <c r="AA177">
        <v>0</v>
      </c>
      <c r="AB177">
        <v>0</v>
      </c>
      <c r="AC177" s="83">
        <f t="shared" si="4"/>
        <v>50987.130000000005</v>
      </c>
      <c r="AD177">
        <v>0</v>
      </c>
      <c r="AE177">
        <v>0</v>
      </c>
      <c r="AF177">
        <v>0</v>
      </c>
      <c r="AG177">
        <v>0</v>
      </c>
      <c r="AH177">
        <v>0</v>
      </c>
    </row>
    <row r="178" spans="1:34" hidden="1" x14ac:dyDescent="0.25">
      <c r="A178" t="str">
        <f t="shared" si="5"/>
        <v>1.1-00-2307_23335021_2321610</v>
      </c>
      <c r="B178" t="s">
        <v>137</v>
      </c>
      <c r="C178" t="s">
        <v>138</v>
      </c>
      <c r="D178" t="s">
        <v>86</v>
      </c>
      <c r="E178" t="s">
        <v>87</v>
      </c>
      <c r="F178" t="s">
        <v>43</v>
      </c>
      <c r="G178" t="s">
        <v>44</v>
      </c>
      <c r="H178" t="s">
        <v>88</v>
      </c>
      <c r="I178" t="s">
        <v>89</v>
      </c>
      <c r="J178">
        <v>3</v>
      </c>
      <c r="K178" t="s">
        <v>90</v>
      </c>
      <c r="L178">
        <v>35</v>
      </c>
      <c r="M178" t="s">
        <v>93</v>
      </c>
      <c r="N178" t="s">
        <v>91</v>
      </c>
      <c r="O178" t="s">
        <v>92</v>
      </c>
      <c r="P178">
        <v>2000</v>
      </c>
      <c r="Q178" t="s">
        <v>73</v>
      </c>
      <c r="R178">
        <v>2161</v>
      </c>
      <c r="S178" t="s">
        <v>162</v>
      </c>
      <c r="T178">
        <v>0</v>
      </c>
      <c r="U178" t="s">
        <v>40</v>
      </c>
      <c r="V178" s="1">
        <v>175000</v>
      </c>
      <c r="W178" s="1">
        <v>175000</v>
      </c>
      <c r="X178" s="1">
        <v>153894.88</v>
      </c>
      <c r="Y178" s="1">
        <v>153894.88</v>
      </c>
      <c r="Z178" s="1">
        <v>153894.88</v>
      </c>
      <c r="AA178" s="1">
        <v>153894.88</v>
      </c>
      <c r="AB178" s="1">
        <v>153894.88</v>
      </c>
      <c r="AC178" s="83">
        <f t="shared" si="4"/>
        <v>21105.119999999995</v>
      </c>
      <c r="AD178">
        <v>0</v>
      </c>
      <c r="AE178">
        <v>0</v>
      </c>
      <c r="AF178">
        <v>0</v>
      </c>
      <c r="AG178">
        <v>0</v>
      </c>
      <c r="AH178">
        <v>0</v>
      </c>
    </row>
    <row r="179" spans="1:34" hidden="1" x14ac:dyDescent="0.25">
      <c r="A179" t="str">
        <f t="shared" si="5"/>
        <v>1.1-00-2307_23335021_2327110</v>
      </c>
      <c r="B179" t="s">
        <v>137</v>
      </c>
      <c r="C179" t="s">
        <v>138</v>
      </c>
      <c r="D179" t="s">
        <v>86</v>
      </c>
      <c r="E179" t="s">
        <v>87</v>
      </c>
      <c r="F179" t="s">
        <v>43</v>
      </c>
      <c r="G179" t="s">
        <v>44</v>
      </c>
      <c r="H179" t="s">
        <v>88</v>
      </c>
      <c r="I179" t="s">
        <v>89</v>
      </c>
      <c r="J179">
        <v>3</v>
      </c>
      <c r="K179" t="s">
        <v>90</v>
      </c>
      <c r="L179">
        <v>35</v>
      </c>
      <c r="M179" t="s">
        <v>93</v>
      </c>
      <c r="N179" t="s">
        <v>91</v>
      </c>
      <c r="O179" t="s">
        <v>92</v>
      </c>
      <c r="P179">
        <v>2000</v>
      </c>
      <c r="Q179" t="s">
        <v>73</v>
      </c>
      <c r="R179">
        <v>2711</v>
      </c>
      <c r="S179" t="s">
        <v>142</v>
      </c>
      <c r="T179">
        <v>0</v>
      </c>
      <c r="U179" t="s">
        <v>40</v>
      </c>
      <c r="V179">
        <v>0</v>
      </c>
      <c r="W179" s="1">
        <v>150000</v>
      </c>
      <c r="X179">
        <v>0</v>
      </c>
      <c r="Y179">
        <v>0</v>
      </c>
      <c r="Z179">
        <v>0</v>
      </c>
      <c r="AA179">
        <v>0</v>
      </c>
      <c r="AB179">
        <v>0</v>
      </c>
      <c r="AC179" s="83">
        <f t="shared" si="4"/>
        <v>0</v>
      </c>
      <c r="AD179">
        <v>0</v>
      </c>
      <c r="AE179">
        <v>0</v>
      </c>
      <c r="AF179">
        <v>0</v>
      </c>
      <c r="AG179" s="1">
        <v>150000</v>
      </c>
      <c r="AH179" s="1">
        <v>-150000</v>
      </c>
    </row>
    <row r="180" spans="1:34" hidden="1" x14ac:dyDescent="0.25">
      <c r="A180" t="str">
        <f t="shared" si="5"/>
        <v>1.1-00-2307_23335021_2327210</v>
      </c>
      <c r="B180" t="s">
        <v>137</v>
      </c>
      <c r="C180" t="s">
        <v>138</v>
      </c>
      <c r="D180" t="s">
        <v>86</v>
      </c>
      <c r="E180" t="s">
        <v>87</v>
      </c>
      <c r="F180" t="s">
        <v>43</v>
      </c>
      <c r="G180" t="s">
        <v>44</v>
      </c>
      <c r="H180" t="s">
        <v>88</v>
      </c>
      <c r="I180" t="s">
        <v>89</v>
      </c>
      <c r="J180">
        <v>3</v>
      </c>
      <c r="K180" t="s">
        <v>90</v>
      </c>
      <c r="L180">
        <v>35</v>
      </c>
      <c r="M180" t="s">
        <v>93</v>
      </c>
      <c r="N180" t="s">
        <v>91</v>
      </c>
      <c r="O180" t="s">
        <v>92</v>
      </c>
      <c r="P180">
        <v>2000</v>
      </c>
      <c r="Q180" t="s">
        <v>73</v>
      </c>
      <c r="R180">
        <v>2721</v>
      </c>
      <c r="S180" t="s">
        <v>166</v>
      </c>
      <c r="T180">
        <v>0</v>
      </c>
      <c r="U180" t="s">
        <v>40</v>
      </c>
      <c r="V180" s="1">
        <v>180000</v>
      </c>
      <c r="W180" s="1">
        <v>180000</v>
      </c>
      <c r="X180" s="1">
        <v>84290.240000000005</v>
      </c>
      <c r="Y180" s="1">
        <v>84290.240000000005</v>
      </c>
      <c r="Z180" s="1">
        <v>84290.240000000005</v>
      </c>
      <c r="AA180" s="1">
        <v>84290.240000000005</v>
      </c>
      <c r="AB180" s="1">
        <v>84290.240000000005</v>
      </c>
      <c r="AC180" s="83">
        <f t="shared" si="4"/>
        <v>95709.759999999995</v>
      </c>
      <c r="AD180">
        <v>0</v>
      </c>
      <c r="AE180">
        <v>0</v>
      </c>
      <c r="AF180">
        <v>0</v>
      </c>
      <c r="AG180">
        <v>0</v>
      </c>
      <c r="AH180">
        <v>0</v>
      </c>
    </row>
    <row r="181" spans="1:34" hidden="1" x14ac:dyDescent="0.25">
      <c r="A181" t="str">
        <f t="shared" si="5"/>
        <v>1.1-00-2307_23335021_2332610</v>
      </c>
      <c r="B181" t="s">
        <v>137</v>
      </c>
      <c r="C181" t="s">
        <v>138</v>
      </c>
      <c r="D181" t="s">
        <v>86</v>
      </c>
      <c r="E181" t="s">
        <v>87</v>
      </c>
      <c r="F181" t="s">
        <v>43</v>
      </c>
      <c r="G181" t="s">
        <v>44</v>
      </c>
      <c r="H181" t="s">
        <v>88</v>
      </c>
      <c r="I181" t="s">
        <v>89</v>
      </c>
      <c r="J181">
        <v>3</v>
      </c>
      <c r="K181" t="s">
        <v>90</v>
      </c>
      <c r="L181">
        <v>35</v>
      </c>
      <c r="M181" t="s">
        <v>93</v>
      </c>
      <c r="N181" t="s">
        <v>91</v>
      </c>
      <c r="O181" t="s">
        <v>92</v>
      </c>
      <c r="P181">
        <v>3000</v>
      </c>
      <c r="Q181" t="s">
        <v>38</v>
      </c>
      <c r="R181">
        <v>3261</v>
      </c>
      <c r="S181" t="s">
        <v>179</v>
      </c>
      <c r="T181">
        <v>0</v>
      </c>
      <c r="U181" t="s">
        <v>40</v>
      </c>
      <c r="V181">
        <v>0</v>
      </c>
      <c r="W181">
        <v>0</v>
      </c>
      <c r="X181">
        <v>0</v>
      </c>
      <c r="Y181">
        <v>0</v>
      </c>
      <c r="Z181">
        <v>0</v>
      </c>
      <c r="AA181">
        <v>0</v>
      </c>
      <c r="AB181">
        <v>0</v>
      </c>
      <c r="AC181" s="83">
        <f t="shared" si="4"/>
        <v>0</v>
      </c>
      <c r="AD181">
        <v>0</v>
      </c>
      <c r="AE181">
        <v>0</v>
      </c>
      <c r="AF181">
        <v>0</v>
      </c>
      <c r="AG181">
        <v>0</v>
      </c>
      <c r="AH181">
        <v>0</v>
      </c>
    </row>
    <row r="182" spans="1:34" hidden="1" x14ac:dyDescent="0.25">
      <c r="A182" t="str">
        <f t="shared" si="5"/>
        <v>1.1-00-2307_23335021_2335810</v>
      </c>
      <c r="B182" t="s">
        <v>137</v>
      </c>
      <c r="C182" t="s">
        <v>138</v>
      </c>
      <c r="D182" t="s">
        <v>86</v>
      </c>
      <c r="E182" t="s">
        <v>87</v>
      </c>
      <c r="F182" t="s">
        <v>43</v>
      </c>
      <c r="G182" t="s">
        <v>44</v>
      </c>
      <c r="H182" t="s">
        <v>88</v>
      </c>
      <c r="I182" t="s">
        <v>89</v>
      </c>
      <c r="J182">
        <v>3</v>
      </c>
      <c r="K182" t="s">
        <v>90</v>
      </c>
      <c r="L182">
        <v>35</v>
      </c>
      <c r="M182" t="s">
        <v>93</v>
      </c>
      <c r="N182" t="s">
        <v>91</v>
      </c>
      <c r="O182" t="s">
        <v>92</v>
      </c>
      <c r="P182">
        <v>3000</v>
      </c>
      <c r="Q182" t="s">
        <v>38</v>
      </c>
      <c r="R182">
        <v>3581</v>
      </c>
      <c r="S182" t="s">
        <v>94</v>
      </c>
      <c r="T182">
        <v>0</v>
      </c>
      <c r="U182" t="s">
        <v>40</v>
      </c>
      <c r="V182">
        <v>0</v>
      </c>
      <c r="W182">
        <v>0</v>
      </c>
      <c r="X182" s="1">
        <v>1159998.8400000001</v>
      </c>
      <c r="Y182">
        <v>0</v>
      </c>
      <c r="Z182">
        <v>0</v>
      </c>
      <c r="AA182">
        <v>0</v>
      </c>
      <c r="AB182">
        <v>0</v>
      </c>
      <c r="AC182" s="83">
        <f t="shared" si="4"/>
        <v>-1159998.8400000001</v>
      </c>
      <c r="AD182">
        <v>0</v>
      </c>
      <c r="AE182">
        <v>0</v>
      </c>
      <c r="AF182">
        <v>0</v>
      </c>
      <c r="AG182">
        <v>0</v>
      </c>
      <c r="AH182">
        <v>0</v>
      </c>
    </row>
    <row r="183" spans="1:34" hidden="1" x14ac:dyDescent="0.25">
      <c r="A183" t="str">
        <f t="shared" si="5"/>
        <v>1.1-00-2307_23339024_2321610</v>
      </c>
      <c r="B183" t="s">
        <v>137</v>
      </c>
      <c r="C183" t="s">
        <v>138</v>
      </c>
      <c r="D183" t="s">
        <v>214</v>
      </c>
      <c r="E183" t="s">
        <v>215</v>
      </c>
      <c r="F183" t="s">
        <v>43</v>
      </c>
      <c r="G183" t="s">
        <v>44</v>
      </c>
      <c r="H183" t="s">
        <v>88</v>
      </c>
      <c r="I183" t="s">
        <v>89</v>
      </c>
      <c r="J183">
        <v>3</v>
      </c>
      <c r="K183" t="s">
        <v>90</v>
      </c>
      <c r="L183">
        <v>39</v>
      </c>
      <c r="M183" t="s">
        <v>218</v>
      </c>
      <c r="N183" t="s">
        <v>216</v>
      </c>
      <c r="O183" t="s">
        <v>217</v>
      </c>
      <c r="P183">
        <v>2000</v>
      </c>
      <c r="Q183" t="s">
        <v>73</v>
      </c>
      <c r="R183">
        <v>2161</v>
      </c>
      <c r="S183" t="s">
        <v>162</v>
      </c>
      <c r="T183">
        <v>0</v>
      </c>
      <c r="U183" t="s">
        <v>40</v>
      </c>
      <c r="V183" s="1">
        <v>500000</v>
      </c>
      <c r="W183" s="1">
        <v>500000</v>
      </c>
      <c r="X183" s="1">
        <v>420006.28</v>
      </c>
      <c r="Y183" s="1">
        <v>420006.28</v>
      </c>
      <c r="Z183" s="1">
        <v>218180.94</v>
      </c>
      <c r="AA183" s="1">
        <v>218180.94</v>
      </c>
      <c r="AB183" s="1">
        <v>218180.94</v>
      </c>
      <c r="AC183" s="83">
        <f t="shared" si="4"/>
        <v>79993.719999999972</v>
      </c>
      <c r="AD183">
        <v>0</v>
      </c>
      <c r="AE183">
        <v>0</v>
      </c>
      <c r="AF183">
        <v>0</v>
      </c>
      <c r="AG183">
        <v>0</v>
      </c>
      <c r="AH183">
        <v>0</v>
      </c>
    </row>
    <row r="184" spans="1:34" hidden="1" x14ac:dyDescent="0.25">
      <c r="A184" t="str">
        <f t="shared" si="5"/>
        <v>1.1-00-2307_23339024_2324210</v>
      </c>
      <c r="B184" t="s">
        <v>137</v>
      </c>
      <c r="C184" t="s">
        <v>138</v>
      </c>
      <c r="D184" t="s">
        <v>214</v>
      </c>
      <c r="E184" t="s">
        <v>215</v>
      </c>
      <c r="F184" t="s">
        <v>43</v>
      </c>
      <c r="G184" t="s">
        <v>44</v>
      </c>
      <c r="H184" t="s">
        <v>88</v>
      </c>
      <c r="I184" t="s">
        <v>89</v>
      </c>
      <c r="J184">
        <v>3</v>
      </c>
      <c r="K184" t="s">
        <v>90</v>
      </c>
      <c r="L184">
        <v>39</v>
      </c>
      <c r="M184" t="s">
        <v>218</v>
      </c>
      <c r="N184" t="s">
        <v>216</v>
      </c>
      <c r="O184" t="s">
        <v>217</v>
      </c>
      <c r="P184">
        <v>2000</v>
      </c>
      <c r="Q184" t="s">
        <v>73</v>
      </c>
      <c r="R184">
        <v>2421</v>
      </c>
      <c r="S184" t="s">
        <v>163</v>
      </c>
      <c r="T184">
        <v>0</v>
      </c>
      <c r="U184" t="s">
        <v>40</v>
      </c>
      <c r="V184" s="1">
        <v>10000</v>
      </c>
      <c r="W184" s="1">
        <v>10000</v>
      </c>
      <c r="X184" s="1">
        <v>2078.7199999999998</v>
      </c>
      <c r="Y184" s="1">
        <v>2078.7199999999998</v>
      </c>
      <c r="Z184" s="1">
        <v>2078.7199999999998</v>
      </c>
      <c r="AA184">
        <v>0</v>
      </c>
      <c r="AB184">
        <v>0</v>
      </c>
      <c r="AC184" s="83">
        <f t="shared" si="4"/>
        <v>7921.2800000000007</v>
      </c>
      <c r="AD184">
        <v>0</v>
      </c>
      <c r="AE184">
        <v>0</v>
      </c>
      <c r="AF184">
        <v>0</v>
      </c>
      <c r="AG184">
        <v>0</v>
      </c>
      <c r="AH184">
        <v>0</v>
      </c>
    </row>
    <row r="185" spans="1:34" hidden="1" x14ac:dyDescent="0.25">
      <c r="A185" t="str">
        <f t="shared" si="5"/>
        <v>1.1-00-2307_23339024_2324810</v>
      </c>
      <c r="B185" t="s">
        <v>137</v>
      </c>
      <c r="C185" t="s">
        <v>138</v>
      </c>
      <c r="D185" t="s">
        <v>214</v>
      </c>
      <c r="E185" t="s">
        <v>215</v>
      </c>
      <c r="F185" t="s">
        <v>43</v>
      </c>
      <c r="G185" t="s">
        <v>44</v>
      </c>
      <c r="H185" t="s">
        <v>88</v>
      </c>
      <c r="I185" t="s">
        <v>89</v>
      </c>
      <c r="J185">
        <v>3</v>
      </c>
      <c r="K185" t="s">
        <v>90</v>
      </c>
      <c r="L185">
        <v>39</v>
      </c>
      <c r="M185" t="s">
        <v>218</v>
      </c>
      <c r="N185" t="s">
        <v>216</v>
      </c>
      <c r="O185" t="s">
        <v>217</v>
      </c>
      <c r="P185">
        <v>2000</v>
      </c>
      <c r="Q185" t="s">
        <v>73</v>
      </c>
      <c r="R185">
        <v>2481</v>
      </c>
      <c r="S185" t="s">
        <v>219</v>
      </c>
      <c r="T185">
        <v>0</v>
      </c>
      <c r="U185" t="s">
        <v>40</v>
      </c>
      <c r="V185" s="1">
        <v>10000</v>
      </c>
      <c r="W185" s="1">
        <v>10000</v>
      </c>
      <c r="X185" s="1">
        <v>7914.55</v>
      </c>
      <c r="Y185" s="1">
        <v>7914.55</v>
      </c>
      <c r="Z185" s="1">
        <v>7914.55</v>
      </c>
      <c r="AA185" s="1">
        <v>5276.79</v>
      </c>
      <c r="AB185" s="1">
        <v>5276.79</v>
      </c>
      <c r="AC185" s="83">
        <f t="shared" si="4"/>
        <v>2085.4499999999998</v>
      </c>
      <c r="AD185">
        <v>0</v>
      </c>
      <c r="AE185">
        <v>0</v>
      </c>
      <c r="AF185">
        <v>0</v>
      </c>
      <c r="AG185">
        <v>0</v>
      </c>
      <c r="AH185">
        <v>0</v>
      </c>
    </row>
    <row r="186" spans="1:34" hidden="1" x14ac:dyDescent="0.25">
      <c r="A186" t="str">
        <f t="shared" si="5"/>
        <v>1.1-00-2307_23339024_2324910</v>
      </c>
      <c r="B186" t="s">
        <v>137</v>
      </c>
      <c r="C186" t="s">
        <v>138</v>
      </c>
      <c r="D186" t="s">
        <v>214</v>
      </c>
      <c r="E186" t="s">
        <v>215</v>
      </c>
      <c r="F186" t="s">
        <v>43</v>
      </c>
      <c r="G186" t="s">
        <v>44</v>
      </c>
      <c r="H186" t="s">
        <v>88</v>
      </c>
      <c r="I186" t="s">
        <v>89</v>
      </c>
      <c r="J186">
        <v>3</v>
      </c>
      <c r="K186" t="s">
        <v>90</v>
      </c>
      <c r="L186">
        <v>39</v>
      </c>
      <c r="M186" t="s">
        <v>218</v>
      </c>
      <c r="N186" t="s">
        <v>216</v>
      </c>
      <c r="O186" t="s">
        <v>217</v>
      </c>
      <c r="P186">
        <v>2000</v>
      </c>
      <c r="Q186" t="s">
        <v>73</v>
      </c>
      <c r="R186">
        <v>2491</v>
      </c>
      <c r="S186" t="s">
        <v>165</v>
      </c>
      <c r="T186">
        <v>0</v>
      </c>
      <c r="U186" t="s">
        <v>40</v>
      </c>
      <c r="V186" s="1">
        <v>100000</v>
      </c>
      <c r="W186" s="1">
        <v>100000</v>
      </c>
      <c r="X186" s="1">
        <v>36803.449999999997</v>
      </c>
      <c r="Y186" s="1">
        <v>36803.449999999997</v>
      </c>
      <c r="Z186" s="1">
        <v>7957.13</v>
      </c>
      <c r="AA186" s="1">
        <v>2476.13</v>
      </c>
      <c r="AB186" s="1">
        <v>2476.13</v>
      </c>
      <c r="AC186" s="83">
        <f t="shared" si="4"/>
        <v>63196.55</v>
      </c>
      <c r="AD186">
        <v>0</v>
      </c>
      <c r="AE186">
        <v>0</v>
      </c>
      <c r="AF186">
        <v>0</v>
      </c>
      <c r="AG186">
        <v>0</v>
      </c>
      <c r="AH186">
        <v>0</v>
      </c>
    </row>
    <row r="187" spans="1:34" hidden="1" x14ac:dyDescent="0.25">
      <c r="A187" t="str">
        <f t="shared" si="5"/>
        <v>1.1-00-2307_23339024_2325210</v>
      </c>
      <c r="B187" t="s">
        <v>137</v>
      </c>
      <c r="C187" t="s">
        <v>138</v>
      </c>
      <c r="D187" t="s">
        <v>214</v>
      </c>
      <c r="E187" t="s">
        <v>215</v>
      </c>
      <c r="F187" t="s">
        <v>43</v>
      </c>
      <c r="G187" t="s">
        <v>44</v>
      </c>
      <c r="H187" t="s">
        <v>88</v>
      </c>
      <c r="I187" t="s">
        <v>89</v>
      </c>
      <c r="J187">
        <v>3</v>
      </c>
      <c r="K187" t="s">
        <v>90</v>
      </c>
      <c r="L187">
        <v>39</v>
      </c>
      <c r="M187" t="s">
        <v>218</v>
      </c>
      <c r="N187" t="s">
        <v>216</v>
      </c>
      <c r="O187" t="s">
        <v>217</v>
      </c>
      <c r="P187">
        <v>2000</v>
      </c>
      <c r="Q187" t="s">
        <v>73</v>
      </c>
      <c r="R187">
        <v>2521</v>
      </c>
      <c r="S187" t="s">
        <v>220</v>
      </c>
      <c r="T187">
        <v>0</v>
      </c>
      <c r="U187" t="s">
        <v>40</v>
      </c>
      <c r="V187" s="1">
        <v>450000</v>
      </c>
      <c r="W187" s="1">
        <v>450000</v>
      </c>
      <c r="X187" s="1">
        <v>288873.62</v>
      </c>
      <c r="Y187" s="1">
        <v>288873.62</v>
      </c>
      <c r="Z187" s="1">
        <v>273873.62</v>
      </c>
      <c r="AA187" s="1">
        <v>273873.62</v>
      </c>
      <c r="AB187" s="1">
        <v>273873.62</v>
      </c>
      <c r="AC187" s="83">
        <f t="shared" si="4"/>
        <v>161126.38</v>
      </c>
      <c r="AD187">
        <v>0</v>
      </c>
      <c r="AE187">
        <v>0</v>
      </c>
      <c r="AF187">
        <v>0</v>
      </c>
      <c r="AG187">
        <v>0</v>
      </c>
      <c r="AH187">
        <v>0</v>
      </c>
    </row>
    <row r="188" spans="1:34" hidden="1" x14ac:dyDescent="0.25">
      <c r="A188" t="str">
        <f t="shared" si="5"/>
        <v>1.1-00-2307_23339024_2325310</v>
      </c>
      <c r="B188" t="s">
        <v>137</v>
      </c>
      <c r="C188" t="s">
        <v>138</v>
      </c>
      <c r="D188" t="s">
        <v>214</v>
      </c>
      <c r="E188" t="s">
        <v>215</v>
      </c>
      <c r="F188" t="s">
        <v>43</v>
      </c>
      <c r="G188" t="s">
        <v>44</v>
      </c>
      <c r="H188" t="s">
        <v>88</v>
      </c>
      <c r="I188" t="s">
        <v>89</v>
      </c>
      <c r="J188">
        <v>3</v>
      </c>
      <c r="K188" t="s">
        <v>90</v>
      </c>
      <c r="L188">
        <v>39</v>
      </c>
      <c r="M188" t="s">
        <v>218</v>
      </c>
      <c r="N188" t="s">
        <v>216</v>
      </c>
      <c r="O188" t="s">
        <v>217</v>
      </c>
      <c r="P188">
        <v>2000</v>
      </c>
      <c r="Q188" t="s">
        <v>73</v>
      </c>
      <c r="R188">
        <v>2531</v>
      </c>
      <c r="S188" t="s">
        <v>195</v>
      </c>
      <c r="T188">
        <v>0</v>
      </c>
      <c r="U188" t="s">
        <v>40</v>
      </c>
      <c r="V188" s="1">
        <v>5000000</v>
      </c>
      <c r="W188" s="1">
        <v>5000000</v>
      </c>
      <c r="X188" s="1">
        <v>3958394.07</v>
      </c>
      <c r="Y188" s="1">
        <v>3673328.77</v>
      </c>
      <c r="Z188" s="1">
        <v>2642889.3199999998</v>
      </c>
      <c r="AA188" s="1">
        <v>2332968.69</v>
      </c>
      <c r="AB188" s="1">
        <v>2332968.69</v>
      </c>
      <c r="AC188" s="83">
        <f t="shared" si="4"/>
        <v>1041605.9300000002</v>
      </c>
      <c r="AD188">
        <v>0</v>
      </c>
      <c r="AE188">
        <v>0</v>
      </c>
      <c r="AF188">
        <v>0</v>
      </c>
      <c r="AG188">
        <v>0</v>
      </c>
      <c r="AH188">
        <v>0</v>
      </c>
    </row>
    <row r="189" spans="1:34" hidden="1" x14ac:dyDescent="0.25">
      <c r="A189" t="str">
        <f t="shared" si="5"/>
        <v>1.1-00-2307_23339024_2325410</v>
      </c>
      <c r="B189" t="s">
        <v>137</v>
      </c>
      <c r="C189" t="s">
        <v>138</v>
      </c>
      <c r="D189" t="s">
        <v>214</v>
      </c>
      <c r="E189" t="s">
        <v>215</v>
      </c>
      <c r="F189" t="s">
        <v>43</v>
      </c>
      <c r="G189" t="s">
        <v>44</v>
      </c>
      <c r="H189" t="s">
        <v>88</v>
      </c>
      <c r="I189" t="s">
        <v>89</v>
      </c>
      <c r="J189">
        <v>3</v>
      </c>
      <c r="K189" t="s">
        <v>90</v>
      </c>
      <c r="L189">
        <v>39</v>
      </c>
      <c r="M189" t="s">
        <v>218</v>
      </c>
      <c r="N189" t="s">
        <v>216</v>
      </c>
      <c r="O189" t="s">
        <v>217</v>
      </c>
      <c r="P189">
        <v>2000</v>
      </c>
      <c r="Q189" t="s">
        <v>73</v>
      </c>
      <c r="R189">
        <v>2541</v>
      </c>
      <c r="S189" t="s">
        <v>196</v>
      </c>
      <c r="T189">
        <v>0</v>
      </c>
      <c r="U189" t="s">
        <v>40</v>
      </c>
      <c r="V189" s="1">
        <v>6500000</v>
      </c>
      <c r="W189" s="1">
        <v>6500000</v>
      </c>
      <c r="X189" s="1">
        <v>4690206.5599999996</v>
      </c>
      <c r="Y189" s="1">
        <v>3890668.96</v>
      </c>
      <c r="Z189" s="1">
        <v>3842602.27</v>
      </c>
      <c r="AA189" s="1">
        <v>3840092.03</v>
      </c>
      <c r="AB189" s="1">
        <v>3840092.03</v>
      </c>
      <c r="AC189" s="83">
        <f t="shared" si="4"/>
        <v>1809793.4400000004</v>
      </c>
      <c r="AD189">
        <v>0</v>
      </c>
      <c r="AE189">
        <v>0</v>
      </c>
      <c r="AF189">
        <v>0</v>
      </c>
      <c r="AG189">
        <v>0</v>
      </c>
      <c r="AH189">
        <v>0</v>
      </c>
    </row>
    <row r="190" spans="1:34" hidden="1" x14ac:dyDescent="0.25">
      <c r="A190" t="str">
        <f t="shared" si="5"/>
        <v>1.1-00-2307_23339024_2325610</v>
      </c>
      <c r="B190" t="s">
        <v>137</v>
      </c>
      <c r="C190" t="s">
        <v>138</v>
      </c>
      <c r="D190" t="s">
        <v>214</v>
      </c>
      <c r="E190" t="s">
        <v>215</v>
      </c>
      <c r="F190" t="s">
        <v>43</v>
      </c>
      <c r="G190" t="s">
        <v>44</v>
      </c>
      <c r="H190" t="s">
        <v>88</v>
      </c>
      <c r="I190" t="s">
        <v>89</v>
      </c>
      <c r="J190">
        <v>3</v>
      </c>
      <c r="K190" t="s">
        <v>90</v>
      </c>
      <c r="L190">
        <v>39</v>
      </c>
      <c r="M190" t="s">
        <v>218</v>
      </c>
      <c r="N190" t="s">
        <v>216</v>
      </c>
      <c r="O190" t="s">
        <v>217</v>
      </c>
      <c r="P190">
        <v>2000</v>
      </c>
      <c r="Q190" t="s">
        <v>73</v>
      </c>
      <c r="R190">
        <v>2561</v>
      </c>
      <c r="S190" t="s">
        <v>177</v>
      </c>
      <c r="T190">
        <v>0</v>
      </c>
      <c r="U190" t="s">
        <v>40</v>
      </c>
      <c r="V190" s="1">
        <v>6000</v>
      </c>
      <c r="W190" s="1">
        <v>6000</v>
      </c>
      <c r="X190" s="1">
        <v>5579.6</v>
      </c>
      <c r="Y190" s="1">
        <v>5579.6</v>
      </c>
      <c r="Z190">
        <v>0</v>
      </c>
      <c r="AA190">
        <v>0</v>
      </c>
      <c r="AB190">
        <v>0</v>
      </c>
      <c r="AC190" s="83">
        <f t="shared" si="4"/>
        <v>420.39999999999964</v>
      </c>
      <c r="AD190">
        <v>0</v>
      </c>
      <c r="AE190">
        <v>0</v>
      </c>
      <c r="AF190">
        <v>0</v>
      </c>
      <c r="AG190">
        <v>0</v>
      </c>
      <c r="AH190">
        <v>0</v>
      </c>
    </row>
    <row r="191" spans="1:34" hidden="1" x14ac:dyDescent="0.25">
      <c r="A191" t="str">
        <f t="shared" si="5"/>
        <v>1.1-00-2307_23339024_2327110</v>
      </c>
      <c r="B191" t="s">
        <v>137</v>
      </c>
      <c r="C191" t="s">
        <v>138</v>
      </c>
      <c r="D191" t="s">
        <v>214</v>
      </c>
      <c r="E191" t="s">
        <v>215</v>
      </c>
      <c r="F191" t="s">
        <v>43</v>
      </c>
      <c r="G191" t="s">
        <v>44</v>
      </c>
      <c r="H191" t="s">
        <v>88</v>
      </c>
      <c r="I191" t="s">
        <v>89</v>
      </c>
      <c r="J191">
        <v>3</v>
      </c>
      <c r="K191" t="s">
        <v>90</v>
      </c>
      <c r="L191">
        <v>39</v>
      </c>
      <c r="M191" t="s">
        <v>218</v>
      </c>
      <c r="N191" t="s">
        <v>216</v>
      </c>
      <c r="O191" t="s">
        <v>217</v>
      </c>
      <c r="P191">
        <v>2000</v>
      </c>
      <c r="Q191" t="s">
        <v>73</v>
      </c>
      <c r="R191">
        <v>2711</v>
      </c>
      <c r="S191" t="s">
        <v>142</v>
      </c>
      <c r="T191">
        <v>0</v>
      </c>
      <c r="U191" t="s">
        <v>40</v>
      </c>
      <c r="V191" s="1">
        <v>1187100</v>
      </c>
      <c r="W191" s="1">
        <v>1187100</v>
      </c>
      <c r="X191" s="1">
        <v>951624.56</v>
      </c>
      <c r="Y191" s="1">
        <v>951624.56</v>
      </c>
      <c r="Z191" s="1">
        <v>553192.4</v>
      </c>
      <c r="AA191" s="1">
        <v>553192.4</v>
      </c>
      <c r="AB191" s="1">
        <v>553192.4</v>
      </c>
      <c r="AC191" s="83">
        <f t="shared" si="4"/>
        <v>235475.43999999994</v>
      </c>
      <c r="AD191">
        <v>0</v>
      </c>
      <c r="AE191">
        <v>0</v>
      </c>
      <c r="AF191">
        <v>0</v>
      </c>
      <c r="AG191">
        <v>0</v>
      </c>
      <c r="AH191">
        <v>0</v>
      </c>
    </row>
    <row r="192" spans="1:34" hidden="1" x14ac:dyDescent="0.25">
      <c r="A192" t="str">
        <f t="shared" si="5"/>
        <v>1.1-00-2307_23339024_2327210</v>
      </c>
      <c r="B192" t="s">
        <v>137</v>
      </c>
      <c r="C192" t="s">
        <v>138</v>
      </c>
      <c r="D192" t="s">
        <v>214</v>
      </c>
      <c r="E192" t="s">
        <v>215</v>
      </c>
      <c r="F192" t="s">
        <v>43</v>
      </c>
      <c r="G192" t="s">
        <v>44</v>
      </c>
      <c r="H192" t="s">
        <v>88</v>
      </c>
      <c r="I192" t="s">
        <v>89</v>
      </c>
      <c r="J192">
        <v>3</v>
      </c>
      <c r="K192" t="s">
        <v>90</v>
      </c>
      <c r="L192">
        <v>39</v>
      </c>
      <c r="M192" t="s">
        <v>218</v>
      </c>
      <c r="N192" t="s">
        <v>216</v>
      </c>
      <c r="O192" t="s">
        <v>217</v>
      </c>
      <c r="P192">
        <v>2000</v>
      </c>
      <c r="Q192" t="s">
        <v>73</v>
      </c>
      <c r="R192">
        <v>2721</v>
      </c>
      <c r="S192" t="s">
        <v>166</v>
      </c>
      <c r="T192">
        <v>0</v>
      </c>
      <c r="U192" t="s">
        <v>40</v>
      </c>
      <c r="V192" s="1">
        <v>442200</v>
      </c>
      <c r="W192" s="1">
        <v>442200</v>
      </c>
      <c r="X192" s="1">
        <v>429755.1</v>
      </c>
      <c r="Y192" s="1">
        <v>418155.1</v>
      </c>
      <c r="Z192" s="1">
        <v>418155.1</v>
      </c>
      <c r="AA192" s="1">
        <v>418155.1</v>
      </c>
      <c r="AB192" s="1">
        <v>418155.1</v>
      </c>
      <c r="AC192" s="83">
        <f t="shared" si="4"/>
        <v>12444.900000000023</v>
      </c>
      <c r="AD192">
        <v>0</v>
      </c>
      <c r="AE192">
        <v>0</v>
      </c>
      <c r="AF192">
        <v>0</v>
      </c>
      <c r="AG192">
        <v>0</v>
      </c>
      <c r="AH192">
        <v>0</v>
      </c>
    </row>
    <row r="193" spans="1:34" hidden="1" x14ac:dyDescent="0.25">
      <c r="A193" t="str">
        <f t="shared" si="5"/>
        <v>1.1-00-2307_23339024_2329110</v>
      </c>
      <c r="B193" t="s">
        <v>137</v>
      </c>
      <c r="C193" t="s">
        <v>138</v>
      </c>
      <c r="D193" t="s">
        <v>214</v>
      </c>
      <c r="E193" t="s">
        <v>215</v>
      </c>
      <c r="F193" t="s">
        <v>43</v>
      </c>
      <c r="G193" t="s">
        <v>44</v>
      </c>
      <c r="H193" t="s">
        <v>88</v>
      </c>
      <c r="I193" t="s">
        <v>89</v>
      </c>
      <c r="J193">
        <v>3</v>
      </c>
      <c r="K193" t="s">
        <v>90</v>
      </c>
      <c r="L193">
        <v>39</v>
      </c>
      <c r="M193" t="s">
        <v>218</v>
      </c>
      <c r="N193" t="s">
        <v>216</v>
      </c>
      <c r="O193" t="s">
        <v>217</v>
      </c>
      <c r="P193">
        <v>2000</v>
      </c>
      <c r="Q193" t="s">
        <v>73</v>
      </c>
      <c r="R193">
        <v>2911</v>
      </c>
      <c r="S193" t="s">
        <v>167</v>
      </c>
      <c r="T193">
        <v>0</v>
      </c>
      <c r="U193" t="s">
        <v>40</v>
      </c>
      <c r="V193" s="1">
        <v>150000</v>
      </c>
      <c r="W193" s="1">
        <v>150000</v>
      </c>
      <c r="X193" s="1">
        <v>94271.57</v>
      </c>
      <c r="Y193" s="1">
        <v>93125.49</v>
      </c>
      <c r="Z193" s="1">
        <v>46879.34</v>
      </c>
      <c r="AA193" s="1">
        <v>22095.49</v>
      </c>
      <c r="AB193" s="1">
        <v>4025.73</v>
      </c>
      <c r="AC193" s="83">
        <f t="shared" si="4"/>
        <v>55728.429999999993</v>
      </c>
      <c r="AD193">
        <v>0</v>
      </c>
      <c r="AE193">
        <v>0</v>
      </c>
      <c r="AF193">
        <v>0</v>
      </c>
      <c r="AG193">
        <v>0</v>
      </c>
      <c r="AH193">
        <v>0</v>
      </c>
    </row>
    <row r="194" spans="1:34" hidden="1" x14ac:dyDescent="0.25">
      <c r="A194" t="str">
        <f t="shared" si="5"/>
        <v>1.1-00-2307_23339024_2333610</v>
      </c>
      <c r="B194" t="s">
        <v>137</v>
      </c>
      <c r="C194" t="s">
        <v>138</v>
      </c>
      <c r="D194" t="s">
        <v>214</v>
      </c>
      <c r="E194" t="s">
        <v>215</v>
      </c>
      <c r="F194" t="s">
        <v>43</v>
      </c>
      <c r="G194" t="s">
        <v>44</v>
      </c>
      <c r="H194" t="s">
        <v>88</v>
      </c>
      <c r="I194" t="s">
        <v>89</v>
      </c>
      <c r="J194">
        <v>3</v>
      </c>
      <c r="K194" t="s">
        <v>90</v>
      </c>
      <c r="L194">
        <v>39</v>
      </c>
      <c r="M194" t="s">
        <v>218</v>
      </c>
      <c r="N194" t="s">
        <v>216</v>
      </c>
      <c r="O194" t="s">
        <v>217</v>
      </c>
      <c r="P194">
        <v>3000</v>
      </c>
      <c r="Q194" t="s">
        <v>38</v>
      </c>
      <c r="R194">
        <v>3361</v>
      </c>
      <c r="S194" t="s">
        <v>205</v>
      </c>
      <c r="T194">
        <v>0</v>
      </c>
      <c r="U194" t="s">
        <v>40</v>
      </c>
      <c r="V194" s="1">
        <v>1100000</v>
      </c>
      <c r="W194" s="1">
        <v>1100000</v>
      </c>
      <c r="X194">
        <v>0</v>
      </c>
      <c r="Y194">
        <v>0</v>
      </c>
      <c r="Z194">
        <v>0</v>
      </c>
      <c r="AA194">
        <v>0</v>
      </c>
      <c r="AB194">
        <v>0</v>
      </c>
      <c r="AC194" s="83">
        <f t="shared" ref="AC194:AC257" si="6">V194-X194</f>
        <v>1100000</v>
      </c>
      <c r="AD194">
        <v>0</v>
      </c>
      <c r="AE194">
        <v>0</v>
      </c>
      <c r="AF194">
        <v>0</v>
      </c>
      <c r="AG194">
        <v>0</v>
      </c>
      <c r="AH194">
        <v>0</v>
      </c>
    </row>
    <row r="195" spans="1:34" hidden="1" x14ac:dyDescent="0.25">
      <c r="A195" t="str">
        <f t="shared" ref="A195:A258" si="7">CONCATENATE(B195,H195,J195,L195,N195,R195,T195)</f>
        <v>1.1-00-2307_23339024_2333910</v>
      </c>
      <c r="B195" t="s">
        <v>137</v>
      </c>
      <c r="C195" t="s">
        <v>138</v>
      </c>
      <c r="D195" t="s">
        <v>214</v>
      </c>
      <c r="E195" t="s">
        <v>215</v>
      </c>
      <c r="F195" t="s">
        <v>43</v>
      </c>
      <c r="G195" t="s">
        <v>44</v>
      </c>
      <c r="H195" t="s">
        <v>88</v>
      </c>
      <c r="I195" t="s">
        <v>89</v>
      </c>
      <c r="J195">
        <v>3</v>
      </c>
      <c r="K195" t="s">
        <v>90</v>
      </c>
      <c r="L195">
        <v>39</v>
      </c>
      <c r="M195" t="s">
        <v>218</v>
      </c>
      <c r="N195" t="s">
        <v>216</v>
      </c>
      <c r="O195" t="s">
        <v>217</v>
      </c>
      <c r="P195">
        <v>3000</v>
      </c>
      <c r="Q195" t="s">
        <v>38</v>
      </c>
      <c r="R195">
        <v>3391</v>
      </c>
      <c r="S195" t="s">
        <v>145</v>
      </c>
      <c r="T195">
        <v>0</v>
      </c>
      <c r="U195" t="s">
        <v>40</v>
      </c>
      <c r="V195" s="1">
        <v>4000000</v>
      </c>
      <c r="W195" s="1">
        <v>4000000</v>
      </c>
      <c r="X195" s="1">
        <v>6475607.9500000002</v>
      </c>
      <c r="Y195" s="1">
        <v>6475607.9500000002</v>
      </c>
      <c r="Z195" s="1">
        <v>6475607.9500000002</v>
      </c>
      <c r="AA195" s="1">
        <v>6475607.9500000002</v>
      </c>
      <c r="AB195" s="1">
        <v>6475607.96</v>
      </c>
      <c r="AC195" s="83">
        <f t="shared" si="6"/>
        <v>-2475607.9500000002</v>
      </c>
      <c r="AD195">
        <v>0</v>
      </c>
      <c r="AE195">
        <v>0</v>
      </c>
      <c r="AF195">
        <v>0</v>
      </c>
      <c r="AG195">
        <v>0</v>
      </c>
      <c r="AH195">
        <v>0</v>
      </c>
    </row>
    <row r="196" spans="1:34" hidden="1" x14ac:dyDescent="0.25">
      <c r="A196" t="str">
        <f t="shared" si="7"/>
        <v>1.1-00-2307_23339024_2335410</v>
      </c>
      <c r="B196" t="s">
        <v>137</v>
      </c>
      <c r="C196" t="s">
        <v>138</v>
      </c>
      <c r="D196" t="s">
        <v>214</v>
      </c>
      <c r="E196" t="s">
        <v>215</v>
      </c>
      <c r="F196" t="s">
        <v>43</v>
      </c>
      <c r="G196" t="s">
        <v>44</v>
      </c>
      <c r="H196" t="s">
        <v>88</v>
      </c>
      <c r="I196" t="s">
        <v>89</v>
      </c>
      <c r="J196">
        <v>3</v>
      </c>
      <c r="K196" t="s">
        <v>90</v>
      </c>
      <c r="L196">
        <v>39</v>
      </c>
      <c r="M196" t="s">
        <v>218</v>
      </c>
      <c r="N196" t="s">
        <v>216</v>
      </c>
      <c r="O196" t="s">
        <v>217</v>
      </c>
      <c r="P196">
        <v>3000</v>
      </c>
      <c r="Q196" t="s">
        <v>38</v>
      </c>
      <c r="R196">
        <v>3541</v>
      </c>
      <c r="S196" t="s">
        <v>221</v>
      </c>
      <c r="T196">
        <v>0</v>
      </c>
      <c r="U196" t="s">
        <v>40</v>
      </c>
      <c r="V196" s="1">
        <v>630000</v>
      </c>
      <c r="W196" s="1">
        <v>650000</v>
      </c>
      <c r="X196" s="1">
        <v>626843.77</v>
      </c>
      <c r="Y196" s="1">
        <v>626843.77</v>
      </c>
      <c r="Z196" s="1">
        <v>314291.88</v>
      </c>
      <c r="AA196" s="1">
        <v>313421.88</v>
      </c>
      <c r="AB196" s="1">
        <v>313421.88</v>
      </c>
      <c r="AC196" s="83">
        <f t="shared" si="6"/>
        <v>3156.2299999999814</v>
      </c>
      <c r="AD196">
        <v>0</v>
      </c>
      <c r="AE196">
        <v>0</v>
      </c>
      <c r="AF196">
        <v>0</v>
      </c>
      <c r="AG196" s="1">
        <v>20000</v>
      </c>
      <c r="AH196" s="1">
        <v>-20000</v>
      </c>
    </row>
    <row r="197" spans="1:34" hidden="1" x14ac:dyDescent="0.25">
      <c r="A197" t="str">
        <f t="shared" si="7"/>
        <v>1.1-00-2307_23339024_2335610</v>
      </c>
      <c r="B197" t="s">
        <v>137</v>
      </c>
      <c r="C197" t="s">
        <v>138</v>
      </c>
      <c r="D197" t="s">
        <v>214</v>
      </c>
      <c r="E197" t="s">
        <v>215</v>
      </c>
      <c r="F197" t="s">
        <v>43</v>
      </c>
      <c r="G197" t="s">
        <v>44</v>
      </c>
      <c r="H197" t="s">
        <v>88</v>
      </c>
      <c r="I197" t="s">
        <v>89</v>
      </c>
      <c r="J197">
        <v>3</v>
      </c>
      <c r="K197" t="s">
        <v>90</v>
      </c>
      <c r="L197">
        <v>39</v>
      </c>
      <c r="M197" t="s">
        <v>218</v>
      </c>
      <c r="N197" t="s">
        <v>216</v>
      </c>
      <c r="O197" t="s">
        <v>217</v>
      </c>
      <c r="P197">
        <v>3000</v>
      </c>
      <c r="Q197" t="s">
        <v>38</v>
      </c>
      <c r="R197">
        <v>3561</v>
      </c>
      <c r="S197" t="s">
        <v>222</v>
      </c>
      <c r="T197">
        <v>0</v>
      </c>
      <c r="U197" t="s">
        <v>40</v>
      </c>
      <c r="V197" s="1">
        <v>30000</v>
      </c>
      <c r="W197" s="1">
        <v>10000</v>
      </c>
      <c r="X197" s="1">
        <v>13058.12</v>
      </c>
      <c r="Y197" s="1">
        <v>13058.12</v>
      </c>
      <c r="Z197" s="1">
        <v>13058.12</v>
      </c>
      <c r="AA197">
        <v>0</v>
      </c>
      <c r="AB197">
        <v>0</v>
      </c>
      <c r="AC197" s="83">
        <f t="shared" si="6"/>
        <v>16941.879999999997</v>
      </c>
      <c r="AD197">
        <v>0</v>
      </c>
      <c r="AE197" s="1">
        <v>20000</v>
      </c>
      <c r="AF197">
        <v>0</v>
      </c>
      <c r="AG197">
        <v>0</v>
      </c>
      <c r="AH197" s="1">
        <v>20000</v>
      </c>
    </row>
    <row r="198" spans="1:34" hidden="1" x14ac:dyDescent="0.25">
      <c r="A198" t="str">
        <f t="shared" si="7"/>
        <v>1.1-00-2307_23339024_2335710</v>
      </c>
      <c r="B198" t="s">
        <v>137</v>
      </c>
      <c r="C198" t="s">
        <v>138</v>
      </c>
      <c r="D198" t="s">
        <v>214</v>
      </c>
      <c r="E198" t="s">
        <v>215</v>
      </c>
      <c r="F198" t="s">
        <v>43</v>
      </c>
      <c r="G198" t="s">
        <v>44</v>
      </c>
      <c r="H198" t="s">
        <v>88</v>
      </c>
      <c r="I198" t="s">
        <v>89</v>
      </c>
      <c r="J198">
        <v>3</v>
      </c>
      <c r="K198" t="s">
        <v>90</v>
      </c>
      <c r="L198">
        <v>39</v>
      </c>
      <c r="M198" t="s">
        <v>218</v>
      </c>
      <c r="N198" t="s">
        <v>216</v>
      </c>
      <c r="O198" t="s">
        <v>217</v>
      </c>
      <c r="P198">
        <v>3000</v>
      </c>
      <c r="Q198" t="s">
        <v>38</v>
      </c>
      <c r="R198">
        <v>3571</v>
      </c>
      <c r="S198" t="s">
        <v>183</v>
      </c>
      <c r="T198">
        <v>0</v>
      </c>
      <c r="U198" t="s">
        <v>40</v>
      </c>
      <c r="V198">
        <v>0</v>
      </c>
      <c r="W198">
        <v>0</v>
      </c>
      <c r="X198">
        <v>0</v>
      </c>
      <c r="Y198">
        <v>0</v>
      </c>
      <c r="Z198">
        <v>0</v>
      </c>
      <c r="AA198">
        <v>0</v>
      </c>
      <c r="AB198">
        <v>0</v>
      </c>
      <c r="AC198" s="83">
        <f t="shared" si="6"/>
        <v>0</v>
      </c>
      <c r="AD198">
        <v>0</v>
      </c>
      <c r="AE198">
        <v>0</v>
      </c>
      <c r="AF198">
        <v>0</v>
      </c>
      <c r="AG198">
        <v>0</v>
      </c>
      <c r="AH198">
        <v>0</v>
      </c>
    </row>
    <row r="199" spans="1:34" hidden="1" x14ac:dyDescent="0.25">
      <c r="A199" t="str">
        <f t="shared" si="7"/>
        <v>1.1-00-2307_23339024_2335810</v>
      </c>
      <c r="B199" t="s">
        <v>137</v>
      </c>
      <c r="C199" t="s">
        <v>138</v>
      </c>
      <c r="D199" t="s">
        <v>214</v>
      </c>
      <c r="E199" t="s">
        <v>215</v>
      </c>
      <c r="F199" t="s">
        <v>43</v>
      </c>
      <c r="G199" t="s">
        <v>44</v>
      </c>
      <c r="H199" t="s">
        <v>88</v>
      </c>
      <c r="I199" t="s">
        <v>89</v>
      </c>
      <c r="J199">
        <v>3</v>
      </c>
      <c r="K199" t="s">
        <v>90</v>
      </c>
      <c r="L199">
        <v>39</v>
      </c>
      <c r="M199" t="s">
        <v>218</v>
      </c>
      <c r="N199" t="s">
        <v>216</v>
      </c>
      <c r="O199" t="s">
        <v>217</v>
      </c>
      <c r="P199">
        <v>3000</v>
      </c>
      <c r="Q199" t="s">
        <v>38</v>
      </c>
      <c r="R199">
        <v>3581</v>
      </c>
      <c r="S199" t="s">
        <v>94</v>
      </c>
      <c r="T199">
        <v>0</v>
      </c>
      <c r="U199" t="s">
        <v>40</v>
      </c>
      <c r="V199" s="1">
        <v>1000000</v>
      </c>
      <c r="W199" s="1">
        <v>1000000</v>
      </c>
      <c r="X199" s="1">
        <v>994604.12</v>
      </c>
      <c r="Y199" s="1">
        <v>994604.12</v>
      </c>
      <c r="Z199" s="1">
        <v>466618.03</v>
      </c>
      <c r="AA199" s="1">
        <v>418046.03</v>
      </c>
      <c r="AB199" s="1">
        <v>418046.03</v>
      </c>
      <c r="AC199" s="83">
        <f t="shared" si="6"/>
        <v>5395.8800000000047</v>
      </c>
      <c r="AD199">
        <v>0</v>
      </c>
      <c r="AE199">
        <v>0</v>
      </c>
      <c r="AF199">
        <v>0</v>
      </c>
      <c r="AG199">
        <v>0</v>
      </c>
      <c r="AH199">
        <v>0</v>
      </c>
    </row>
    <row r="200" spans="1:34" hidden="1" x14ac:dyDescent="0.25">
      <c r="A200" t="str">
        <f t="shared" si="7"/>
        <v>1.1-00-2307_23339024_2351110</v>
      </c>
      <c r="B200" t="s">
        <v>137</v>
      </c>
      <c r="C200" t="s">
        <v>138</v>
      </c>
      <c r="D200" t="s">
        <v>214</v>
      </c>
      <c r="E200" t="s">
        <v>215</v>
      </c>
      <c r="F200" t="s">
        <v>43</v>
      </c>
      <c r="G200" t="s">
        <v>44</v>
      </c>
      <c r="H200" t="s">
        <v>88</v>
      </c>
      <c r="I200" t="s">
        <v>89</v>
      </c>
      <c r="J200">
        <v>3</v>
      </c>
      <c r="K200" t="s">
        <v>90</v>
      </c>
      <c r="L200">
        <v>39</v>
      </c>
      <c r="M200" t="s">
        <v>218</v>
      </c>
      <c r="N200" t="s">
        <v>216</v>
      </c>
      <c r="O200" t="s">
        <v>217</v>
      </c>
      <c r="P200">
        <v>5000</v>
      </c>
      <c r="Q200" t="s">
        <v>84</v>
      </c>
      <c r="R200">
        <v>5111</v>
      </c>
      <c r="S200" t="s">
        <v>285</v>
      </c>
      <c r="T200">
        <v>0</v>
      </c>
      <c r="U200" t="s">
        <v>40</v>
      </c>
      <c r="V200">
        <v>0</v>
      </c>
      <c r="W200">
        <v>0</v>
      </c>
      <c r="X200">
        <v>0</v>
      </c>
      <c r="Y200">
        <v>0</v>
      </c>
      <c r="Z200">
        <v>0</v>
      </c>
      <c r="AA200">
        <v>0</v>
      </c>
      <c r="AB200">
        <v>0</v>
      </c>
      <c r="AC200" s="83">
        <f t="shared" si="6"/>
        <v>0</v>
      </c>
      <c r="AD200">
        <v>0</v>
      </c>
      <c r="AE200">
        <v>0</v>
      </c>
      <c r="AF200">
        <v>0</v>
      </c>
      <c r="AG200">
        <v>0</v>
      </c>
      <c r="AH200">
        <v>0</v>
      </c>
    </row>
    <row r="201" spans="1:34" hidden="1" x14ac:dyDescent="0.25">
      <c r="A201" t="str">
        <f t="shared" si="7"/>
        <v>1.1-00-2307_23339024_2353110</v>
      </c>
      <c r="B201" t="s">
        <v>137</v>
      </c>
      <c r="C201" t="s">
        <v>138</v>
      </c>
      <c r="D201" t="s">
        <v>214</v>
      </c>
      <c r="E201" t="s">
        <v>215</v>
      </c>
      <c r="F201" t="s">
        <v>43</v>
      </c>
      <c r="G201" t="s">
        <v>44</v>
      </c>
      <c r="H201" t="s">
        <v>88</v>
      </c>
      <c r="I201" t="s">
        <v>89</v>
      </c>
      <c r="J201">
        <v>3</v>
      </c>
      <c r="K201" t="s">
        <v>90</v>
      </c>
      <c r="L201">
        <v>39</v>
      </c>
      <c r="M201" t="s">
        <v>218</v>
      </c>
      <c r="N201" t="s">
        <v>216</v>
      </c>
      <c r="O201" t="s">
        <v>217</v>
      </c>
      <c r="P201">
        <v>5000</v>
      </c>
      <c r="Q201" t="s">
        <v>84</v>
      </c>
      <c r="R201">
        <v>5311</v>
      </c>
      <c r="S201" t="s">
        <v>198</v>
      </c>
      <c r="T201">
        <v>0</v>
      </c>
      <c r="U201" t="s">
        <v>40</v>
      </c>
      <c r="V201" s="1">
        <v>3966039</v>
      </c>
      <c r="W201" s="1">
        <v>3966039</v>
      </c>
      <c r="X201" s="1">
        <v>2498591.73</v>
      </c>
      <c r="Y201" s="1">
        <v>2498591.73</v>
      </c>
      <c r="Z201" s="1">
        <v>2474092.5299999998</v>
      </c>
      <c r="AA201" s="1">
        <v>2474092.5299999998</v>
      </c>
      <c r="AB201" s="1">
        <v>2474092.5299999998</v>
      </c>
      <c r="AC201" s="83">
        <f t="shared" si="6"/>
        <v>1467447.27</v>
      </c>
      <c r="AD201">
        <v>0</v>
      </c>
      <c r="AE201">
        <v>0</v>
      </c>
      <c r="AF201">
        <v>0</v>
      </c>
      <c r="AG201">
        <v>0</v>
      </c>
      <c r="AH201">
        <v>0</v>
      </c>
    </row>
    <row r="202" spans="1:34" hidden="1" x14ac:dyDescent="0.25">
      <c r="A202" t="str">
        <f t="shared" si="7"/>
        <v>1.1-00-2307_23339024_2353210</v>
      </c>
      <c r="B202" t="s">
        <v>137</v>
      </c>
      <c r="C202" t="s">
        <v>138</v>
      </c>
      <c r="D202" t="s">
        <v>214</v>
      </c>
      <c r="E202" t="s">
        <v>215</v>
      </c>
      <c r="F202" t="s">
        <v>43</v>
      </c>
      <c r="G202" t="s">
        <v>44</v>
      </c>
      <c r="H202" t="s">
        <v>88</v>
      </c>
      <c r="I202" t="s">
        <v>89</v>
      </c>
      <c r="J202">
        <v>3</v>
      </c>
      <c r="K202" t="s">
        <v>90</v>
      </c>
      <c r="L202">
        <v>39</v>
      </c>
      <c r="M202" t="s">
        <v>218</v>
      </c>
      <c r="N202" t="s">
        <v>216</v>
      </c>
      <c r="O202" t="s">
        <v>217</v>
      </c>
      <c r="P202">
        <v>5000</v>
      </c>
      <c r="Q202" t="s">
        <v>84</v>
      </c>
      <c r="R202">
        <v>5321</v>
      </c>
      <c r="S202" t="s">
        <v>199</v>
      </c>
      <c r="T202">
        <v>0</v>
      </c>
      <c r="U202" t="s">
        <v>40</v>
      </c>
      <c r="V202" s="1">
        <v>1005112</v>
      </c>
      <c r="W202" s="1">
        <v>1005112</v>
      </c>
      <c r="X202" s="1">
        <v>976444.79</v>
      </c>
      <c r="Y202" s="1">
        <v>642422.79</v>
      </c>
      <c r="Z202" s="1">
        <v>642422.79</v>
      </c>
      <c r="AA202" s="1">
        <v>642422.79</v>
      </c>
      <c r="AB202" s="1">
        <v>642422.79</v>
      </c>
      <c r="AC202" s="83">
        <f t="shared" si="6"/>
        <v>28667.209999999963</v>
      </c>
      <c r="AD202">
        <v>0</v>
      </c>
      <c r="AE202">
        <v>0</v>
      </c>
      <c r="AF202">
        <v>0</v>
      </c>
      <c r="AG202">
        <v>0</v>
      </c>
      <c r="AH202">
        <v>0</v>
      </c>
    </row>
    <row r="203" spans="1:34" hidden="1" x14ac:dyDescent="0.25">
      <c r="A203" t="str">
        <f t="shared" si="7"/>
        <v>1.1-00-2307_23339024_2356210</v>
      </c>
      <c r="B203" t="s">
        <v>137</v>
      </c>
      <c r="C203" t="s">
        <v>138</v>
      </c>
      <c r="D203" t="s">
        <v>214</v>
      </c>
      <c r="E203" t="s">
        <v>215</v>
      </c>
      <c r="F203" t="s">
        <v>43</v>
      </c>
      <c r="G203" t="s">
        <v>44</v>
      </c>
      <c r="H203" t="s">
        <v>88</v>
      </c>
      <c r="I203" t="s">
        <v>89</v>
      </c>
      <c r="J203">
        <v>3</v>
      </c>
      <c r="K203" t="s">
        <v>90</v>
      </c>
      <c r="L203">
        <v>39</v>
      </c>
      <c r="M203" t="s">
        <v>218</v>
      </c>
      <c r="N203" t="s">
        <v>216</v>
      </c>
      <c r="O203" t="s">
        <v>217</v>
      </c>
      <c r="P203">
        <v>5000</v>
      </c>
      <c r="Q203" t="s">
        <v>84</v>
      </c>
      <c r="R203">
        <v>5621</v>
      </c>
      <c r="S203" t="s">
        <v>223</v>
      </c>
      <c r="T203">
        <v>0</v>
      </c>
      <c r="U203" t="s">
        <v>40</v>
      </c>
      <c r="V203" s="1">
        <v>90000</v>
      </c>
      <c r="W203" s="1">
        <v>90000</v>
      </c>
      <c r="X203">
        <v>0</v>
      </c>
      <c r="Y203">
        <v>0</v>
      </c>
      <c r="Z203">
        <v>0</v>
      </c>
      <c r="AA203">
        <v>0</v>
      </c>
      <c r="AB203">
        <v>0</v>
      </c>
      <c r="AC203" s="83">
        <f t="shared" si="6"/>
        <v>90000</v>
      </c>
      <c r="AD203">
        <v>0</v>
      </c>
      <c r="AE203">
        <v>0</v>
      </c>
      <c r="AF203">
        <v>0</v>
      </c>
      <c r="AG203">
        <v>0</v>
      </c>
      <c r="AH203">
        <v>0</v>
      </c>
    </row>
    <row r="204" spans="1:34" hidden="1" x14ac:dyDescent="0.25">
      <c r="A204" t="str">
        <f t="shared" si="7"/>
        <v>1.1-00-2307_23339024_2356410</v>
      </c>
      <c r="B204" t="s">
        <v>137</v>
      </c>
      <c r="C204" t="s">
        <v>138</v>
      </c>
      <c r="D204" t="s">
        <v>214</v>
      </c>
      <c r="E204" t="s">
        <v>215</v>
      </c>
      <c r="F204" t="s">
        <v>43</v>
      </c>
      <c r="G204" t="s">
        <v>44</v>
      </c>
      <c r="H204" t="s">
        <v>88</v>
      </c>
      <c r="I204" t="s">
        <v>89</v>
      </c>
      <c r="J204">
        <v>3</v>
      </c>
      <c r="K204" t="s">
        <v>90</v>
      </c>
      <c r="L204">
        <v>39</v>
      </c>
      <c r="M204" t="s">
        <v>218</v>
      </c>
      <c r="N204" t="s">
        <v>216</v>
      </c>
      <c r="O204" t="s">
        <v>217</v>
      </c>
      <c r="P204">
        <v>5000</v>
      </c>
      <c r="Q204" t="s">
        <v>84</v>
      </c>
      <c r="R204">
        <v>5641</v>
      </c>
      <c r="S204" t="s">
        <v>347</v>
      </c>
      <c r="T204">
        <v>0</v>
      </c>
      <c r="U204" t="s">
        <v>40</v>
      </c>
      <c r="V204" s="1">
        <v>500000</v>
      </c>
      <c r="W204">
        <v>0</v>
      </c>
      <c r="X204">
        <v>0</v>
      </c>
      <c r="Y204">
        <v>0</v>
      </c>
      <c r="Z204">
        <v>0</v>
      </c>
      <c r="AA204">
        <v>0</v>
      </c>
      <c r="AB204">
        <v>0</v>
      </c>
      <c r="AC204" s="83">
        <f t="shared" si="6"/>
        <v>500000</v>
      </c>
      <c r="AD204">
        <v>0</v>
      </c>
      <c r="AE204" s="1">
        <v>500000</v>
      </c>
      <c r="AF204">
        <v>0</v>
      </c>
      <c r="AG204">
        <v>0</v>
      </c>
      <c r="AH204" s="1">
        <v>500000</v>
      </c>
    </row>
    <row r="205" spans="1:34" hidden="1" x14ac:dyDescent="0.25">
      <c r="A205" t="str">
        <f t="shared" si="7"/>
        <v>1.1-00-2307_23339024_2356610</v>
      </c>
      <c r="B205" t="s">
        <v>137</v>
      </c>
      <c r="C205" t="s">
        <v>138</v>
      </c>
      <c r="D205" t="s">
        <v>214</v>
      </c>
      <c r="E205" t="s">
        <v>215</v>
      </c>
      <c r="F205" t="s">
        <v>43</v>
      </c>
      <c r="G205" t="s">
        <v>44</v>
      </c>
      <c r="H205" t="s">
        <v>88</v>
      </c>
      <c r="I205" t="s">
        <v>89</v>
      </c>
      <c r="J205">
        <v>3</v>
      </c>
      <c r="K205" t="s">
        <v>90</v>
      </c>
      <c r="L205">
        <v>39</v>
      </c>
      <c r="M205" t="s">
        <v>218</v>
      </c>
      <c r="N205" t="s">
        <v>216</v>
      </c>
      <c r="O205" t="s">
        <v>217</v>
      </c>
      <c r="P205">
        <v>5000</v>
      </c>
      <c r="Q205" t="s">
        <v>84</v>
      </c>
      <c r="R205">
        <v>5661</v>
      </c>
      <c r="S205" t="s">
        <v>224</v>
      </c>
      <c r="T205">
        <v>0</v>
      </c>
      <c r="U205" t="s">
        <v>40</v>
      </c>
      <c r="V205" s="1">
        <v>36805</v>
      </c>
      <c r="W205" s="1">
        <v>581805</v>
      </c>
      <c r="X205" s="1">
        <v>12829.6</v>
      </c>
      <c r="Y205" s="1">
        <v>12829.6</v>
      </c>
      <c r="Z205" s="1">
        <v>12829.6</v>
      </c>
      <c r="AA205" s="1">
        <v>12829.6</v>
      </c>
      <c r="AB205" s="1">
        <v>12829.6</v>
      </c>
      <c r="AC205" s="83">
        <f t="shared" si="6"/>
        <v>23975.4</v>
      </c>
      <c r="AD205">
        <v>0</v>
      </c>
      <c r="AE205">
        <v>0</v>
      </c>
      <c r="AF205">
        <v>0</v>
      </c>
      <c r="AG205" s="1">
        <v>545000</v>
      </c>
      <c r="AH205" s="1">
        <v>-545000</v>
      </c>
    </row>
    <row r="206" spans="1:34" hidden="1" x14ac:dyDescent="0.25">
      <c r="A206" t="str">
        <f t="shared" si="7"/>
        <v>1.1-00-2307_23339024_2356910</v>
      </c>
      <c r="B206" t="s">
        <v>137</v>
      </c>
      <c r="C206" t="s">
        <v>138</v>
      </c>
      <c r="D206" t="s">
        <v>214</v>
      </c>
      <c r="E206" t="s">
        <v>215</v>
      </c>
      <c r="F206" t="s">
        <v>43</v>
      </c>
      <c r="G206" t="s">
        <v>44</v>
      </c>
      <c r="H206" t="s">
        <v>88</v>
      </c>
      <c r="I206" t="s">
        <v>89</v>
      </c>
      <c r="J206">
        <v>3</v>
      </c>
      <c r="K206" t="s">
        <v>90</v>
      </c>
      <c r="L206">
        <v>39</v>
      </c>
      <c r="M206" t="s">
        <v>218</v>
      </c>
      <c r="N206" t="s">
        <v>216</v>
      </c>
      <c r="O206" t="s">
        <v>217</v>
      </c>
      <c r="P206">
        <v>5000</v>
      </c>
      <c r="Q206" t="s">
        <v>84</v>
      </c>
      <c r="R206">
        <v>5691</v>
      </c>
      <c r="S206" t="s">
        <v>85</v>
      </c>
      <c r="T206">
        <v>0</v>
      </c>
      <c r="U206" t="s">
        <v>40</v>
      </c>
      <c r="V206" s="1">
        <v>92000</v>
      </c>
      <c r="W206" s="1">
        <v>92000</v>
      </c>
      <c r="X206" s="1">
        <v>66575.839999999997</v>
      </c>
      <c r="Y206" s="1">
        <v>66575.839999999997</v>
      </c>
      <c r="Z206" s="1">
        <v>66575.839999999997</v>
      </c>
      <c r="AA206" s="1">
        <v>66575.839999999997</v>
      </c>
      <c r="AB206" s="1">
        <v>66575.839999999997</v>
      </c>
      <c r="AC206" s="83">
        <f t="shared" si="6"/>
        <v>25424.160000000003</v>
      </c>
      <c r="AD206">
        <v>0</v>
      </c>
      <c r="AE206">
        <v>0</v>
      </c>
      <c r="AF206">
        <v>0</v>
      </c>
      <c r="AG206">
        <v>0</v>
      </c>
      <c r="AH206">
        <v>0</v>
      </c>
    </row>
    <row r="207" spans="1:34" hidden="1" x14ac:dyDescent="0.25">
      <c r="A207" t="str">
        <f t="shared" si="7"/>
        <v>1.1-00-2302_23115010_2333910</v>
      </c>
      <c r="B207" t="s">
        <v>137</v>
      </c>
      <c r="C207" t="s">
        <v>138</v>
      </c>
      <c r="D207" t="s">
        <v>28</v>
      </c>
      <c r="E207" t="s">
        <v>29</v>
      </c>
      <c r="F207" t="s">
        <v>368</v>
      </c>
      <c r="G207" t="s">
        <v>369</v>
      </c>
      <c r="H207" t="s">
        <v>97</v>
      </c>
      <c r="I207" t="s">
        <v>98</v>
      </c>
      <c r="J207">
        <v>1</v>
      </c>
      <c r="K207" t="s">
        <v>127</v>
      </c>
      <c r="L207">
        <v>15</v>
      </c>
      <c r="M207" t="s">
        <v>370</v>
      </c>
      <c r="N207" t="s">
        <v>158</v>
      </c>
      <c r="O207" t="s">
        <v>159</v>
      </c>
      <c r="P207">
        <v>3000</v>
      </c>
      <c r="Q207" t="s">
        <v>38</v>
      </c>
      <c r="R207">
        <v>3391</v>
      </c>
      <c r="S207" t="s">
        <v>145</v>
      </c>
      <c r="T207">
        <v>0</v>
      </c>
      <c r="U207" t="s">
        <v>40</v>
      </c>
      <c r="V207">
        <v>0</v>
      </c>
      <c r="W207" s="1">
        <v>1000000</v>
      </c>
      <c r="X207">
        <v>0</v>
      </c>
      <c r="Y207">
        <v>0</v>
      </c>
      <c r="Z207">
        <v>0</v>
      </c>
      <c r="AA207">
        <v>0</v>
      </c>
      <c r="AB207">
        <v>0</v>
      </c>
      <c r="AC207" s="83">
        <f t="shared" si="6"/>
        <v>0</v>
      </c>
      <c r="AD207">
        <v>0</v>
      </c>
      <c r="AE207">
        <v>0</v>
      </c>
      <c r="AF207">
        <v>0</v>
      </c>
      <c r="AG207" s="1">
        <v>1000000</v>
      </c>
      <c r="AH207" s="1">
        <v>-1000000</v>
      </c>
    </row>
    <row r="208" spans="1:34" hidden="1" x14ac:dyDescent="0.25">
      <c r="A208" t="str">
        <f t="shared" si="7"/>
        <v>1.1-00-2302_23115010_2337110</v>
      </c>
      <c r="B208" t="s">
        <v>137</v>
      </c>
      <c r="C208" t="s">
        <v>138</v>
      </c>
      <c r="D208" t="s">
        <v>28</v>
      </c>
      <c r="E208" t="s">
        <v>29</v>
      </c>
      <c r="F208" t="s">
        <v>368</v>
      </c>
      <c r="G208" t="s">
        <v>369</v>
      </c>
      <c r="H208" t="s">
        <v>97</v>
      </c>
      <c r="I208" t="s">
        <v>98</v>
      </c>
      <c r="J208">
        <v>1</v>
      </c>
      <c r="K208" t="s">
        <v>127</v>
      </c>
      <c r="L208">
        <v>15</v>
      </c>
      <c r="M208" t="s">
        <v>370</v>
      </c>
      <c r="N208" t="s">
        <v>158</v>
      </c>
      <c r="O208" t="s">
        <v>159</v>
      </c>
      <c r="P208">
        <v>3000</v>
      </c>
      <c r="Q208" t="s">
        <v>38</v>
      </c>
      <c r="R208">
        <v>3711</v>
      </c>
      <c r="S208" t="s">
        <v>280</v>
      </c>
      <c r="T208">
        <v>0</v>
      </c>
      <c r="U208" t="s">
        <v>40</v>
      </c>
      <c r="V208" s="1">
        <v>8710</v>
      </c>
      <c r="W208">
        <v>0</v>
      </c>
      <c r="X208" s="1">
        <v>8710</v>
      </c>
      <c r="Y208" s="1">
        <v>8710</v>
      </c>
      <c r="Z208" s="1">
        <v>8710</v>
      </c>
      <c r="AA208" s="1">
        <v>8710</v>
      </c>
      <c r="AB208" s="1">
        <v>8710</v>
      </c>
      <c r="AC208" s="83">
        <f t="shared" si="6"/>
        <v>0</v>
      </c>
      <c r="AD208">
        <v>0</v>
      </c>
      <c r="AE208" s="1">
        <v>8710</v>
      </c>
      <c r="AF208">
        <v>0</v>
      </c>
      <c r="AG208">
        <v>0</v>
      </c>
      <c r="AH208" s="1">
        <v>8710</v>
      </c>
    </row>
    <row r="209" spans="1:34" hidden="1" x14ac:dyDescent="0.25">
      <c r="A209" t="str">
        <f t="shared" si="7"/>
        <v>1.1-00-2302_23115010_2337510</v>
      </c>
      <c r="B209" t="s">
        <v>137</v>
      </c>
      <c r="C209" t="s">
        <v>138</v>
      </c>
      <c r="D209" t="s">
        <v>28</v>
      </c>
      <c r="E209" t="s">
        <v>29</v>
      </c>
      <c r="F209" t="s">
        <v>368</v>
      </c>
      <c r="G209" t="s">
        <v>369</v>
      </c>
      <c r="H209" t="s">
        <v>97</v>
      </c>
      <c r="I209" t="s">
        <v>98</v>
      </c>
      <c r="J209">
        <v>1</v>
      </c>
      <c r="K209" t="s">
        <v>127</v>
      </c>
      <c r="L209">
        <v>15</v>
      </c>
      <c r="M209" t="s">
        <v>370</v>
      </c>
      <c r="N209" t="s">
        <v>158</v>
      </c>
      <c r="O209" t="s">
        <v>159</v>
      </c>
      <c r="P209">
        <v>3000</v>
      </c>
      <c r="Q209" t="s">
        <v>38</v>
      </c>
      <c r="R209">
        <v>3751</v>
      </c>
      <c r="S209" t="s">
        <v>282</v>
      </c>
      <c r="T209">
        <v>0</v>
      </c>
      <c r="U209" t="s">
        <v>40</v>
      </c>
      <c r="V209" s="1">
        <v>1357.98</v>
      </c>
      <c r="W209">
        <v>0</v>
      </c>
      <c r="X209" s="1">
        <v>1357.98</v>
      </c>
      <c r="Y209" s="1">
        <v>1357.98</v>
      </c>
      <c r="Z209" s="1">
        <v>1357.98</v>
      </c>
      <c r="AA209" s="1">
        <v>1357.98</v>
      </c>
      <c r="AB209" s="1">
        <v>1357.98</v>
      </c>
      <c r="AC209" s="83">
        <f t="shared" si="6"/>
        <v>0</v>
      </c>
      <c r="AD209">
        <v>0</v>
      </c>
      <c r="AE209" s="1">
        <v>1357.98</v>
      </c>
      <c r="AF209">
        <v>0</v>
      </c>
      <c r="AG209">
        <v>0</v>
      </c>
      <c r="AH209" s="1">
        <v>1357.98</v>
      </c>
    </row>
    <row r="210" spans="1:34" hidden="1" x14ac:dyDescent="0.25">
      <c r="A210" t="str">
        <f t="shared" si="7"/>
        <v>1.1-00-2302_23115010_2337910</v>
      </c>
      <c r="B210" t="s">
        <v>137</v>
      </c>
      <c r="C210" t="s">
        <v>138</v>
      </c>
      <c r="D210" t="s">
        <v>28</v>
      </c>
      <c r="E210" t="s">
        <v>29</v>
      </c>
      <c r="F210" t="s">
        <v>368</v>
      </c>
      <c r="G210" t="s">
        <v>369</v>
      </c>
      <c r="H210" t="s">
        <v>97</v>
      </c>
      <c r="I210" t="s">
        <v>98</v>
      </c>
      <c r="J210">
        <v>1</v>
      </c>
      <c r="K210" t="s">
        <v>127</v>
      </c>
      <c r="L210">
        <v>15</v>
      </c>
      <c r="M210" t="s">
        <v>370</v>
      </c>
      <c r="N210" t="s">
        <v>158</v>
      </c>
      <c r="O210" t="s">
        <v>159</v>
      </c>
      <c r="P210">
        <v>3000</v>
      </c>
      <c r="Q210" t="s">
        <v>38</v>
      </c>
      <c r="R210">
        <v>3791</v>
      </c>
      <c r="S210" t="s">
        <v>283</v>
      </c>
      <c r="T210">
        <v>0</v>
      </c>
      <c r="U210" t="s">
        <v>40</v>
      </c>
      <c r="V210" s="1">
        <v>9324.6</v>
      </c>
      <c r="W210">
        <v>0</v>
      </c>
      <c r="X210" s="1">
        <v>9324.6</v>
      </c>
      <c r="Y210" s="1">
        <v>9324.6</v>
      </c>
      <c r="Z210" s="1">
        <v>9324.6</v>
      </c>
      <c r="AA210" s="1">
        <v>9324.6</v>
      </c>
      <c r="AB210" s="1">
        <v>9324.6</v>
      </c>
      <c r="AC210" s="83">
        <f t="shared" si="6"/>
        <v>0</v>
      </c>
      <c r="AD210">
        <v>0</v>
      </c>
      <c r="AE210" s="1">
        <v>9324.6</v>
      </c>
      <c r="AF210">
        <v>0</v>
      </c>
      <c r="AG210">
        <v>0</v>
      </c>
      <c r="AH210" s="1">
        <v>9324.6</v>
      </c>
    </row>
    <row r="211" spans="1:34" hidden="1" x14ac:dyDescent="0.25">
      <c r="A211" t="str">
        <f t="shared" si="7"/>
        <v>1.1-00-2302_23115010_2338210</v>
      </c>
      <c r="B211" t="s">
        <v>137</v>
      </c>
      <c r="C211" t="s">
        <v>138</v>
      </c>
      <c r="D211" t="s">
        <v>28</v>
      </c>
      <c r="E211" t="s">
        <v>29</v>
      </c>
      <c r="F211" t="s">
        <v>368</v>
      </c>
      <c r="G211" t="s">
        <v>369</v>
      </c>
      <c r="H211" t="s">
        <v>97</v>
      </c>
      <c r="I211" t="s">
        <v>98</v>
      </c>
      <c r="J211">
        <v>1</v>
      </c>
      <c r="K211" t="s">
        <v>127</v>
      </c>
      <c r="L211">
        <v>15</v>
      </c>
      <c r="M211" t="s">
        <v>370</v>
      </c>
      <c r="N211" t="s">
        <v>158</v>
      </c>
      <c r="O211" t="s">
        <v>159</v>
      </c>
      <c r="P211">
        <v>3000</v>
      </c>
      <c r="Q211" t="s">
        <v>38</v>
      </c>
      <c r="R211">
        <v>3821</v>
      </c>
      <c r="S211" t="s">
        <v>233</v>
      </c>
      <c r="T211">
        <v>0</v>
      </c>
      <c r="U211" t="s">
        <v>40</v>
      </c>
      <c r="V211" s="1">
        <v>2480607.42</v>
      </c>
      <c r="W211" s="1">
        <v>1500000</v>
      </c>
      <c r="X211" s="1">
        <v>2962774.8</v>
      </c>
      <c r="Y211" s="1">
        <v>899216</v>
      </c>
      <c r="Z211" s="1">
        <v>854216</v>
      </c>
      <c r="AA211" s="1">
        <v>854216</v>
      </c>
      <c r="AB211" s="1">
        <v>854216</v>
      </c>
      <c r="AC211" s="83">
        <f t="shared" si="6"/>
        <v>-482167.37999999989</v>
      </c>
      <c r="AD211">
        <v>0</v>
      </c>
      <c r="AE211" s="1">
        <v>1000000</v>
      </c>
      <c r="AF211">
        <v>0</v>
      </c>
      <c r="AG211" s="1">
        <v>19392.580000000002</v>
      </c>
      <c r="AH211" s="1">
        <v>980607.42</v>
      </c>
    </row>
    <row r="212" spans="1:34" hidden="1" x14ac:dyDescent="0.25">
      <c r="A212" t="str">
        <f t="shared" si="7"/>
        <v>1.1-00-2304_23618012_2321110</v>
      </c>
      <c r="B212" t="s">
        <v>137</v>
      </c>
      <c r="C212" t="s">
        <v>138</v>
      </c>
      <c r="D212" t="s">
        <v>28</v>
      </c>
      <c r="E212" t="s">
        <v>29</v>
      </c>
      <c r="F212" t="s">
        <v>30</v>
      </c>
      <c r="G212" t="s">
        <v>31</v>
      </c>
      <c r="H212" t="s">
        <v>32</v>
      </c>
      <c r="I212" t="s">
        <v>33</v>
      </c>
      <c r="J212">
        <v>6</v>
      </c>
      <c r="K212" t="s">
        <v>34</v>
      </c>
      <c r="L212">
        <v>18</v>
      </c>
      <c r="M212" t="s">
        <v>275</v>
      </c>
      <c r="N212" t="s">
        <v>273</v>
      </c>
      <c r="O212" t="s">
        <v>274</v>
      </c>
      <c r="P212">
        <v>2000</v>
      </c>
      <c r="Q212" t="s">
        <v>73</v>
      </c>
      <c r="R212">
        <v>2111</v>
      </c>
      <c r="S212" t="s">
        <v>161</v>
      </c>
      <c r="T212">
        <v>0</v>
      </c>
      <c r="U212" t="s">
        <v>40</v>
      </c>
      <c r="V212" s="1">
        <v>65191.5</v>
      </c>
      <c r="W212">
        <v>0</v>
      </c>
      <c r="X212" s="1">
        <v>64771.5</v>
      </c>
      <c r="Y212" s="1">
        <v>64771.5</v>
      </c>
      <c r="Z212" s="1">
        <v>42771.5</v>
      </c>
      <c r="AA212" s="1">
        <v>41811.5</v>
      </c>
      <c r="AB212" s="1">
        <v>41811.5</v>
      </c>
      <c r="AC212" s="83">
        <f t="shared" si="6"/>
        <v>420</v>
      </c>
      <c r="AD212">
        <v>0</v>
      </c>
      <c r="AE212" s="1">
        <v>65191.5</v>
      </c>
      <c r="AF212">
        <v>0</v>
      </c>
      <c r="AG212">
        <v>0</v>
      </c>
      <c r="AH212" s="1">
        <v>65191.5</v>
      </c>
    </row>
    <row r="213" spans="1:34" hidden="1" x14ac:dyDescent="0.25">
      <c r="A213" t="str">
        <f t="shared" si="7"/>
        <v>1.1-00-2304_23618012_2322110</v>
      </c>
      <c r="B213" t="s">
        <v>137</v>
      </c>
      <c r="C213" t="s">
        <v>138</v>
      </c>
      <c r="D213" t="s">
        <v>28</v>
      </c>
      <c r="E213" t="s">
        <v>29</v>
      </c>
      <c r="F213" t="s">
        <v>30</v>
      </c>
      <c r="G213" t="s">
        <v>31</v>
      </c>
      <c r="H213" t="s">
        <v>32</v>
      </c>
      <c r="I213" t="s">
        <v>33</v>
      </c>
      <c r="J213">
        <v>6</v>
      </c>
      <c r="K213" t="s">
        <v>34</v>
      </c>
      <c r="L213">
        <v>18</v>
      </c>
      <c r="M213" t="s">
        <v>275</v>
      </c>
      <c r="N213" t="s">
        <v>273</v>
      </c>
      <c r="O213" t="s">
        <v>274</v>
      </c>
      <c r="P213">
        <v>2000</v>
      </c>
      <c r="Q213" t="s">
        <v>73</v>
      </c>
      <c r="R213">
        <v>2211</v>
      </c>
      <c r="S213" t="s">
        <v>141</v>
      </c>
      <c r="T213">
        <v>0</v>
      </c>
      <c r="U213" t="s">
        <v>40</v>
      </c>
      <c r="V213" s="1">
        <v>2545</v>
      </c>
      <c r="W213">
        <v>0</v>
      </c>
      <c r="X213" s="1">
        <v>2161.0100000000002</v>
      </c>
      <c r="Y213" s="1">
        <v>2161.0100000000002</v>
      </c>
      <c r="Z213" s="1">
        <v>2161.0100000000002</v>
      </c>
      <c r="AA213" s="1">
        <v>1116.01</v>
      </c>
      <c r="AB213" s="1">
        <v>1116.01</v>
      </c>
      <c r="AC213" s="83">
        <f t="shared" si="6"/>
        <v>383.98999999999978</v>
      </c>
      <c r="AD213">
        <v>0</v>
      </c>
      <c r="AE213" s="1">
        <v>2545</v>
      </c>
      <c r="AF213">
        <v>0</v>
      </c>
      <c r="AG213">
        <v>0</v>
      </c>
      <c r="AH213" s="1">
        <v>2545</v>
      </c>
    </row>
    <row r="214" spans="1:34" hidden="1" x14ac:dyDescent="0.25">
      <c r="A214" t="str">
        <f t="shared" si="7"/>
        <v>1.1-00-2304_23618012_2322310</v>
      </c>
      <c r="B214" t="s">
        <v>137</v>
      </c>
      <c r="C214" t="s">
        <v>138</v>
      </c>
      <c r="D214" t="s">
        <v>28</v>
      </c>
      <c r="E214" t="s">
        <v>29</v>
      </c>
      <c r="F214" t="s">
        <v>30</v>
      </c>
      <c r="G214" t="s">
        <v>31</v>
      </c>
      <c r="H214" t="s">
        <v>32</v>
      </c>
      <c r="I214" t="s">
        <v>33</v>
      </c>
      <c r="J214">
        <v>6</v>
      </c>
      <c r="K214" t="s">
        <v>34</v>
      </c>
      <c r="L214">
        <v>18</v>
      </c>
      <c r="M214" t="s">
        <v>275</v>
      </c>
      <c r="N214" t="s">
        <v>273</v>
      </c>
      <c r="O214" t="s">
        <v>274</v>
      </c>
      <c r="P214">
        <v>2000</v>
      </c>
      <c r="Q214" t="s">
        <v>73</v>
      </c>
      <c r="R214">
        <v>2231</v>
      </c>
      <c r="S214" t="s">
        <v>261</v>
      </c>
      <c r="T214">
        <v>0</v>
      </c>
      <c r="U214" t="s">
        <v>40</v>
      </c>
      <c r="V214">
        <v>0</v>
      </c>
      <c r="W214">
        <v>0</v>
      </c>
      <c r="X214">
        <v>0</v>
      </c>
      <c r="Y214">
        <v>0</v>
      </c>
      <c r="Z214">
        <v>0</v>
      </c>
      <c r="AA214">
        <v>0</v>
      </c>
      <c r="AB214">
        <v>0</v>
      </c>
      <c r="AC214" s="83">
        <f t="shared" si="6"/>
        <v>0</v>
      </c>
      <c r="AD214">
        <v>0</v>
      </c>
      <c r="AE214">
        <v>0</v>
      </c>
      <c r="AF214">
        <v>0</v>
      </c>
      <c r="AG214">
        <v>0</v>
      </c>
      <c r="AH214">
        <v>0</v>
      </c>
    </row>
    <row r="215" spans="1:34" hidden="1" x14ac:dyDescent="0.25">
      <c r="A215" t="str">
        <f t="shared" si="7"/>
        <v>1.1-00-2304_23618012_2329110</v>
      </c>
      <c r="B215" t="s">
        <v>137</v>
      </c>
      <c r="C215" t="s">
        <v>138</v>
      </c>
      <c r="D215" t="s">
        <v>28</v>
      </c>
      <c r="E215" t="s">
        <v>29</v>
      </c>
      <c r="F215" t="s">
        <v>30</v>
      </c>
      <c r="G215" t="s">
        <v>31</v>
      </c>
      <c r="H215" t="s">
        <v>32</v>
      </c>
      <c r="I215" t="s">
        <v>33</v>
      </c>
      <c r="J215">
        <v>6</v>
      </c>
      <c r="K215" t="s">
        <v>34</v>
      </c>
      <c r="L215">
        <v>18</v>
      </c>
      <c r="M215" t="s">
        <v>275</v>
      </c>
      <c r="N215" t="s">
        <v>273</v>
      </c>
      <c r="O215" t="s">
        <v>274</v>
      </c>
      <c r="P215">
        <v>2000</v>
      </c>
      <c r="Q215" t="s">
        <v>73</v>
      </c>
      <c r="R215">
        <v>2911</v>
      </c>
      <c r="S215" t="s">
        <v>167</v>
      </c>
      <c r="T215">
        <v>0</v>
      </c>
      <c r="U215" t="s">
        <v>40</v>
      </c>
      <c r="V215">
        <v>350</v>
      </c>
      <c r="W215">
        <v>0</v>
      </c>
      <c r="X215">
        <v>342.15</v>
      </c>
      <c r="Y215">
        <v>342.15</v>
      </c>
      <c r="Z215">
        <v>342.15</v>
      </c>
      <c r="AA215">
        <v>0</v>
      </c>
      <c r="AB215">
        <v>0</v>
      </c>
      <c r="AC215" s="83">
        <f t="shared" si="6"/>
        <v>7.8500000000000227</v>
      </c>
      <c r="AD215">
        <v>0</v>
      </c>
      <c r="AE215">
        <v>350</v>
      </c>
      <c r="AF215">
        <v>0</v>
      </c>
      <c r="AG215">
        <v>0</v>
      </c>
      <c r="AH215">
        <v>350</v>
      </c>
    </row>
    <row r="216" spans="1:34" hidden="1" x14ac:dyDescent="0.25">
      <c r="A216" t="str">
        <f t="shared" si="7"/>
        <v>1.1-00-2304_23618012_2329410</v>
      </c>
      <c r="B216" t="s">
        <v>137</v>
      </c>
      <c r="C216" t="s">
        <v>138</v>
      </c>
      <c r="D216" t="s">
        <v>28</v>
      </c>
      <c r="E216" t="s">
        <v>29</v>
      </c>
      <c r="F216" t="s">
        <v>30</v>
      </c>
      <c r="G216" t="s">
        <v>31</v>
      </c>
      <c r="H216" t="s">
        <v>32</v>
      </c>
      <c r="I216" t="s">
        <v>33</v>
      </c>
      <c r="J216">
        <v>6</v>
      </c>
      <c r="K216" t="s">
        <v>34</v>
      </c>
      <c r="L216">
        <v>18</v>
      </c>
      <c r="M216" t="s">
        <v>275</v>
      </c>
      <c r="N216" t="s">
        <v>273</v>
      </c>
      <c r="O216" t="s">
        <v>274</v>
      </c>
      <c r="P216">
        <v>2000</v>
      </c>
      <c r="Q216" t="s">
        <v>73</v>
      </c>
      <c r="R216">
        <v>2941</v>
      </c>
      <c r="S216" t="s">
        <v>202</v>
      </c>
      <c r="T216">
        <v>0</v>
      </c>
      <c r="U216" t="s">
        <v>40</v>
      </c>
      <c r="V216">
        <v>200</v>
      </c>
      <c r="W216">
        <v>0</v>
      </c>
      <c r="X216">
        <v>199</v>
      </c>
      <c r="Y216">
        <v>199</v>
      </c>
      <c r="Z216">
        <v>199</v>
      </c>
      <c r="AA216">
        <v>0</v>
      </c>
      <c r="AB216">
        <v>0</v>
      </c>
      <c r="AC216" s="83">
        <f t="shared" si="6"/>
        <v>1</v>
      </c>
      <c r="AD216">
        <v>0</v>
      </c>
      <c r="AE216">
        <v>200</v>
      </c>
      <c r="AF216">
        <v>0</v>
      </c>
      <c r="AG216">
        <v>0</v>
      </c>
      <c r="AH216">
        <v>200</v>
      </c>
    </row>
    <row r="217" spans="1:34" hidden="1" x14ac:dyDescent="0.25">
      <c r="A217" t="str">
        <f t="shared" si="7"/>
        <v>1.1-00-2304_23618012_2331810</v>
      </c>
      <c r="B217" t="s">
        <v>137</v>
      </c>
      <c r="C217" t="s">
        <v>138</v>
      </c>
      <c r="D217" t="s">
        <v>28</v>
      </c>
      <c r="E217" t="s">
        <v>29</v>
      </c>
      <c r="F217" t="s">
        <v>30</v>
      </c>
      <c r="G217" t="s">
        <v>31</v>
      </c>
      <c r="H217" t="s">
        <v>32</v>
      </c>
      <c r="I217" t="s">
        <v>33</v>
      </c>
      <c r="J217">
        <v>6</v>
      </c>
      <c r="K217" t="s">
        <v>34</v>
      </c>
      <c r="L217">
        <v>18</v>
      </c>
      <c r="M217" t="s">
        <v>275</v>
      </c>
      <c r="N217" t="s">
        <v>273</v>
      </c>
      <c r="O217" t="s">
        <v>274</v>
      </c>
      <c r="P217">
        <v>3000</v>
      </c>
      <c r="Q217" t="s">
        <v>38</v>
      </c>
      <c r="R217">
        <v>3181</v>
      </c>
      <c r="S217" t="s">
        <v>139</v>
      </c>
      <c r="T217">
        <v>0</v>
      </c>
      <c r="U217" t="s">
        <v>40</v>
      </c>
      <c r="V217" s="1">
        <v>4000</v>
      </c>
      <c r="W217" s="1">
        <v>5500</v>
      </c>
      <c r="X217" s="1">
        <v>3274.18</v>
      </c>
      <c r="Y217" s="1">
        <v>3274.18</v>
      </c>
      <c r="Z217" s="1">
        <v>3274.18</v>
      </c>
      <c r="AA217" s="1">
        <v>1952.58</v>
      </c>
      <c r="AB217" s="1">
        <v>1952.58</v>
      </c>
      <c r="AC217" s="83">
        <f t="shared" si="6"/>
        <v>725.82000000000016</v>
      </c>
      <c r="AD217">
        <v>0</v>
      </c>
      <c r="AE217">
        <v>0</v>
      </c>
      <c r="AF217">
        <v>0</v>
      </c>
      <c r="AG217" s="1">
        <v>1500</v>
      </c>
      <c r="AH217" s="1">
        <v>-1500</v>
      </c>
    </row>
    <row r="218" spans="1:34" hidden="1" x14ac:dyDescent="0.25">
      <c r="A218" t="str">
        <f t="shared" si="7"/>
        <v>1.1-00-2304_23618012_2332910</v>
      </c>
      <c r="B218" t="s">
        <v>137</v>
      </c>
      <c r="C218" t="s">
        <v>138</v>
      </c>
      <c r="D218" t="s">
        <v>28</v>
      </c>
      <c r="E218" t="s">
        <v>29</v>
      </c>
      <c r="F218" t="s">
        <v>30</v>
      </c>
      <c r="G218" t="s">
        <v>31</v>
      </c>
      <c r="H218" t="s">
        <v>32</v>
      </c>
      <c r="I218" t="s">
        <v>33</v>
      </c>
      <c r="J218">
        <v>6</v>
      </c>
      <c r="K218" t="s">
        <v>34</v>
      </c>
      <c r="L218">
        <v>18</v>
      </c>
      <c r="M218" t="s">
        <v>275</v>
      </c>
      <c r="N218" t="s">
        <v>273</v>
      </c>
      <c r="O218" t="s">
        <v>274</v>
      </c>
      <c r="P218">
        <v>3000</v>
      </c>
      <c r="Q218" t="s">
        <v>38</v>
      </c>
      <c r="R218">
        <v>3291</v>
      </c>
      <c r="S218" t="s">
        <v>276</v>
      </c>
      <c r="T218">
        <v>0</v>
      </c>
      <c r="U218" t="s">
        <v>40</v>
      </c>
      <c r="V218" s="1">
        <v>126633.02</v>
      </c>
      <c r="W218" s="1">
        <v>120000</v>
      </c>
      <c r="X218" s="1">
        <v>126633.02</v>
      </c>
      <c r="Y218" s="1">
        <v>126633.02</v>
      </c>
      <c r="Z218" s="1">
        <v>84422</v>
      </c>
      <c r="AA218" s="1">
        <v>73869.25</v>
      </c>
      <c r="AB218" s="1">
        <v>73869.25</v>
      </c>
      <c r="AC218" s="83">
        <f t="shared" si="6"/>
        <v>0</v>
      </c>
      <c r="AD218">
        <v>0</v>
      </c>
      <c r="AE218" s="1">
        <v>6633.02</v>
      </c>
      <c r="AF218">
        <v>0</v>
      </c>
      <c r="AG218">
        <v>0</v>
      </c>
      <c r="AH218" s="1">
        <v>6633.02</v>
      </c>
    </row>
    <row r="219" spans="1:34" hidden="1" x14ac:dyDescent="0.25">
      <c r="A219" t="str">
        <f t="shared" si="7"/>
        <v>1.1-00-2304_23618012_2333110</v>
      </c>
      <c r="B219" t="s">
        <v>137</v>
      </c>
      <c r="C219" t="s">
        <v>138</v>
      </c>
      <c r="D219" t="s">
        <v>28</v>
      </c>
      <c r="E219" t="s">
        <v>29</v>
      </c>
      <c r="F219" t="s">
        <v>30</v>
      </c>
      <c r="G219" t="s">
        <v>31</v>
      </c>
      <c r="H219" t="s">
        <v>32</v>
      </c>
      <c r="I219" t="s">
        <v>33</v>
      </c>
      <c r="J219">
        <v>6</v>
      </c>
      <c r="K219" t="s">
        <v>34</v>
      </c>
      <c r="L219">
        <v>18</v>
      </c>
      <c r="M219" t="s">
        <v>275</v>
      </c>
      <c r="N219" t="s">
        <v>273</v>
      </c>
      <c r="O219" t="s">
        <v>274</v>
      </c>
      <c r="P219">
        <v>3000</v>
      </c>
      <c r="Q219" t="s">
        <v>38</v>
      </c>
      <c r="R219">
        <v>3311</v>
      </c>
      <c r="S219" t="s">
        <v>180</v>
      </c>
      <c r="T219">
        <v>0</v>
      </c>
      <c r="U219" t="s">
        <v>40</v>
      </c>
      <c r="V219" s="1">
        <v>3825000</v>
      </c>
      <c r="W219" s="1">
        <v>3900000</v>
      </c>
      <c r="X219" s="1">
        <v>232000</v>
      </c>
      <c r="Y219" s="1">
        <v>232000</v>
      </c>
      <c r="Z219">
        <v>0</v>
      </c>
      <c r="AA219">
        <v>0</v>
      </c>
      <c r="AB219">
        <v>0</v>
      </c>
      <c r="AC219" s="83">
        <f t="shared" si="6"/>
        <v>3593000</v>
      </c>
      <c r="AD219">
        <v>0</v>
      </c>
      <c r="AE219">
        <v>0</v>
      </c>
      <c r="AF219">
        <v>0</v>
      </c>
      <c r="AG219" s="1">
        <v>75000</v>
      </c>
      <c r="AH219" s="1">
        <v>-75000</v>
      </c>
    </row>
    <row r="220" spans="1:34" hidden="1" x14ac:dyDescent="0.25">
      <c r="A220" t="str">
        <f t="shared" si="7"/>
        <v>1.1-00-2304_23618012_2333310</v>
      </c>
      <c r="B220" t="s">
        <v>137</v>
      </c>
      <c r="C220" t="s">
        <v>138</v>
      </c>
      <c r="D220" t="s">
        <v>28</v>
      </c>
      <c r="E220" t="s">
        <v>29</v>
      </c>
      <c r="F220" t="s">
        <v>30</v>
      </c>
      <c r="G220" t="s">
        <v>31</v>
      </c>
      <c r="H220" t="s">
        <v>32</v>
      </c>
      <c r="I220" t="s">
        <v>33</v>
      </c>
      <c r="J220">
        <v>6</v>
      </c>
      <c r="K220" t="s">
        <v>34</v>
      </c>
      <c r="L220">
        <v>18</v>
      </c>
      <c r="M220" t="s">
        <v>275</v>
      </c>
      <c r="N220" t="s">
        <v>273</v>
      </c>
      <c r="O220" t="s">
        <v>274</v>
      </c>
      <c r="P220">
        <v>3000</v>
      </c>
      <c r="Q220" t="s">
        <v>38</v>
      </c>
      <c r="R220">
        <v>3331</v>
      </c>
      <c r="S220" t="s">
        <v>204</v>
      </c>
      <c r="T220">
        <v>0</v>
      </c>
      <c r="U220" t="s">
        <v>40</v>
      </c>
      <c r="V220" s="1">
        <v>2605267.2000000002</v>
      </c>
      <c r="W220" s="1">
        <v>994495</v>
      </c>
      <c r="X220" s="1">
        <v>2605267.2000000002</v>
      </c>
      <c r="Y220" s="1">
        <v>2605267.2000000002</v>
      </c>
      <c r="Z220" s="1">
        <v>2374514.2000000002</v>
      </c>
      <c r="AA220" s="1">
        <v>2328363.6</v>
      </c>
      <c r="AB220" s="1">
        <v>2328363.6</v>
      </c>
      <c r="AC220" s="83">
        <f t="shared" si="6"/>
        <v>0</v>
      </c>
      <c r="AD220">
        <v>0</v>
      </c>
      <c r="AE220" s="1">
        <v>1610772.2</v>
      </c>
      <c r="AF220">
        <v>0</v>
      </c>
      <c r="AG220">
        <v>0</v>
      </c>
      <c r="AH220" s="1">
        <v>1610772.2</v>
      </c>
    </row>
    <row r="221" spans="1:34" hidden="1" x14ac:dyDescent="0.25">
      <c r="A221" t="str">
        <f t="shared" si="7"/>
        <v>1.1-00-2304_23618012_2333610</v>
      </c>
      <c r="B221" t="s">
        <v>137</v>
      </c>
      <c r="C221" t="s">
        <v>138</v>
      </c>
      <c r="D221" t="s">
        <v>28</v>
      </c>
      <c r="E221" t="s">
        <v>29</v>
      </c>
      <c r="F221" t="s">
        <v>30</v>
      </c>
      <c r="G221" t="s">
        <v>31</v>
      </c>
      <c r="H221" t="s">
        <v>32</v>
      </c>
      <c r="I221" t="s">
        <v>33</v>
      </c>
      <c r="J221">
        <v>6</v>
      </c>
      <c r="K221" t="s">
        <v>34</v>
      </c>
      <c r="L221">
        <v>18</v>
      </c>
      <c r="M221" t="s">
        <v>275</v>
      </c>
      <c r="N221" t="s">
        <v>273</v>
      </c>
      <c r="O221" t="s">
        <v>274</v>
      </c>
      <c r="P221">
        <v>3000</v>
      </c>
      <c r="Q221" t="s">
        <v>38</v>
      </c>
      <c r="R221">
        <v>3361</v>
      </c>
      <c r="S221" t="s">
        <v>205</v>
      </c>
      <c r="T221">
        <v>0</v>
      </c>
      <c r="U221" t="s">
        <v>40</v>
      </c>
      <c r="V221" s="1">
        <v>9566</v>
      </c>
      <c r="W221">
        <v>0</v>
      </c>
      <c r="X221" s="1">
        <v>9566</v>
      </c>
      <c r="Y221" s="1">
        <v>9566</v>
      </c>
      <c r="Z221" s="1">
        <v>4566</v>
      </c>
      <c r="AA221" s="1">
        <v>4566</v>
      </c>
      <c r="AB221" s="1">
        <v>4566</v>
      </c>
      <c r="AC221" s="83">
        <f t="shared" si="6"/>
        <v>0</v>
      </c>
      <c r="AD221">
        <v>0</v>
      </c>
      <c r="AE221" s="1">
        <v>9566</v>
      </c>
      <c r="AF221">
        <v>0</v>
      </c>
      <c r="AG221">
        <v>0</v>
      </c>
      <c r="AH221" s="1">
        <v>9566</v>
      </c>
    </row>
    <row r="222" spans="1:34" hidden="1" x14ac:dyDescent="0.25">
      <c r="A222" t="str">
        <f t="shared" si="7"/>
        <v>1.1-00-2304_23618012_2334110</v>
      </c>
      <c r="B222" t="s">
        <v>137</v>
      </c>
      <c r="C222" t="s">
        <v>138</v>
      </c>
      <c r="D222" t="s">
        <v>28</v>
      </c>
      <c r="E222" t="s">
        <v>29</v>
      </c>
      <c r="F222" t="s">
        <v>30</v>
      </c>
      <c r="G222" t="s">
        <v>31</v>
      </c>
      <c r="H222" t="s">
        <v>32</v>
      </c>
      <c r="I222" t="s">
        <v>33</v>
      </c>
      <c r="J222">
        <v>6</v>
      </c>
      <c r="K222" t="s">
        <v>34</v>
      </c>
      <c r="L222">
        <v>18</v>
      </c>
      <c r="M222" t="s">
        <v>275</v>
      </c>
      <c r="N222" t="s">
        <v>273</v>
      </c>
      <c r="O222" t="s">
        <v>274</v>
      </c>
      <c r="P222">
        <v>3000</v>
      </c>
      <c r="Q222" t="s">
        <v>38</v>
      </c>
      <c r="R222">
        <v>3411</v>
      </c>
      <c r="S222" t="s">
        <v>272</v>
      </c>
      <c r="T222">
        <v>0</v>
      </c>
      <c r="U222" t="s">
        <v>40</v>
      </c>
      <c r="V222" s="1">
        <v>8346689.8399999999</v>
      </c>
      <c r="W222" s="1">
        <v>8358322.8600000003</v>
      </c>
      <c r="X222" s="1">
        <v>8828452.3300000001</v>
      </c>
      <c r="Y222" s="1">
        <v>8828452.3300000001</v>
      </c>
      <c r="Z222" s="1">
        <v>8828452.3300000001</v>
      </c>
      <c r="AA222" s="1">
        <v>8828452.3300000001</v>
      </c>
      <c r="AB222" s="1">
        <v>8828452.3300000001</v>
      </c>
      <c r="AC222" s="83">
        <f t="shared" si="6"/>
        <v>-481762.49000000022</v>
      </c>
      <c r="AD222">
        <v>0</v>
      </c>
      <c r="AE222">
        <v>0</v>
      </c>
      <c r="AF222">
        <v>0</v>
      </c>
      <c r="AG222" s="1">
        <v>11633.02</v>
      </c>
      <c r="AH222" s="1">
        <v>-11633.02</v>
      </c>
    </row>
    <row r="223" spans="1:34" hidden="1" x14ac:dyDescent="0.25">
      <c r="A223" t="str">
        <f t="shared" si="7"/>
        <v>1.1-00-2304_23618012_23341161</v>
      </c>
      <c r="B223" t="s">
        <v>137</v>
      </c>
      <c r="C223" t="s">
        <v>138</v>
      </c>
      <c r="D223" t="s">
        <v>28</v>
      </c>
      <c r="E223" t="s">
        <v>29</v>
      </c>
      <c r="F223" t="s">
        <v>30</v>
      </c>
      <c r="G223" t="s">
        <v>31</v>
      </c>
      <c r="H223" t="s">
        <v>32</v>
      </c>
      <c r="I223" t="s">
        <v>33</v>
      </c>
      <c r="J223">
        <v>6</v>
      </c>
      <c r="K223" t="s">
        <v>34</v>
      </c>
      <c r="L223">
        <v>18</v>
      </c>
      <c r="M223" t="s">
        <v>275</v>
      </c>
      <c r="N223" t="s">
        <v>273</v>
      </c>
      <c r="O223" t="s">
        <v>274</v>
      </c>
      <c r="P223">
        <v>3000</v>
      </c>
      <c r="Q223" t="s">
        <v>38</v>
      </c>
      <c r="R223">
        <v>3411</v>
      </c>
      <c r="S223" t="s">
        <v>272</v>
      </c>
      <c r="T223">
        <v>61</v>
      </c>
      <c r="U223" t="s">
        <v>637</v>
      </c>
      <c r="V223">
        <v>0</v>
      </c>
      <c r="W223">
        <v>0</v>
      </c>
      <c r="X223">
        <v>11.6</v>
      </c>
      <c r="Y223">
        <v>11.6</v>
      </c>
      <c r="Z223">
        <v>11.6</v>
      </c>
      <c r="AA223">
        <v>11.6</v>
      </c>
      <c r="AB223">
        <v>11.6</v>
      </c>
      <c r="AC223" s="83">
        <f t="shared" si="6"/>
        <v>-11.6</v>
      </c>
      <c r="AD223">
        <v>0</v>
      </c>
      <c r="AE223">
        <v>0</v>
      </c>
      <c r="AF223">
        <v>0</v>
      </c>
      <c r="AG223">
        <v>0</v>
      </c>
      <c r="AH223">
        <v>0</v>
      </c>
    </row>
    <row r="224" spans="1:34" hidden="1" x14ac:dyDescent="0.25">
      <c r="A224" t="str">
        <f t="shared" si="7"/>
        <v>1.1-00-2304_23618012_2334210</v>
      </c>
      <c r="B224" t="s">
        <v>137</v>
      </c>
      <c r="C224" t="s">
        <v>138</v>
      </c>
      <c r="D224" t="s">
        <v>28</v>
      </c>
      <c r="E224" t="s">
        <v>29</v>
      </c>
      <c r="F224" t="s">
        <v>30</v>
      </c>
      <c r="G224" t="s">
        <v>31</v>
      </c>
      <c r="H224" t="s">
        <v>32</v>
      </c>
      <c r="I224" t="s">
        <v>33</v>
      </c>
      <c r="J224">
        <v>6</v>
      </c>
      <c r="K224" t="s">
        <v>34</v>
      </c>
      <c r="L224">
        <v>18</v>
      </c>
      <c r="M224" t="s">
        <v>275</v>
      </c>
      <c r="N224" t="s">
        <v>273</v>
      </c>
      <c r="O224" t="s">
        <v>274</v>
      </c>
      <c r="P224">
        <v>3000</v>
      </c>
      <c r="Q224" t="s">
        <v>38</v>
      </c>
      <c r="R224">
        <v>3421</v>
      </c>
      <c r="S224" t="s">
        <v>277</v>
      </c>
      <c r="T224">
        <v>0</v>
      </c>
      <c r="U224" t="s">
        <v>40</v>
      </c>
      <c r="V224" s="1">
        <v>36193120.799999997</v>
      </c>
      <c r="W224" s="1">
        <v>37831073</v>
      </c>
      <c r="X224" s="1">
        <v>51809142.780000001</v>
      </c>
      <c r="Y224" s="1">
        <v>51809142.780000001</v>
      </c>
      <c r="Z224" s="1">
        <v>43562803.380000003</v>
      </c>
      <c r="AA224" s="1">
        <v>42921727.090000004</v>
      </c>
      <c r="AB224" s="1">
        <v>42921727.090000004</v>
      </c>
      <c r="AC224" s="83">
        <f t="shared" si="6"/>
        <v>-15616021.980000004</v>
      </c>
      <c r="AD224">
        <v>0</v>
      </c>
      <c r="AE224">
        <v>0</v>
      </c>
      <c r="AF224">
        <v>0</v>
      </c>
      <c r="AG224" s="1">
        <v>1637952.2</v>
      </c>
      <c r="AH224" s="1">
        <v>-1637952.2</v>
      </c>
    </row>
    <row r="225" spans="1:34" hidden="1" x14ac:dyDescent="0.25">
      <c r="A225" t="str">
        <f t="shared" si="7"/>
        <v>1.1-00-2304_23618012_2334310</v>
      </c>
      <c r="B225" t="s">
        <v>137</v>
      </c>
      <c r="C225" t="s">
        <v>138</v>
      </c>
      <c r="D225" t="s">
        <v>28</v>
      </c>
      <c r="E225" t="s">
        <v>29</v>
      </c>
      <c r="F225" t="s">
        <v>30</v>
      </c>
      <c r="G225" t="s">
        <v>31</v>
      </c>
      <c r="H225" t="s">
        <v>32</v>
      </c>
      <c r="I225" t="s">
        <v>33</v>
      </c>
      <c r="J225">
        <v>6</v>
      </c>
      <c r="K225" t="s">
        <v>34</v>
      </c>
      <c r="L225">
        <v>18</v>
      </c>
      <c r="M225" t="s">
        <v>275</v>
      </c>
      <c r="N225" t="s">
        <v>273</v>
      </c>
      <c r="O225" t="s">
        <v>274</v>
      </c>
      <c r="P225">
        <v>3000</v>
      </c>
      <c r="Q225" t="s">
        <v>38</v>
      </c>
      <c r="R225">
        <v>3431</v>
      </c>
      <c r="S225" t="s">
        <v>278</v>
      </c>
      <c r="T225">
        <v>0</v>
      </c>
      <c r="U225" t="s">
        <v>40</v>
      </c>
      <c r="V225" s="1">
        <v>850000</v>
      </c>
      <c r="W225" s="1">
        <v>850000</v>
      </c>
      <c r="X225" s="1">
        <v>850000</v>
      </c>
      <c r="Y225" s="1">
        <v>850000</v>
      </c>
      <c r="Z225" s="1">
        <v>256242.26</v>
      </c>
      <c r="AA225" s="1">
        <v>256242.26</v>
      </c>
      <c r="AB225" s="1">
        <v>256242.26</v>
      </c>
      <c r="AC225" s="83">
        <f t="shared" si="6"/>
        <v>0</v>
      </c>
      <c r="AD225">
        <v>0</v>
      </c>
      <c r="AE225">
        <v>0</v>
      </c>
      <c r="AF225">
        <v>0</v>
      </c>
      <c r="AG225">
        <v>0</v>
      </c>
      <c r="AH225">
        <v>0</v>
      </c>
    </row>
    <row r="226" spans="1:34" hidden="1" x14ac:dyDescent="0.25">
      <c r="A226" t="str">
        <f t="shared" si="7"/>
        <v>1.1-00-2304_23618012_2335110</v>
      </c>
      <c r="B226" t="s">
        <v>137</v>
      </c>
      <c r="C226" t="s">
        <v>138</v>
      </c>
      <c r="D226" t="s">
        <v>28</v>
      </c>
      <c r="E226" t="s">
        <v>29</v>
      </c>
      <c r="F226" t="s">
        <v>30</v>
      </c>
      <c r="G226" t="s">
        <v>31</v>
      </c>
      <c r="H226" t="s">
        <v>32</v>
      </c>
      <c r="I226" t="s">
        <v>33</v>
      </c>
      <c r="J226">
        <v>6</v>
      </c>
      <c r="K226" t="s">
        <v>34</v>
      </c>
      <c r="L226">
        <v>18</v>
      </c>
      <c r="M226" t="s">
        <v>275</v>
      </c>
      <c r="N226" t="s">
        <v>273</v>
      </c>
      <c r="O226" t="s">
        <v>274</v>
      </c>
      <c r="P226">
        <v>3000</v>
      </c>
      <c r="Q226" t="s">
        <v>38</v>
      </c>
      <c r="R226">
        <v>3511</v>
      </c>
      <c r="S226" t="s">
        <v>279</v>
      </c>
      <c r="T226">
        <v>0</v>
      </c>
      <c r="U226" t="s">
        <v>40</v>
      </c>
      <c r="V226" s="1">
        <v>15500000</v>
      </c>
      <c r="W226" s="1">
        <v>36385568</v>
      </c>
      <c r="X226" s="1">
        <v>11917888.689999999</v>
      </c>
      <c r="Y226" s="1">
        <v>11917888.689999999</v>
      </c>
      <c r="Z226" s="1">
        <v>11917888.689999999</v>
      </c>
      <c r="AA226" s="1">
        <v>10421143.210000001</v>
      </c>
      <c r="AB226" s="1">
        <v>10421143.210000001</v>
      </c>
      <c r="AC226" s="83">
        <f t="shared" si="6"/>
        <v>3582111.3100000005</v>
      </c>
      <c r="AD226">
        <v>0</v>
      </c>
      <c r="AE226">
        <v>0</v>
      </c>
      <c r="AF226">
        <v>0</v>
      </c>
      <c r="AG226" s="1">
        <v>20885568</v>
      </c>
      <c r="AH226" s="1">
        <v>-20885568</v>
      </c>
    </row>
    <row r="227" spans="1:34" hidden="1" x14ac:dyDescent="0.25">
      <c r="A227" t="str">
        <f t="shared" si="7"/>
        <v>1.1-00-2304_23618012_2337110</v>
      </c>
      <c r="B227" t="s">
        <v>137</v>
      </c>
      <c r="C227" t="s">
        <v>138</v>
      </c>
      <c r="D227" t="s">
        <v>28</v>
      </c>
      <c r="E227" t="s">
        <v>29</v>
      </c>
      <c r="F227" t="s">
        <v>30</v>
      </c>
      <c r="G227" t="s">
        <v>31</v>
      </c>
      <c r="H227" t="s">
        <v>32</v>
      </c>
      <c r="I227" t="s">
        <v>33</v>
      </c>
      <c r="J227">
        <v>6</v>
      </c>
      <c r="K227" t="s">
        <v>34</v>
      </c>
      <c r="L227">
        <v>18</v>
      </c>
      <c r="M227" t="s">
        <v>275</v>
      </c>
      <c r="N227" t="s">
        <v>273</v>
      </c>
      <c r="O227" t="s">
        <v>274</v>
      </c>
      <c r="P227">
        <v>3000</v>
      </c>
      <c r="Q227" t="s">
        <v>38</v>
      </c>
      <c r="R227">
        <v>3711</v>
      </c>
      <c r="S227" t="s">
        <v>280</v>
      </c>
      <c r="T227">
        <v>0</v>
      </c>
      <c r="U227" t="s">
        <v>40</v>
      </c>
      <c r="V227" s="1">
        <v>8960</v>
      </c>
      <c r="W227">
        <v>0</v>
      </c>
      <c r="X227" s="1">
        <v>8960</v>
      </c>
      <c r="Y227" s="1">
        <v>8960</v>
      </c>
      <c r="Z227" s="1">
        <v>8960</v>
      </c>
      <c r="AA227" s="1">
        <v>8960</v>
      </c>
      <c r="AB227" s="1">
        <v>8960</v>
      </c>
      <c r="AC227" s="83">
        <f t="shared" si="6"/>
        <v>0</v>
      </c>
      <c r="AD227">
        <v>0</v>
      </c>
      <c r="AE227" s="1">
        <v>8960</v>
      </c>
      <c r="AF227">
        <v>0</v>
      </c>
      <c r="AG227">
        <v>0</v>
      </c>
      <c r="AH227" s="1">
        <v>8960</v>
      </c>
    </row>
    <row r="228" spans="1:34" hidden="1" x14ac:dyDescent="0.25">
      <c r="A228" t="str">
        <f t="shared" si="7"/>
        <v>1.1-00-2304_23618012_2337210</v>
      </c>
      <c r="B228" t="s">
        <v>137</v>
      </c>
      <c r="C228" t="s">
        <v>138</v>
      </c>
      <c r="D228" t="s">
        <v>28</v>
      </c>
      <c r="E228" t="s">
        <v>29</v>
      </c>
      <c r="F228" t="s">
        <v>30</v>
      </c>
      <c r="G228" t="s">
        <v>31</v>
      </c>
      <c r="H228" t="s">
        <v>32</v>
      </c>
      <c r="I228" t="s">
        <v>33</v>
      </c>
      <c r="J228">
        <v>6</v>
      </c>
      <c r="K228" t="s">
        <v>34</v>
      </c>
      <c r="L228">
        <v>18</v>
      </c>
      <c r="M228" t="s">
        <v>275</v>
      </c>
      <c r="N228" t="s">
        <v>273</v>
      </c>
      <c r="O228" t="s">
        <v>274</v>
      </c>
      <c r="P228">
        <v>3000</v>
      </c>
      <c r="Q228" t="s">
        <v>38</v>
      </c>
      <c r="R228">
        <v>3721</v>
      </c>
      <c r="S228" t="s">
        <v>281</v>
      </c>
      <c r="T228">
        <v>0</v>
      </c>
      <c r="U228" t="s">
        <v>40</v>
      </c>
      <c r="V228">
        <v>0</v>
      </c>
      <c r="W228">
        <v>0</v>
      </c>
      <c r="X228">
        <v>0</v>
      </c>
      <c r="Y228">
        <v>0</v>
      </c>
      <c r="Z228">
        <v>0</v>
      </c>
      <c r="AA228">
        <v>0</v>
      </c>
      <c r="AB228">
        <v>0</v>
      </c>
      <c r="AC228" s="83">
        <f t="shared" si="6"/>
        <v>0</v>
      </c>
      <c r="AD228">
        <v>0</v>
      </c>
      <c r="AE228">
        <v>0</v>
      </c>
      <c r="AF228">
        <v>0</v>
      </c>
      <c r="AG228">
        <v>0</v>
      </c>
      <c r="AH228">
        <v>0</v>
      </c>
    </row>
    <row r="229" spans="1:34" hidden="1" x14ac:dyDescent="0.25">
      <c r="A229" t="str">
        <f t="shared" si="7"/>
        <v>1.1-00-2304_23618012_2337510</v>
      </c>
      <c r="B229" t="s">
        <v>137</v>
      </c>
      <c r="C229" t="s">
        <v>138</v>
      </c>
      <c r="D229" t="s">
        <v>28</v>
      </c>
      <c r="E229" t="s">
        <v>29</v>
      </c>
      <c r="F229" t="s">
        <v>30</v>
      </c>
      <c r="G229" t="s">
        <v>31</v>
      </c>
      <c r="H229" t="s">
        <v>32</v>
      </c>
      <c r="I229" t="s">
        <v>33</v>
      </c>
      <c r="J229">
        <v>6</v>
      </c>
      <c r="K229" t="s">
        <v>34</v>
      </c>
      <c r="L229">
        <v>18</v>
      </c>
      <c r="M229" t="s">
        <v>275</v>
      </c>
      <c r="N229" t="s">
        <v>273</v>
      </c>
      <c r="O229" t="s">
        <v>274</v>
      </c>
      <c r="P229">
        <v>3000</v>
      </c>
      <c r="Q229" t="s">
        <v>38</v>
      </c>
      <c r="R229">
        <v>3751</v>
      </c>
      <c r="S229" t="s">
        <v>282</v>
      </c>
      <c r="T229">
        <v>0</v>
      </c>
      <c r="U229" t="s">
        <v>40</v>
      </c>
      <c r="V229" s="1">
        <v>2480</v>
      </c>
      <c r="W229">
        <v>0</v>
      </c>
      <c r="X229" s="1">
        <v>1213</v>
      </c>
      <c r="Y229" s="1">
        <v>1213</v>
      </c>
      <c r="Z229" s="1">
        <v>1213</v>
      </c>
      <c r="AA229" s="1">
        <v>1213</v>
      </c>
      <c r="AB229" s="1">
        <v>1213</v>
      </c>
      <c r="AC229" s="83">
        <f t="shared" si="6"/>
        <v>1267</v>
      </c>
      <c r="AD229">
        <v>0</v>
      </c>
      <c r="AE229" s="1">
        <v>2480</v>
      </c>
      <c r="AF229">
        <v>0</v>
      </c>
      <c r="AG229">
        <v>0</v>
      </c>
      <c r="AH229" s="1">
        <v>2480</v>
      </c>
    </row>
    <row r="230" spans="1:34" hidden="1" x14ac:dyDescent="0.25">
      <c r="A230" t="str">
        <f t="shared" si="7"/>
        <v>1.1-00-2304_23618012_2337910</v>
      </c>
      <c r="B230" t="s">
        <v>137</v>
      </c>
      <c r="C230" t="s">
        <v>138</v>
      </c>
      <c r="D230" t="s">
        <v>28</v>
      </c>
      <c r="E230" t="s">
        <v>29</v>
      </c>
      <c r="F230" t="s">
        <v>30</v>
      </c>
      <c r="G230" t="s">
        <v>31</v>
      </c>
      <c r="H230" t="s">
        <v>32</v>
      </c>
      <c r="I230" t="s">
        <v>33</v>
      </c>
      <c r="J230">
        <v>6</v>
      </c>
      <c r="K230" t="s">
        <v>34</v>
      </c>
      <c r="L230">
        <v>18</v>
      </c>
      <c r="M230" t="s">
        <v>275</v>
      </c>
      <c r="N230" t="s">
        <v>273</v>
      </c>
      <c r="O230" t="s">
        <v>274</v>
      </c>
      <c r="P230">
        <v>3000</v>
      </c>
      <c r="Q230" t="s">
        <v>38</v>
      </c>
      <c r="R230">
        <v>3791</v>
      </c>
      <c r="S230" t="s">
        <v>283</v>
      </c>
      <c r="T230">
        <v>0</v>
      </c>
      <c r="U230" t="s">
        <v>40</v>
      </c>
      <c r="V230" s="1">
        <v>3500</v>
      </c>
      <c r="W230">
        <v>0</v>
      </c>
      <c r="X230" s="1">
        <v>1771</v>
      </c>
      <c r="Y230" s="1">
        <v>1771</v>
      </c>
      <c r="Z230" s="1">
        <v>1771</v>
      </c>
      <c r="AA230">
        <v>538</v>
      </c>
      <c r="AB230">
        <v>538</v>
      </c>
      <c r="AC230" s="83">
        <f t="shared" si="6"/>
        <v>1729</v>
      </c>
      <c r="AD230">
        <v>0</v>
      </c>
      <c r="AE230" s="1">
        <v>3500</v>
      </c>
      <c r="AF230">
        <v>0</v>
      </c>
      <c r="AG230">
        <v>0</v>
      </c>
      <c r="AH230" s="1">
        <v>3500</v>
      </c>
    </row>
    <row r="231" spans="1:34" hidden="1" x14ac:dyDescent="0.25">
      <c r="A231" t="str">
        <f t="shared" si="7"/>
        <v>1.1-00-2304_23618012_2338210</v>
      </c>
      <c r="B231" t="s">
        <v>137</v>
      </c>
      <c r="C231" t="s">
        <v>138</v>
      </c>
      <c r="D231" t="s">
        <v>28</v>
      </c>
      <c r="E231" t="s">
        <v>29</v>
      </c>
      <c r="F231" t="s">
        <v>30</v>
      </c>
      <c r="G231" t="s">
        <v>31</v>
      </c>
      <c r="H231" t="s">
        <v>32</v>
      </c>
      <c r="I231" t="s">
        <v>33</v>
      </c>
      <c r="J231">
        <v>6</v>
      </c>
      <c r="K231" t="s">
        <v>34</v>
      </c>
      <c r="L231">
        <v>18</v>
      </c>
      <c r="M231" t="s">
        <v>275</v>
      </c>
      <c r="N231" t="s">
        <v>273</v>
      </c>
      <c r="O231" t="s">
        <v>274</v>
      </c>
      <c r="P231">
        <v>3000</v>
      </c>
      <c r="Q231" t="s">
        <v>38</v>
      </c>
      <c r="R231">
        <v>3821</v>
      </c>
      <c r="S231" t="s">
        <v>233</v>
      </c>
      <c r="T231">
        <v>0</v>
      </c>
      <c r="U231" t="s">
        <v>40</v>
      </c>
      <c r="V231" s="1">
        <v>1000000</v>
      </c>
      <c r="W231" s="1">
        <v>1000000</v>
      </c>
      <c r="X231">
        <v>0</v>
      </c>
      <c r="Y231">
        <v>0</v>
      </c>
      <c r="Z231">
        <v>0</v>
      </c>
      <c r="AA231">
        <v>0</v>
      </c>
      <c r="AB231">
        <v>0</v>
      </c>
      <c r="AC231" s="83">
        <f t="shared" si="6"/>
        <v>1000000</v>
      </c>
      <c r="AD231">
        <v>0</v>
      </c>
      <c r="AE231">
        <v>0</v>
      </c>
      <c r="AF231">
        <v>0</v>
      </c>
      <c r="AG231">
        <v>0</v>
      </c>
      <c r="AH231">
        <v>0</v>
      </c>
    </row>
    <row r="232" spans="1:34" hidden="1" x14ac:dyDescent="0.25">
      <c r="A232" t="str">
        <f t="shared" si="7"/>
        <v>1.1-00-2304_23618012_2339610</v>
      </c>
      <c r="B232" t="s">
        <v>137</v>
      </c>
      <c r="C232" t="s">
        <v>138</v>
      </c>
      <c r="D232" t="s">
        <v>28</v>
      </c>
      <c r="E232" t="s">
        <v>29</v>
      </c>
      <c r="F232" t="s">
        <v>30</v>
      </c>
      <c r="G232" t="s">
        <v>31</v>
      </c>
      <c r="H232" t="s">
        <v>32</v>
      </c>
      <c r="I232" t="s">
        <v>33</v>
      </c>
      <c r="J232">
        <v>6</v>
      </c>
      <c r="K232" t="s">
        <v>34</v>
      </c>
      <c r="L232">
        <v>18</v>
      </c>
      <c r="M232" t="s">
        <v>275</v>
      </c>
      <c r="N232" t="s">
        <v>273</v>
      </c>
      <c r="O232" t="s">
        <v>274</v>
      </c>
      <c r="P232">
        <v>3000</v>
      </c>
      <c r="Q232" t="s">
        <v>38</v>
      </c>
      <c r="R232">
        <v>3961</v>
      </c>
      <c r="S232" t="s">
        <v>284</v>
      </c>
      <c r="T232">
        <v>0</v>
      </c>
      <c r="U232" t="s">
        <v>40</v>
      </c>
      <c r="V232" s="1">
        <v>18000</v>
      </c>
      <c r="W232">
        <v>0</v>
      </c>
      <c r="X232" s="1">
        <v>5690</v>
      </c>
      <c r="Y232" s="1">
        <v>5690</v>
      </c>
      <c r="Z232" s="1">
        <v>5690</v>
      </c>
      <c r="AA232" s="1">
        <v>5690</v>
      </c>
      <c r="AB232" s="1">
        <v>5690</v>
      </c>
      <c r="AC232" s="83">
        <f t="shared" si="6"/>
        <v>12310</v>
      </c>
      <c r="AD232">
        <v>0</v>
      </c>
      <c r="AE232" s="1">
        <v>20000</v>
      </c>
      <c r="AF232">
        <v>0</v>
      </c>
      <c r="AG232" s="1">
        <v>2000</v>
      </c>
      <c r="AH232" s="1">
        <v>18000</v>
      </c>
    </row>
    <row r="233" spans="1:34" hidden="1" x14ac:dyDescent="0.25">
      <c r="A233" t="str">
        <f t="shared" si="7"/>
        <v>1.1-00-2304_23618012_2351110</v>
      </c>
      <c r="B233" t="s">
        <v>137</v>
      </c>
      <c r="C233" t="s">
        <v>138</v>
      </c>
      <c r="D233" t="s">
        <v>28</v>
      </c>
      <c r="E233" t="s">
        <v>29</v>
      </c>
      <c r="F233" t="s">
        <v>30</v>
      </c>
      <c r="G233" t="s">
        <v>31</v>
      </c>
      <c r="H233" t="s">
        <v>32</v>
      </c>
      <c r="I233" t="s">
        <v>33</v>
      </c>
      <c r="J233">
        <v>6</v>
      </c>
      <c r="K233" t="s">
        <v>34</v>
      </c>
      <c r="L233">
        <v>18</v>
      </c>
      <c r="M233" t="s">
        <v>275</v>
      </c>
      <c r="N233" t="s">
        <v>273</v>
      </c>
      <c r="O233" t="s">
        <v>274</v>
      </c>
      <c r="P233">
        <v>5000</v>
      </c>
      <c r="Q233" t="s">
        <v>84</v>
      </c>
      <c r="R233">
        <v>5111</v>
      </c>
      <c r="S233" t="s">
        <v>285</v>
      </c>
      <c r="T233">
        <v>0</v>
      </c>
      <c r="U233" t="s">
        <v>40</v>
      </c>
      <c r="V233" s="1">
        <v>20000</v>
      </c>
      <c r="W233">
        <v>0</v>
      </c>
      <c r="X233">
        <v>0</v>
      </c>
      <c r="Y233">
        <v>0</v>
      </c>
      <c r="Z233">
        <v>0</v>
      </c>
      <c r="AA233">
        <v>0</v>
      </c>
      <c r="AB233">
        <v>0</v>
      </c>
      <c r="AC233" s="83">
        <f t="shared" si="6"/>
        <v>20000</v>
      </c>
      <c r="AD233">
        <v>0</v>
      </c>
      <c r="AE233" s="1">
        <v>20000</v>
      </c>
      <c r="AF233">
        <v>0</v>
      </c>
      <c r="AG233">
        <v>0</v>
      </c>
      <c r="AH233" s="1">
        <v>20000</v>
      </c>
    </row>
    <row r="234" spans="1:34" hidden="1" x14ac:dyDescent="0.25">
      <c r="A234" t="str">
        <f t="shared" si="7"/>
        <v>1.1-00-2304_23618012_2351510</v>
      </c>
      <c r="B234" t="s">
        <v>137</v>
      </c>
      <c r="C234" t="s">
        <v>138</v>
      </c>
      <c r="D234" t="s">
        <v>28</v>
      </c>
      <c r="E234" t="s">
        <v>29</v>
      </c>
      <c r="F234" t="s">
        <v>30</v>
      </c>
      <c r="G234" t="s">
        <v>31</v>
      </c>
      <c r="H234" t="s">
        <v>32</v>
      </c>
      <c r="I234" t="s">
        <v>33</v>
      </c>
      <c r="J234">
        <v>6</v>
      </c>
      <c r="K234" t="s">
        <v>34</v>
      </c>
      <c r="L234">
        <v>18</v>
      </c>
      <c r="M234" t="s">
        <v>275</v>
      </c>
      <c r="N234" t="s">
        <v>273</v>
      </c>
      <c r="O234" t="s">
        <v>274</v>
      </c>
      <c r="P234">
        <v>5000</v>
      </c>
      <c r="Q234" t="s">
        <v>84</v>
      </c>
      <c r="R234">
        <v>5151</v>
      </c>
      <c r="S234" t="s">
        <v>207</v>
      </c>
      <c r="T234">
        <v>0</v>
      </c>
      <c r="U234" t="s">
        <v>40</v>
      </c>
      <c r="V234" s="1">
        <v>20000</v>
      </c>
      <c r="W234">
        <v>0</v>
      </c>
      <c r="X234">
        <v>0</v>
      </c>
      <c r="Y234">
        <v>0</v>
      </c>
      <c r="Z234">
        <v>0</v>
      </c>
      <c r="AA234">
        <v>0</v>
      </c>
      <c r="AB234">
        <v>0</v>
      </c>
      <c r="AC234" s="83">
        <f t="shared" si="6"/>
        <v>20000</v>
      </c>
      <c r="AD234">
        <v>0</v>
      </c>
      <c r="AE234" s="1">
        <v>20000</v>
      </c>
      <c r="AF234">
        <v>0</v>
      </c>
      <c r="AG234">
        <v>0</v>
      </c>
      <c r="AH234" s="1">
        <v>20000</v>
      </c>
    </row>
    <row r="235" spans="1:34" hidden="1" x14ac:dyDescent="0.25">
      <c r="A235" t="str">
        <f t="shared" si="7"/>
        <v>1.1-00-2304_23618012_2361310</v>
      </c>
      <c r="B235" t="s">
        <v>137</v>
      </c>
      <c r="C235" t="s">
        <v>138</v>
      </c>
      <c r="D235" t="s">
        <v>28</v>
      </c>
      <c r="E235" t="s">
        <v>29</v>
      </c>
      <c r="F235" t="s">
        <v>30</v>
      </c>
      <c r="G235" t="s">
        <v>31</v>
      </c>
      <c r="H235" t="s">
        <v>32</v>
      </c>
      <c r="I235" t="s">
        <v>33</v>
      </c>
      <c r="J235">
        <v>6</v>
      </c>
      <c r="K235" t="s">
        <v>34</v>
      </c>
      <c r="L235">
        <v>18</v>
      </c>
      <c r="M235" t="s">
        <v>275</v>
      </c>
      <c r="N235" t="s">
        <v>273</v>
      </c>
      <c r="O235" t="s">
        <v>274</v>
      </c>
      <c r="P235">
        <v>6000</v>
      </c>
      <c r="Q235" t="s">
        <v>113</v>
      </c>
      <c r="R235">
        <v>6131</v>
      </c>
      <c r="S235" t="s">
        <v>115</v>
      </c>
      <c r="T235">
        <v>0</v>
      </c>
      <c r="U235" t="s">
        <v>40</v>
      </c>
      <c r="V235">
        <v>0</v>
      </c>
      <c r="W235">
        <v>0</v>
      </c>
      <c r="X235">
        <v>0</v>
      </c>
      <c r="Y235">
        <v>0</v>
      </c>
      <c r="Z235">
        <v>0</v>
      </c>
      <c r="AA235">
        <v>0</v>
      </c>
      <c r="AB235">
        <v>0</v>
      </c>
      <c r="AC235" s="83">
        <f t="shared" si="6"/>
        <v>0</v>
      </c>
      <c r="AD235">
        <v>0</v>
      </c>
      <c r="AE235">
        <v>0</v>
      </c>
      <c r="AF235">
        <v>0</v>
      </c>
      <c r="AG235">
        <v>0</v>
      </c>
      <c r="AH235">
        <v>0</v>
      </c>
    </row>
    <row r="236" spans="1:34" hidden="1" x14ac:dyDescent="0.25">
      <c r="A236" t="str">
        <f t="shared" si="7"/>
        <v>1.1-00-2304_23618012_23632113</v>
      </c>
      <c r="B236" t="s">
        <v>137</v>
      </c>
      <c r="C236" t="s">
        <v>138</v>
      </c>
      <c r="D236" t="s">
        <v>28</v>
      </c>
      <c r="E236" t="s">
        <v>29</v>
      </c>
      <c r="F236" t="s">
        <v>30</v>
      </c>
      <c r="G236" t="s">
        <v>31</v>
      </c>
      <c r="H236" t="s">
        <v>32</v>
      </c>
      <c r="I236" t="s">
        <v>33</v>
      </c>
      <c r="J236">
        <v>6</v>
      </c>
      <c r="K236" t="s">
        <v>34</v>
      </c>
      <c r="L236">
        <v>18</v>
      </c>
      <c r="M236" t="s">
        <v>275</v>
      </c>
      <c r="N236" t="s">
        <v>273</v>
      </c>
      <c r="O236" t="s">
        <v>274</v>
      </c>
      <c r="P236">
        <v>6000</v>
      </c>
      <c r="Q236" t="s">
        <v>113</v>
      </c>
      <c r="R236">
        <v>6321</v>
      </c>
      <c r="S236" t="s">
        <v>286</v>
      </c>
      <c r="T236">
        <v>13</v>
      </c>
      <c r="U236" t="s">
        <v>287</v>
      </c>
      <c r="V236" s="1">
        <v>25108364</v>
      </c>
      <c r="W236" s="1">
        <v>25108346.399999999</v>
      </c>
      <c r="X236" s="1">
        <v>15720240</v>
      </c>
      <c r="Y236" s="1">
        <v>15720240</v>
      </c>
      <c r="Z236" s="1">
        <v>15720240</v>
      </c>
      <c r="AA236" s="1">
        <v>15720240</v>
      </c>
      <c r="AB236" s="1">
        <v>13755210</v>
      </c>
      <c r="AC236" s="83">
        <f t="shared" si="6"/>
        <v>9388124</v>
      </c>
      <c r="AD236">
        <v>0</v>
      </c>
      <c r="AE236">
        <v>17.600000000000001</v>
      </c>
      <c r="AF236">
        <v>0</v>
      </c>
      <c r="AG236">
        <v>0</v>
      </c>
      <c r="AH236">
        <v>17.600000000000001</v>
      </c>
    </row>
    <row r="237" spans="1:34" hidden="1" x14ac:dyDescent="0.25">
      <c r="A237" t="str">
        <f t="shared" si="7"/>
        <v>1.1-00-2304_23618012_23632114</v>
      </c>
      <c r="B237" t="s">
        <v>137</v>
      </c>
      <c r="C237" t="s">
        <v>138</v>
      </c>
      <c r="D237" t="s">
        <v>28</v>
      </c>
      <c r="E237" t="s">
        <v>29</v>
      </c>
      <c r="F237" t="s">
        <v>30</v>
      </c>
      <c r="G237" t="s">
        <v>31</v>
      </c>
      <c r="H237" t="s">
        <v>32</v>
      </c>
      <c r="I237" t="s">
        <v>33</v>
      </c>
      <c r="J237">
        <v>6</v>
      </c>
      <c r="K237" t="s">
        <v>34</v>
      </c>
      <c r="L237">
        <v>18</v>
      </c>
      <c r="M237" t="s">
        <v>275</v>
      </c>
      <c r="N237" t="s">
        <v>273</v>
      </c>
      <c r="O237" t="s">
        <v>274</v>
      </c>
      <c r="P237">
        <v>6000</v>
      </c>
      <c r="Q237" t="s">
        <v>113</v>
      </c>
      <c r="R237">
        <v>6321</v>
      </c>
      <c r="S237" t="s">
        <v>286</v>
      </c>
      <c r="T237">
        <v>14</v>
      </c>
      <c r="U237" t="s">
        <v>288</v>
      </c>
      <c r="V237" s="1">
        <v>71000000</v>
      </c>
      <c r="W237" s="1">
        <v>71000017.599999994</v>
      </c>
      <c r="X237" s="1">
        <v>49174741.280000001</v>
      </c>
      <c r="Y237" s="1">
        <v>49174741.280000001</v>
      </c>
      <c r="Z237" s="1">
        <v>49174741.280000001</v>
      </c>
      <c r="AA237" s="1">
        <v>42998976.969999999</v>
      </c>
      <c r="AB237" s="1">
        <v>42998976.969999999</v>
      </c>
      <c r="AC237" s="83">
        <f t="shared" si="6"/>
        <v>21825258.719999999</v>
      </c>
      <c r="AD237">
        <v>0</v>
      </c>
      <c r="AE237">
        <v>0</v>
      </c>
      <c r="AF237">
        <v>0</v>
      </c>
      <c r="AG237">
        <v>17.600000000000001</v>
      </c>
      <c r="AH237">
        <v>-17.600000000000001</v>
      </c>
    </row>
    <row r="238" spans="1:34" hidden="1" x14ac:dyDescent="0.25">
      <c r="A238" t="str">
        <f t="shared" si="7"/>
        <v>1.1-00-2304_23619013_2339410</v>
      </c>
      <c r="B238" t="s">
        <v>137</v>
      </c>
      <c r="C238" t="s">
        <v>138</v>
      </c>
      <c r="D238" t="s">
        <v>28</v>
      </c>
      <c r="E238" t="s">
        <v>29</v>
      </c>
      <c r="F238" t="s">
        <v>30</v>
      </c>
      <c r="G238" t="s">
        <v>31</v>
      </c>
      <c r="H238" t="s">
        <v>32</v>
      </c>
      <c r="I238" t="s">
        <v>33</v>
      </c>
      <c r="J238">
        <v>6</v>
      </c>
      <c r="K238" t="s">
        <v>34</v>
      </c>
      <c r="L238">
        <v>19</v>
      </c>
      <c r="M238" t="s">
        <v>37</v>
      </c>
      <c r="N238" t="s">
        <v>35</v>
      </c>
      <c r="O238" t="s">
        <v>36</v>
      </c>
      <c r="P238">
        <v>3000</v>
      </c>
      <c r="Q238" t="s">
        <v>38</v>
      </c>
      <c r="R238">
        <v>3941</v>
      </c>
      <c r="S238" t="s">
        <v>140</v>
      </c>
      <c r="T238">
        <v>0</v>
      </c>
      <c r="U238" t="s">
        <v>40</v>
      </c>
      <c r="V238" s="1">
        <v>150000</v>
      </c>
      <c r="W238" s="1">
        <v>150000</v>
      </c>
      <c r="X238" s="1">
        <v>1661937.89</v>
      </c>
      <c r="Y238" s="1">
        <v>1661937.89</v>
      </c>
      <c r="Z238" s="1">
        <v>1661937.89</v>
      </c>
      <c r="AA238" s="1">
        <v>1661937.89</v>
      </c>
      <c r="AB238" s="1">
        <v>1661937.89</v>
      </c>
      <c r="AC238" s="83">
        <f t="shared" si="6"/>
        <v>-1511937.89</v>
      </c>
      <c r="AD238">
        <v>0</v>
      </c>
      <c r="AE238">
        <v>0</v>
      </c>
      <c r="AF238">
        <v>0</v>
      </c>
      <c r="AG238">
        <v>0</v>
      </c>
      <c r="AH238">
        <v>0</v>
      </c>
    </row>
    <row r="239" spans="1:34" hidden="1" x14ac:dyDescent="0.25">
      <c r="A239" t="str">
        <f t="shared" si="7"/>
        <v>1.1-00-2304_23619013_2342110</v>
      </c>
      <c r="B239" t="s">
        <v>137</v>
      </c>
      <c r="C239" t="s">
        <v>138</v>
      </c>
      <c r="D239" t="s">
        <v>28</v>
      </c>
      <c r="E239" t="s">
        <v>29</v>
      </c>
      <c r="F239" t="s">
        <v>30</v>
      </c>
      <c r="G239" t="s">
        <v>31</v>
      </c>
      <c r="H239" t="s">
        <v>32</v>
      </c>
      <c r="I239" t="s">
        <v>33</v>
      </c>
      <c r="J239">
        <v>6</v>
      </c>
      <c r="K239" t="s">
        <v>34</v>
      </c>
      <c r="L239">
        <v>19</v>
      </c>
      <c r="M239" t="s">
        <v>37</v>
      </c>
      <c r="N239" t="s">
        <v>35</v>
      </c>
      <c r="O239" t="s">
        <v>36</v>
      </c>
      <c r="P239">
        <v>4000</v>
      </c>
      <c r="Q239" t="s">
        <v>154</v>
      </c>
      <c r="R239">
        <v>4211</v>
      </c>
      <c r="S239" t="s">
        <v>249</v>
      </c>
      <c r="T239">
        <v>0</v>
      </c>
      <c r="U239" t="s">
        <v>40</v>
      </c>
      <c r="V239" s="1">
        <v>2200000</v>
      </c>
      <c r="W239" s="1">
        <v>2200000</v>
      </c>
      <c r="X239" s="1">
        <v>2105566.7599999998</v>
      </c>
      <c r="Y239" s="1">
        <v>2105566.7599999998</v>
      </c>
      <c r="Z239" s="1">
        <v>2105566.7599999998</v>
      </c>
      <c r="AA239" s="1">
        <v>2105566.7599999998</v>
      </c>
      <c r="AB239" s="1">
        <v>2105566.7599999998</v>
      </c>
      <c r="AC239" s="83">
        <f t="shared" si="6"/>
        <v>94433.240000000224</v>
      </c>
      <c r="AD239">
        <v>0</v>
      </c>
      <c r="AE239">
        <v>0</v>
      </c>
      <c r="AF239">
        <v>0</v>
      </c>
      <c r="AG239">
        <v>0</v>
      </c>
      <c r="AH239">
        <v>0</v>
      </c>
    </row>
    <row r="240" spans="1:34" hidden="1" x14ac:dyDescent="0.25">
      <c r="A240" t="str">
        <f t="shared" si="7"/>
        <v>1.1-00-2304_23619013_2342510</v>
      </c>
      <c r="B240" t="s">
        <v>137</v>
      </c>
      <c r="C240" t="s">
        <v>138</v>
      </c>
      <c r="D240" t="s">
        <v>28</v>
      </c>
      <c r="E240" t="s">
        <v>29</v>
      </c>
      <c r="F240" t="s">
        <v>30</v>
      </c>
      <c r="G240" t="s">
        <v>31</v>
      </c>
      <c r="H240" t="s">
        <v>32</v>
      </c>
      <c r="I240" t="s">
        <v>33</v>
      </c>
      <c r="J240">
        <v>6</v>
      </c>
      <c r="K240" t="s">
        <v>34</v>
      </c>
      <c r="L240">
        <v>19</v>
      </c>
      <c r="M240" t="s">
        <v>37</v>
      </c>
      <c r="N240" t="s">
        <v>35</v>
      </c>
      <c r="O240" t="s">
        <v>36</v>
      </c>
      <c r="P240">
        <v>4000</v>
      </c>
      <c r="Q240" t="s">
        <v>154</v>
      </c>
      <c r="R240">
        <v>4251</v>
      </c>
      <c r="S240" t="s">
        <v>289</v>
      </c>
      <c r="T240">
        <v>0</v>
      </c>
      <c r="U240" t="s">
        <v>40</v>
      </c>
      <c r="V240" s="1">
        <v>5000000</v>
      </c>
      <c r="W240" s="1">
        <v>5000000</v>
      </c>
      <c r="X240" s="1">
        <v>5671033.7599999998</v>
      </c>
      <c r="Y240" s="1">
        <v>5671033.7599999998</v>
      </c>
      <c r="Z240" s="1">
        <v>5671033.7599999998</v>
      </c>
      <c r="AA240" s="1">
        <v>5671033.7599999998</v>
      </c>
      <c r="AB240" s="1">
        <v>5671033.7599999998</v>
      </c>
      <c r="AC240" s="83">
        <f t="shared" si="6"/>
        <v>-671033.75999999978</v>
      </c>
      <c r="AD240">
        <v>0</v>
      </c>
      <c r="AE240">
        <v>0</v>
      </c>
      <c r="AF240">
        <v>0</v>
      </c>
      <c r="AG240">
        <v>0</v>
      </c>
      <c r="AH240">
        <v>0</v>
      </c>
    </row>
    <row r="241" spans="1:34" hidden="1" x14ac:dyDescent="0.25">
      <c r="A241" t="str">
        <f t="shared" si="7"/>
        <v>1.1-00-2304_23619013_2358110</v>
      </c>
      <c r="B241" t="s">
        <v>137</v>
      </c>
      <c r="C241" t="s">
        <v>138</v>
      </c>
      <c r="D241" t="s">
        <v>28</v>
      </c>
      <c r="E241" t="s">
        <v>29</v>
      </c>
      <c r="F241" t="s">
        <v>30</v>
      </c>
      <c r="G241" t="s">
        <v>31</v>
      </c>
      <c r="H241" t="s">
        <v>32</v>
      </c>
      <c r="I241" t="s">
        <v>33</v>
      </c>
      <c r="J241">
        <v>6</v>
      </c>
      <c r="K241" t="s">
        <v>34</v>
      </c>
      <c r="L241">
        <v>19</v>
      </c>
      <c r="M241" t="s">
        <v>37</v>
      </c>
      <c r="N241" t="s">
        <v>35</v>
      </c>
      <c r="O241" t="s">
        <v>36</v>
      </c>
      <c r="P241">
        <v>5000</v>
      </c>
      <c r="Q241" t="s">
        <v>84</v>
      </c>
      <c r="R241">
        <v>5811</v>
      </c>
      <c r="S241" t="s">
        <v>132</v>
      </c>
      <c r="T241">
        <v>0</v>
      </c>
      <c r="U241" t="s">
        <v>40</v>
      </c>
      <c r="V241">
        <v>0</v>
      </c>
      <c r="W241">
        <v>0</v>
      </c>
      <c r="X241" s="1">
        <v>1750138.99</v>
      </c>
      <c r="Y241" s="1">
        <v>1750138.99</v>
      </c>
      <c r="Z241" s="1">
        <v>1750138.99</v>
      </c>
      <c r="AA241" s="1">
        <v>1750138.99</v>
      </c>
      <c r="AB241" s="1">
        <v>1750138.99</v>
      </c>
      <c r="AC241" s="83">
        <f t="shared" si="6"/>
        <v>-1750138.99</v>
      </c>
      <c r="AD241">
        <v>0</v>
      </c>
      <c r="AE241">
        <v>0</v>
      </c>
      <c r="AF241">
        <v>0</v>
      </c>
      <c r="AG241">
        <v>0</v>
      </c>
      <c r="AH241">
        <v>0</v>
      </c>
    </row>
    <row r="242" spans="1:34" hidden="1" x14ac:dyDescent="0.25">
      <c r="A242" t="str">
        <f t="shared" si="7"/>
        <v>1.1-00-2304_23620014_2321810</v>
      </c>
      <c r="B242" t="s">
        <v>137</v>
      </c>
      <c r="C242" t="s">
        <v>138</v>
      </c>
      <c r="D242" t="s">
        <v>28</v>
      </c>
      <c r="E242" t="s">
        <v>29</v>
      </c>
      <c r="F242" t="s">
        <v>30</v>
      </c>
      <c r="G242" t="s">
        <v>31</v>
      </c>
      <c r="H242" t="s">
        <v>32</v>
      </c>
      <c r="I242" t="s">
        <v>33</v>
      </c>
      <c r="J242">
        <v>6</v>
      </c>
      <c r="K242" t="s">
        <v>34</v>
      </c>
      <c r="L242">
        <v>20</v>
      </c>
      <c r="M242" t="s">
        <v>292</v>
      </c>
      <c r="N242" t="s">
        <v>290</v>
      </c>
      <c r="O242" t="s">
        <v>291</v>
      </c>
      <c r="P242">
        <v>2000</v>
      </c>
      <c r="Q242" t="s">
        <v>73</v>
      </c>
      <c r="R242">
        <v>2181</v>
      </c>
      <c r="S242" t="s">
        <v>293</v>
      </c>
      <c r="T242">
        <v>0</v>
      </c>
      <c r="U242" t="s">
        <v>40</v>
      </c>
      <c r="V242" s="1">
        <v>4334905</v>
      </c>
      <c r="W242" s="1">
        <v>4385000</v>
      </c>
      <c r="X242" s="1">
        <v>1289000</v>
      </c>
      <c r="Y242" s="1">
        <v>1289000</v>
      </c>
      <c r="Z242" s="1">
        <v>1114600</v>
      </c>
      <c r="AA242" s="1">
        <v>1114600</v>
      </c>
      <c r="AB242" s="1">
        <v>1114600</v>
      </c>
      <c r="AC242" s="83">
        <f t="shared" si="6"/>
        <v>3045905</v>
      </c>
      <c r="AD242">
        <v>0</v>
      </c>
      <c r="AE242">
        <v>0</v>
      </c>
      <c r="AF242">
        <v>0</v>
      </c>
      <c r="AG242" s="1">
        <v>50095</v>
      </c>
      <c r="AH242" s="1">
        <v>-50095</v>
      </c>
    </row>
    <row r="243" spans="1:34" hidden="1" x14ac:dyDescent="0.25">
      <c r="A243" t="str">
        <f t="shared" si="7"/>
        <v>1.1-00-2304_23620014_2339420</v>
      </c>
      <c r="B243" t="s">
        <v>137</v>
      </c>
      <c r="C243" t="s">
        <v>138</v>
      </c>
      <c r="D243" t="s">
        <v>28</v>
      </c>
      <c r="E243" t="s">
        <v>29</v>
      </c>
      <c r="F243" t="s">
        <v>30</v>
      </c>
      <c r="G243" t="s">
        <v>31</v>
      </c>
      <c r="H243" t="s">
        <v>32</v>
      </c>
      <c r="I243" t="s">
        <v>33</v>
      </c>
      <c r="J243">
        <v>6</v>
      </c>
      <c r="K243" t="s">
        <v>34</v>
      </c>
      <c r="L243">
        <v>20</v>
      </c>
      <c r="M243" t="s">
        <v>292</v>
      </c>
      <c r="N243" t="s">
        <v>290</v>
      </c>
      <c r="O243" t="s">
        <v>291</v>
      </c>
      <c r="P243">
        <v>3000</v>
      </c>
      <c r="Q243" t="s">
        <v>38</v>
      </c>
      <c r="R243">
        <v>3942</v>
      </c>
      <c r="S243" t="s">
        <v>294</v>
      </c>
      <c r="T243">
        <v>0</v>
      </c>
      <c r="U243" t="s">
        <v>40</v>
      </c>
      <c r="V243" s="1">
        <v>450000</v>
      </c>
      <c r="W243" s="1">
        <v>450000</v>
      </c>
      <c r="X243" s="1">
        <v>598486.9</v>
      </c>
      <c r="Y243" s="1">
        <v>598486.9</v>
      </c>
      <c r="Z243" s="1">
        <v>598486.9</v>
      </c>
      <c r="AA243" s="1">
        <v>598304.13</v>
      </c>
      <c r="AB243" s="1">
        <v>595440.34</v>
      </c>
      <c r="AC243" s="83">
        <f t="shared" si="6"/>
        <v>-148486.90000000002</v>
      </c>
      <c r="AD243">
        <v>0</v>
      </c>
      <c r="AE243">
        <v>0</v>
      </c>
      <c r="AF243">
        <v>0</v>
      </c>
      <c r="AG243">
        <v>0</v>
      </c>
      <c r="AH243">
        <v>0</v>
      </c>
    </row>
    <row r="244" spans="1:34" hidden="1" x14ac:dyDescent="0.25">
      <c r="A244" t="str">
        <f t="shared" si="7"/>
        <v>1.1-00-2304_23620014_2339510</v>
      </c>
      <c r="B244" t="s">
        <v>137</v>
      </c>
      <c r="C244" t="s">
        <v>138</v>
      </c>
      <c r="D244" t="s">
        <v>28</v>
      </c>
      <c r="E244" t="s">
        <v>29</v>
      </c>
      <c r="F244" t="s">
        <v>30</v>
      </c>
      <c r="G244" t="s">
        <v>31</v>
      </c>
      <c r="H244" t="s">
        <v>32</v>
      </c>
      <c r="I244" t="s">
        <v>33</v>
      </c>
      <c r="J244">
        <v>6</v>
      </c>
      <c r="K244" t="s">
        <v>34</v>
      </c>
      <c r="L244">
        <v>20</v>
      </c>
      <c r="M244" t="s">
        <v>292</v>
      </c>
      <c r="N244" t="s">
        <v>290</v>
      </c>
      <c r="O244" t="s">
        <v>291</v>
      </c>
      <c r="P244">
        <v>3000</v>
      </c>
      <c r="Q244" t="s">
        <v>38</v>
      </c>
      <c r="R244">
        <v>3951</v>
      </c>
      <c r="S244" t="s">
        <v>184</v>
      </c>
      <c r="T244">
        <v>0</v>
      </c>
      <c r="U244" t="s">
        <v>40</v>
      </c>
      <c r="V244">
        <v>0</v>
      </c>
      <c r="W244">
        <v>0</v>
      </c>
      <c r="X244">
        <v>0</v>
      </c>
      <c r="Y244">
        <v>0</v>
      </c>
      <c r="Z244">
        <v>0</v>
      </c>
      <c r="AA244">
        <v>0</v>
      </c>
      <c r="AB244">
        <v>0</v>
      </c>
      <c r="AC244" s="83">
        <f t="shared" si="6"/>
        <v>0</v>
      </c>
      <c r="AD244">
        <v>0</v>
      </c>
      <c r="AE244">
        <v>0</v>
      </c>
      <c r="AF244">
        <v>0</v>
      </c>
      <c r="AG244">
        <v>0</v>
      </c>
      <c r="AH244">
        <v>0</v>
      </c>
    </row>
    <row r="245" spans="1:34" hidden="1" x14ac:dyDescent="0.25">
      <c r="A245" t="str">
        <f t="shared" si="7"/>
        <v>1.1-00-2302_23114010_2338210</v>
      </c>
      <c r="B245" t="s">
        <v>137</v>
      </c>
      <c r="C245" t="s">
        <v>138</v>
      </c>
      <c r="D245" t="s">
        <v>28</v>
      </c>
      <c r="E245" t="s">
        <v>29</v>
      </c>
      <c r="F245" t="s">
        <v>149</v>
      </c>
      <c r="G245" t="s">
        <v>150</v>
      </c>
      <c r="H245" t="s">
        <v>97</v>
      </c>
      <c r="I245" t="s">
        <v>98</v>
      </c>
      <c r="J245">
        <v>1</v>
      </c>
      <c r="K245" t="s">
        <v>127</v>
      </c>
      <c r="L245">
        <v>14</v>
      </c>
      <c r="M245" t="s">
        <v>295</v>
      </c>
      <c r="N245" t="s">
        <v>158</v>
      </c>
      <c r="O245" t="s">
        <v>159</v>
      </c>
      <c r="P245">
        <v>3000</v>
      </c>
      <c r="Q245" t="s">
        <v>38</v>
      </c>
      <c r="R245">
        <v>3821</v>
      </c>
      <c r="S245" t="s">
        <v>233</v>
      </c>
      <c r="T245">
        <v>0</v>
      </c>
      <c r="U245" t="s">
        <v>40</v>
      </c>
      <c r="V245" s="1">
        <v>2823470</v>
      </c>
      <c r="W245" s="1">
        <v>2823470</v>
      </c>
      <c r="X245" s="1">
        <v>4822901.84</v>
      </c>
      <c r="Y245">
        <v>0</v>
      </c>
      <c r="Z245">
        <v>0</v>
      </c>
      <c r="AA245">
        <v>0</v>
      </c>
      <c r="AB245">
        <v>0</v>
      </c>
      <c r="AC245" s="83">
        <f t="shared" si="6"/>
        <v>-1999431.8399999999</v>
      </c>
      <c r="AD245">
        <v>0</v>
      </c>
      <c r="AE245">
        <v>0</v>
      </c>
      <c r="AF245">
        <v>0</v>
      </c>
      <c r="AG245">
        <v>0</v>
      </c>
      <c r="AH245">
        <v>0</v>
      </c>
    </row>
    <row r="246" spans="1:34" hidden="1" x14ac:dyDescent="0.25">
      <c r="A246" t="str">
        <f t="shared" si="7"/>
        <v>1.1-00-2302_23114010_2343110</v>
      </c>
      <c r="B246" t="s">
        <v>137</v>
      </c>
      <c r="C246" t="s">
        <v>138</v>
      </c>
      <c r="D246" t="s">
        <v>28</v>
      </c>
      <c r="E246" t="s">
        <v>29</v>
      </c>
      <c r="F246" t="s">
        <v>149</v>
      </c>
      <c r="G246" t="s">
        <v>150</v>
      </c>
      <c r="H246" t="s">
        <v>97</v>
      </c>
      <c r="I246" t="s">
        <v>98</v>
      </c>
      <c r="J246">
        <v>1</v>
      </c>
      <c r="K246" t="s">
        <v>127</v>
      </c>
      <c r="L246">
        <v>14</v>
      </c>
      <c r="M246" t="s">
        <v>295</v>
      </c>
      <c r="N246" t="s">
        <v>158</v>
      </c>
      <c r="O246" t="s">
        <v>159</v>
      </c>
      <c r="P246">
        <v>4000</v>
      </c>
      <c r="Q246" t="s">
        <v>154</v>
      </c>
      <c r="R246">
        <v>4311</v>
      </c>
      <c r="S246" t="s">
        <v>296</v>
      </c>
      <c r="T246">
        <v>0</v>
      </c>
      <c r="U246" t="s">
        <v>40</v>
      </c>
      <c r="V246" s="1">
        <v>2000000</v>
      </c>
      <c r="W246" s="1">
        <v>2000000</v>
      </c>
      <c r="X246">
        <v>0</v>
      </c>
      <c r="Y246">
        <v>0</v>
      </c>
      <c r="Z246">
        <v>0</v>
      </c>
      <c r="AA246">
        <v>0</v>
      </c>
      <c r="AB246">
        <v>0</v>
      </c>
      <c r="AC246" s="83">
        <f t="shared" si="6"/>
        <v>2000000</v>
      </c>
      <c r="AD246">
        <v>0</v>
      </c>
      <c r="AE246">
        <v>0</v>
      </c>
      <c r="AF246">
        <v>0</v>
      </c>
      <c r="AG246">
        <v>0</v>
      </c>
      <c r="AH246">
        <v>0</v>
      </c>
    </row>
    <row r="247" spans="1:34" hidden="1" x14ac:dyDescent="0.25">
      <c r="A247" t="str">
        <f t="shared" si="7"/>
        <v>1.1-00-2302_2318007_2344518</v>
      </c>
      <c r="B247" t="s">
        <v>137</v>
      </c>
      <c r="C247" t="s">
        <v>138</v>
      </c>
      <c r="D247" t="s">
        <v>28</v>
      </c>
      <c r="E247" t="s">
        <v>29</v>
      </c>
      <c r="F247" t="s">
        <v>63</v>
      </c>
      <c r="G247" t="s">
        <v>64</v>
      </c>
      <c r="H247" t="s">
        <v>97</v>
      </c>
      <c r="I247" t="s">
        <v>98</v>
      </c>
      <c r="J247">
        <v>1</v>
      </c>
      <c r="K247" t="s">
        <v>127</v>
      </c>
      <c r="L247">
        <v>8</v>
      </c>
      <c r="M247" t="s">
        <v>297</v>
      </c>
      <c r="N247" t="s">
        <v>128</v>
      </c>
      <c r="O247" t="s">
        <v>129</v>
      </c>
      <c r="P247">
        <v>4000</v>
      </c>
      <c r="Q247" t="s">
        <v>154</v>
      </c>
      <c r="R247">
        <v>4451</v>
      </c>
      <c r="S247" t="s">
        <v>234</v>
      </c>
      <c r="T247">
        <v>8</v>
      </c>
      <c r="U247" t="s">
        <v>298</v>
      </c>
      <c r="V247" s="1">
        <v>700000</v>
      </c>
      <c r="W247" s="1">
        <v>700008.48</v>
      </c>
      <c r="X247">
        <v>0</v>
      </c>
      <c r="Y247">
        <v>0</v>
      </c>
      <c r="Z247">
        <v>0</v>
      </c>
      <c r="AA247">
        <v>0</v>
      </c>
      <c r="AB247">
        <v>0</v>
      </c>
      <c r="AC247" s="83">
        <f t="shared" si="6"/>
        <v>700000</v>
      </c>
      <c r="AD247">
        <v>0</v>
      </c>
      <c r="AE247">
        <v>0</v>
      </c>
      <c r="AF247">
        <v>0</v>
      </c>
      <c r="AG247">
        <v>8.48</v>
      </c>
      <c r="AH247">
        <v>-8.48</v>
      </c>
    </row>
    <row r="248" spans="1:34" hidden="1" x14ac:dyDescent="0.25">
      <c r="A248" t="str">
        <f t="shared" si="7"/>
        <v>1.1-00-2302_2318007_2344519</v>
      </c>
      <c r="B248" t="s">
        <v>137</v>
      </c>
      <c r="C248" t="s">
        <v>138</v>
      </c>
      <c r="D248" t="s">
        <v>28</v>
      </c>
      <c r="E248" t="s">
        <v>29</v>
      </c>
      <c r="F248" t="s">
        <v>63</v>
      </c>
      <c r="G248" t="s">
        <v>64</v>
      </c>
      <c r="H248" t="s">
        <v>97</v>
      </c>
      <c r="I248" t="s">
        <v>98</v>
      </c>
      <c r="J248">
        <v>1</v>
      </c>
      <c r="K248" t="s">
        <v>127</v>
      </c>
      <c r="L248">
        <v>8</v>
      </c>
      <c r="M248" t="s">
        <v>297</v>
      </c>
      <c r="N248" t="s">
        <v>128</v>
      </c>
      <c r="O248" t="s">
        <v>129</v>
      </c>
      <c r="P248">
        <v>4000</v>
      </c>
      <c r="Q248" t="s">
        <v>154</v>
      </c>
      <c r="R248">
        <v>4451</v>
      </c>
      <c r="S248" t="s">
        <v>234</v>
      </c>
      <c r="T248">
        <v>9</v>
      </c>
      <c r="U248" t="s">
        <v>299</v>
      </c>
      <c r="V248" s="1">
        <v>210000</v>
      </c>
      <c r="W248" s="1">
        <v>210000</v>
      </c>
      <c r="X248">
        <v>0</v>
      </c>
      <c r="Y248">
        <v>0</v>
      </c>
      <c r="Z248">
        <v>0</v>
      </c>
      <c r="AA248">
        <v>0</v>
      </c>
      <c r="AB248">
        <v>0</v>
      </c>
      <c r="AC248" s="83">
        <f t="shared" si="6"/>
        <v>210000</v>
      </c>
      <c r="AD248">
        <v>0</v>
      </c>
      <c r="AE248">
        <v>0</v>
      </c>
      <c r="AF248">
        <v>0</v>
      </c>
      <c r="AG248">
        <v>0</v>
      </c>
      <c r="AH248">
        <v>0</v>
      </c>
    </row>
    <row r="249" spans="1:34" hidden="1" x14ac:dyDescent="0.25">
      <c r="A249" t="str">
        <f t="shared" si="7"/>
        <v>1.1-00-2302_2318007_23445110</v>
      </c>
      <c r="B249" t="s">
        <v>137</v>
      </c>
      <c r="C249" t="s">
        <v>138</v>
      </c>
      <c r="D249" t="s">
        <v>28</v>
      </c>
      <c r="E249" t="s">
        <v>29</v>
      </c>
      <c r="F249" t="s">
        <v>63</v>
      </c>
      <c r="G249" t="s">
        <v>64</v>
      </c>
      <c r="H249" t="s">
        <v>97</v>
      </c>
      <c r="I249" t="s">
        <v>98</v>
      </c>
      <c r="J249">
        <v>1</v>
      </c>
      <c r="K249" t="s">
        <v>127</v>
      </c>
      <c r="L249">
        <v>8</v>
      </c>
      <c r="M249" t="s">
        <v>297</v>
      </c>
      <c r="N249" t="s">
        <v>128</v>
      </c>
      <c r="O249" t="s">
        <v>129</v>
      </c>
      <c r="P249">
        <v>4000</v>
      </c>
      <c r="Q249" t="s">
        <v>154</v>
      </c>
      <c r="R249">
        <v>4451</v>
      </c>
      <c r="S249" t="s">
        <v>234</v>
      </c>
      <c r="T249">
        <v>10</v>
      </c>
      <c r="U249" t="s">
        <v>300</v>
      </c>
      <c r="V249" s="1">
        <v>50000</v>
      </c>
      <c r="W249" s="1">
        <v>49991.519999999997</v>
      </c>
      <c r="X249">
        <v>0</v>
      </c>
      <c r="Y249">
        <v>0</v>
      </c>
      <c r="Z249">
        <v>0</v>
      </c>
      <c r="AA249">
        <v>0</v>
      </c>
      <c r="AB249">
        <v>0</v>
      </c>
      <c r="AC249" s="83">
        <f t="shared" si="6"/>
        <v>50000</v>
      </c>
      <c r="AD249">
        <v>0</v>
      </c>
      <c r="AE249">
        <v>8.48</v>
      </c>
      <c r="AF249">
        <v>0</v>
      </c>
      <c r="AG249">
        <v>0</v>
      </c>
      <c r="AH249">
        <v>8.48</v>
      </c>
    </row>
    <row r="250" spans="1:34" hidden="1" x14ac:dyDescent="0.25">
      <c r="A250" t="str">
        <f t="shared" si="7"/>
        <v>1.1-00-2314_23153034_2342110</v>
      </c>
      <c r="B250" t="s">
        <v>137</v>
      </c>
      <c r="C250" t="s">
        <v>138</v>
      </c>
      <c r="D250" t="s">
        <v>28</v>
      </c>
      <c r="E250" t="s">
        <v>29</v>
      </c>
      <c r="F250" t="s">
        <v>63</v>
      </c>
      <c r="G250" t="s">
        <v>64</v>
      </c>
      <c r="H250" t="s">
        <v>301</v>
      </c>
      <c r="I250" t="s">
        <v>302</v>
      </c>
      <c r="J250">
        <v>1</v>
      </c>
      <c r="K250" t="s">
        <v>127</v>
      </c>
      <c r="L250">
        <v>53</v>
      </c>
      <c r="M250" t="s">
        <v>305</v>
      </c>
      <c r="N250" t="s">
        <v>303</v>
      </c>
      <c r="O250" t="s">
        <v>304</v>
      </c>
      <c r="P250">
        <v>4000</v>
      </c>
      <c r="Q250" t="s">
        <v>154</v>
      </c>
      <c r="R250">
        <v>4211</v>
      </c>
      <c r="S250" t="s">
        <v>249</v>
      </c>
      <c r="T250">
        <v>0</v>
      </c>
      <c r="U250" t="s">
        <v>40</v>
      </c>
      <c r="V250" s="1">
        <v>10000000</v>
      </c>
      <c r="W250" s="1">
        <v>10000000</v>
      </c>
      <c r="X250" s="1">
        <v>5833333.3099999996</v>
      </c>
      <c r="Y250" s="1">
        <v>5833333.3099999996</v>
      </c>
      <c r="Z250" s="1">
        <v>5833333.3099999996</v>
      </c>
      <c r="AA250" s="1">
        <v>5833333.3099999996</v>
      </c>
      <c r="AB250" s="1">
        <v>5833333.3099999996</v>
      </c>
      <c r="AC250" s="83">
        <f t="shared" si="6"/>
        <v>4166666.6900000004</v>
      </c>
      <c r="AD250">
        <v>0</v>
      </c>
      <c r="AE250">
        <v>0</v>
      </c>
      <c r="AF250">
        <v>0</v>
      </c>
      <c r="AG250">
        <v>0</v>
      </c>
      <c r="AH250">
        <v>0</v>
      </c>
    </row>
    <row r="251" spans="1:34" hidden="1" x14ac:dyDescent="0.25">
      <c r="A251" t="str">
        <f t="shared" si="7"/>
        <v>1.1-00-2301_2311001_2344110</v>
      </c>
      <c r="B251" t="s">
        <v>137</v>
      </c>
      <c r="C251" t="s">
        <v>138</v>
      </c>
      <c r="D251" t="s">
        <v>28</v>
      </c>
      <c r="E251" t="s">
        <v>29</v>
      </c>
      <c r="F251" t="s">
        <v>43</v>
      </c>
      <c r="G251" t="s">
        <v>44</v>
      </c>
      <c r="H251" t="s">
        <v>306</v>
      </c>
      <c r="I251" t="s">
        <v>307</v>
      </c>
      <c r="J251">
        <v>1</v>
      </c>
      <c r="K251" t="s">
        <v>127</v>
      </c>
      <c r="L251">
        <v>1</v>
      </c>
      <c r="M251" t="s">
        <v>310</v>
      </c>
      <c r="N251" t="s">
        <v>308</v>
      </c>
      <c r="O251" t="s">
        <v>309</v>
      </c>
      <c r="P251">
        <v>4000</v>
      </c>
      <c r="Q251" t="s">
        <v>154</v>
      </c>
      <c r="R251">
        <v>4411</v>
      </c>
      <c r="S251" t="s">
        <v>155</v>
      </c>
      <c r="T251">
        <v>0</v>
      </c>
      <c r="U251" t="s">
        <v>40</v>
      </c>
      <c r="V251" s="1">
        <v>1082347</v>
      </c>
      <c r="W251" s="1">
        <v>1082347</v>
      </c>
      <c r="X251" s="1">
        <v>1262266</v>
      </c>
      <c r="Y251" s="1">
        <v>1262266</v>
      </c>
      <c r="Z251" s="1">
        <v>1262266</v>
      </c>
      <c r="AA251" s="1">
        <v>1191688</v>
      </c>
      <c r="AB251" s="1">
        <v>1191688</v>
      </c>
      <c r="AC251" s="83">
        <f t="shared" si="6"/>
        <v>-179919</v>
      </c>
      <c r="AD251">
        <v>0</v>
      </c>
      <c r="AE251">
        <v>0</v>
      </c>
      <c r="AF251">
        <v>0</v>
      </c>
      <c r="AG251">
        <v>0</v>
      </c>
      <c r="AH251">
        <v>0</v>
      </c>
    </row>
    <row r="252" spans="1:34" hidden="1" x14ac:dyDescent="0.25">
      <c r="A252" t="str">
        <f t="shared" si="7"/>
        <v>1.1-00-2301_2311001_23441136</v>
      </c>
      <c r="B252" t="s">
        <v>137</v>
      </c>
      <c r="C252" t="s">
        <v>138</v>
      </c>
      <c r="D252" t="s">
        <v>28</v>
      </c>
      <c r="E252" t="s">
        <v>29</v>
      </c>
      <c r="F252" t="s">
        <v>43</v>
      </c>
      <c r="G252" t="s">
        <v>44</v>
      </c>
      <c r="H252" t="s">
        <v>306</v>
      </c>
      <c r="I252" t="s">
        <v>307</v>
      </c>
      <c r="J252">
        <v>1</v>
      </c>
      <c r="K252" t="s">
        <v>127</v>
      </c>
      <c r="L252">
        <v>1</v>
      </c>
      <c r="M252" t="s">
        <v>310</v>
      </c>
      <c r="N252" t="s">
        <v>308</v>
      </c>
      <c r="O252" t="s">
        <v>309</v>
      </c>
      <c r="P252">
        <v>4000</v>
      </c>
      <c r="Q252" t="s">
        <v>154</v>
      </c>
      <c r="R252">
        <v>4411</v>
      </c>
      <c r="S252" t="s">
        <v>155</v>
      </c>
      <c r="T252">
        <v>36</v>
      </c>
      <c r="U252" t="s">
        <v>316</v>
      </c>
      <c r="V252" s="1">
        <v>324000</v>
      </c>
      <c r="W252">
        <v>0</v>
      </c>
      <c r="X252" s="1">
        <v>82500</v>
      </c>
      <c r="Y252" s="1">
        <v>82500</v>
      </c>
      <c r="Z252" s="1">
        <v>82500</v>
      </c>
      <c r="AA252" s="1">
        <v>54000</v>
      </c>
      <c r="AB252" s="1">
        <v>54000</v>
      </c>
      <c r="AC252" s="83">
        <f t="shared" si="6"/>
        <v>241500</v>
      </c>
      <c r="AD252">
        <v>0</v>
      </c>
      <c r="AE252" s="1">
        <v>324000</v>
      </c>
      <c r="AF252">
        <v>0</v>
      </c>
      <c r="AG252">
        <v>0</v>
      </c>
      <c r="AH252" s="1">
        <v>324000</v>
      </c>
    </row>
    <row r="253" spans="1:34" hidden="1" x14ac:dyDescent="0.25">
      <c r="A253" t="str">
        <f t="shared" si="7"/>
        <v>1.1-00-2301_2311001_23441138</v>
      </c>
      <c r="B253" t="s">
        <v>137</v>
      </c>
      <c r="C253" t="s">
        <v>138</v>
      </c>
      <c r="D253" t="s">
        <v>28</v>
      </c>
      <c r="E253" t="s">
        <v>29</v>
      </c>
      <c r="F253" t="s">
        <v>43</v>
      </c>
      <c r="G253" t="s">
        <v>44</v>
      </c>
      <c r="H253" t="s">
        <v>306</v>
      </c>
      <c r="I253" t="s">
        <v>307</v>
      </c>
      <c r="J253">
        <v>1</v>
      </c>
      <c r="K253" t="s">
        <v>127</v>
      </c>
      <c r="L253">
        <v>1</v>
      </c>
      <c r="M253" t="s">
        <v>310</v>
      </c>
      <c r="N253" t="s">
        <v>308</v>
      </c>
      <c r="O253" t="s">
        <v>309</v>
      </c>
      <c r="P253">
        <v>4000</v>
      </c>
      <c r="Q253" t="s">
        <v>154</v>
      </c>
      <c r="R253">
        <v>4411</v>
      </c>
      <c r="S253" t="s">
        <v>155</v>
      </c>
      <c r="T253">
        <v>38</v>
      </c>
      <c r="U253" t="s">
        <v>599</v>
      </c>
      <c r="V253">
        <v>0</v>
      </c>
      <c r="W253">
        <v>0</v>
      </c>
      <c r="X253">
        <v>0</v>
      </c>
      <c r="Y253">
        <v>0</v>
      </c>
      <c r="Z253">
        <v>0</v>
      </c>
      <c r="AA253">
        <v>0</v>
      </c>
      <c r="AB253">
        <v>0</v>
      </c>
      <c r="AC253" s="83">
        <f t="shared" si="6"/>
        <v>0</v>
      </c>
      <c r="AD253">
        <v>0</v>
      </c>
      <c r="AE253">
        <v>0</v>
      </c>
      <c r="AF253">
        <v>0</v>
      </c>
      <c r="AG253">
        <v>0</v>
      </c>
      <c r="AH253">
        <v>0</v>
      </c>
    </row>
    <row r="254" spans="1:34" hidden="1" x14ac:dyDescent="0.25">
      <c r="A254" t="str">
        <f t="shared" si="7"/>
        <v>1.1-00-2301_2311001_23441139</v>
      </c>
      <c r="B254" t="s">
        <v>137</v>
      </c>
      <c r="C254" t="s">
        <v>138</v>
      </c>
      <c r="D254" t="s">
        <v>28</v>
      </c>
      <c r="E254" t="s">
        <v>29</v>
      </c>
      <c r="F254" t="s">
        <v>43</v>
      </c>
      <c r="G254" t="s">
        <v>44</v>
      </c>
      <c r="H254" t="s">
        <v>306</v>
      </c>
      <c r="I254" t="s">
        <v>307</v>
      </c>
      <c r="J254">
        <v>1</v>
      </c>
      <c r="K254" t="s">
        <v>127</v>
      </c>
      <c r="L254">
        <v>1</v>
      </c>
      <c r="M254" t="s">
        <v>310</v>
      </c>
      <c r="N254" t="s">
        <v>308</v>
      </c>
      <c r="O254" t="s">
        <v>309</v>
      </c>
      <c r="P254">
        <v>4000</v>
      </c>
      <c r="Q254" t="s">
        <v>154</v>
      </c>
      <c r="R254">
        <v>4411</v>
      </c>
      <c r="S254" t="s">
        <v>155</v>
      </c>
      <c r="T254">
        <v>39</v>
      </c>
      <c r="U254" t="s">
        <v>600</v>
      </c>
      <c r="V254">
        <v>0</v>
      </c>
      <c r="W254">
        <v>0</v>
      </c>
      <c r="X254" s="1">
        <v>80899</v>
      </c>
      <c r="Y254" s="1">
        <v>80899</v>
      </c>
      <c r="Z254" s="1">
        <v>80899</v>
      </c>
      <c r="AA254" s="1">
        <v>80899</v>
      </c>
      <c r="AB254" s="1">
        <v>80899</v>
      </c>
      <c r="AC254" s="83">
        <f t="shared" si="6"/>
        <v>-80899</v>
      </c>
      <c r="AD254">
        <v>0</v>
      </c>
      <c r="AE254">
        <v>0</v>
      </c>
      <c r="AF254">
        <v>0</v>
      </c>
      <c r="AG254">
        <v>0</v>
      </c>
      <c r="AH254">
        <v>0</v>
      </c>
    </row>
    <row r="255" spans="1:34" hidden="1" x14ac:dyDescent="0.25">
      <c r="A255" t="str">
        <f t="shared" si="7"/>
        <v>1.1-00-2301_2311001_2344510</v>
      </c>
      <c r="B255" t="s">
        <v>137</v>
      </c>
      <c r="C255" t="s">
        <v>138</v>
      </c>
      <c r="D255" t="s">
        <v>28</v>
      </c>
      <c r="E255" t="s">
        <v>29</v>
      </c>
      <c r="F255" t="s">
        <v>43</v>
      </c>
      <c r="G255" t="s">
        <v>44</v>
      </c>
      <c r="H255" t="s">
        <v>306</v>
      </c>
      <c r="I255" t="s">
        <v>307</v>
      </c>
      <c r="J255">
        <v>1</v>
      </c>
      <c r="K255" t="s">
        <v>127</v>
      </c>
      <c r="L255">
        <v>1</v>
      </c>
      <c r="M255" t="s">
        <v>310</v>
      </c>
      <c r="N255" t="s">
        <v>308</v>
      </c>
      <c r="O255" t="s">
        <v>309</v>
      </c>
      <c r="P255">
        <v>4000</v>
      </c>
      <c r="Q255" t="s">
        <v>154</v>
      </c>
      <c r="R255">
        <v>4451</v>
      </c>
      <c r="S255" t="s">
        <v>234</v>
      </c>
      <c r="T255">
        <v>0</v>
      </c>
      <c r="U255" t="s">
        <v>40</v>
      </c>
      <c r="V255" s="1">
        <v>475000</v>
      </c>
      <c r="W255" s="1">
        <v>475008.52</v>
      </c>
      <c r="X255" s="1">
        <v>95000</v>
      </c>
      <c r="Y255" s="1">
        <v>95000</v>
      </c>
      <c r="Z255" s="1">
        <v>95000</v>
      </c>
      <c r="AA255" s="1">
        <v>70000</v>
      </c>
      <c r="AB255" s="1">
        <v>70000</v>
      </c>
      <c r="AC255" s="83">
        <f t="shared" si="6"/>
        <v>380000</v>
      </c>
      <c r="AD255">
        <v>0</v>
      </c>
      <c r="AE255">
        <v>0</v>
      </c>
      <c r="AF255">
        <v>0</v>
      </c>
      <c r="AG255">
        <v>8.52</v>
      </c>
      <c r="AH255">
        <v>-8.52</v>
      </c>
    </row>
    <row r="256" spans="1:34" hidden="1" x14ac:dyDescent="0.25">
      <c r="A256" t="str">
        <f t="shared" si="7"/>
        <v>1.1-00-2301_2311001_2344511</v>
      </c>
      <c r="B256" t="s">
        <v>137</v>
      </c>
      <c r="C256" t="s">
        <v>138</v>
      </c>
      <c r="D256" t="s">
        <v>28</v>
      </c>
      <c r="E256" t="s">
        <v>29</v>
      </c>
      <c r="F256" t="s">
        <v>43</v>
      </c>
      <c r="G256" t="s">
        <v>44</v>
      </c>
      <c r="H256" t="s">
        <v>306</v>
      </c>
      <c r="I256" t="s">
        <v>307</v>
      </c>
      <c r="J256">
        <v>1</v>
      </c>
      <c r="K256" t="s">
        <v>127</v>
      </c>
      <c r="L256">
        <v>1</v>
      </c>
      <c r="M256" t="s">
        <v>310</v>
      </c>
      <c r="N256" t="s">
        <v>308</v>
      </c>
      <c r="O256" t="s">
        <v>309</v>
      </c>
      <c r="P256">
        <v>4000</v>
      </c>
      <c r="Q256" t="s">
        <v>154</v>
      </c>
      <c r="R256">
        <v>4451</v>
      </c>
      <c r="S256" t="s">
        <v>234</v>
      </c>
      <c r="T256">
        <v>1</v>
      </c>
      <c r="U256" t="s">
        <v>311</v>
      </c>
      <c r="V256" s="1">
        <v>180000</v>
      </c>
      <c r="W256" s="1">
        <v>180000</v>
      </c>
      <c r="X256" s="1">
        <v>135000</v>
      </c>
      <c r="Y256" s="1">
        <v>135000</v>
      </c>
      <c r="Z256" s="1">
        <v>135000</v>
      </c>
      <c r="AA256" s="1">
        <v>105000</v>
      </c>
      <c r="AB256" s="1">
        <v>105000</v>
      </c>
      <c r="AC256" s="83">
        <f t="shared" si="6"/>
        <v>45000</v>
      </c>
      <c r="AD256">
        <v>0</v>
      </c>
      <c r="AE256">
        <v>0</v>
      </c>
      <c r="AF256">
        <v>0</v>
      </c>
      <c r="AG256">
        <v>0</v>
      </c>
      <c r="AH256">
        <v>0</v>
      </c>
    </row>
    <row r="257" spans="1:34" hidden="1" x14ac:dyDescent="0.25">
      <c r="A257" t="str">
        <f t="shared" si="7"/>
        <v>1.1-00-2301_2311001_2344512</v>
      </c>
      <c r="B257" t="s">
        <v>137</v>
      </c>
      <c r="C257" t="s">
        <v>138</v>
      </c>
      <c r="D257" t="s">
        <v>28</v>
      </c>
      <c r="E257" t="s">
        <v>29</v>
      </c>
      <c r="F257" t="s">
        <v>43</v>
      </c>
      <c r="G257" t="s">
        <v>44</v>
      </c>
      <c r="H257" t="s">
        <v>306</v>
      </c>
      <c r="I257" t="s">
        <v>307</v>
      </c>
      <c r="J257">
        <v>1</v>
      </c>
      <c r="K257" t="s">
        <v>127</v>
      </c>
      <c r="L257">
        <v>1</v>
      </c>
      <c r="M257" t="s">
        <v>310</v>
      </c>
      <c r="N257" t="s">
        <v>308</v>
      </c>
      <c r="O257" t="s">
        <v>309</v>
      </c>
      <c r="P257">
        <v>4000</v>
      </c>
      <c r="Q257" t="s">
        <v>154</v>
      </c>
      <c r="R257">
        <v>4451</v>
      </c>
      <c r="S257" t="s">
        <v>234</v>
      </c>
      <c r="T257">
        <v>2</v>
      </c>
      <c r="U257" t="s">
        <v>312</v>
      </c>
      <c r="V257" s="1">
        <v>300000</v>
      </c>
      <c r="W257" s="1">
        <v>299965.92</v>
      </c>
      <c r="X257">
        <v>0</v>
      </c>
      <c r="Y257">
        <v>0</v>
      </c>
      <c r="Z257">
        <v>0</v>
      </c>
      <c r="AA257">
        <v>0</v>
      </c>
      <c r="AB257">
        <v>0</v>
      </c>
      <c r="AC257" s="83">
        <f t="shared" si="6"/>
        <v>300000</v>
      </c>
      <c r="AD257">
        <v>0</v>
      </c>
      <c r="AE257">
        <v>34.08</v>
      </c>
      <c r="AF257">
        <v>0</v>
      </c>
      <c r="AG257">
        <v>0</v>
      </c>
      <c r="AH257">
        <v>34.08</v>
      </c>
    </row>
    <row r="258" spans="1:34" hidden="1" x14ac:dyDescent="0.25">
      <c r="A258" t="str">
        <f t="shared" si="7"/>
        <v>1.1-00-2301_2311001_2344513</v>
      </c>
      <c r="B258" t="s">
        <v>137</v>
      </c>
      <c r="C258" t="s">
        <v>138</v>
      </c>
      <c r="D258" t="s">
        <v>28</v>
      </c>
      <c r="E258" t="s">
        <v>29</v>
      </c>
      <c r="F258" t="s">
        <v>43</v>
      </c>
      <c r="G258" t="s">
        <v>44</v>
      </c>
      <c r="H258" t="s">
        <v>306</v>
      </c>
      <c r="I258" t="s">
        <v>307</v>
      </c>
      <c r="J258">
        <v>1</v>
      </c>
      <c r="K258" t="s">
        <v>127</v>
      </c>
      <c r="L258">
        <v>1</v>
      </c>
      <c r="M258" t="s">
        <v>310</v>
      </c>
      <c r="N258" t="s">
        <v>308</v>
      </c>
      <c r="O258" t="s">
        <v>309</v>
      </c>
      <c r="P258">
        <v>4000</v>
      </c>
      <c r="Q258" t="s">
        <v>154</v>
      </c>
      <c r="R258">
        <v>4451</v>
      </c>
      <c r="S258" t="s">
        <v>234</v>
      </c>
      <c r="T258">
        <v>3</v>
      </c>
      <c r="U258" t="s">
        <v>313</v>
      </c>
      <c r="V258" s="1">
        <v>1000000</v>
      </c>
      <c r="W258" s="1">
        <v>1000008.52</v>
      </c>
      <c r="X258">
        <v>0</v>
      </c>
      <c r="Y258">
        <v>0</v>
      </c>
      <c r="Z258">
        <v>0</v>
      </c>
      <c r="AA258">
        <v>0</v>
      </c>
      <c r="AB258">
        <v>0</v>
      </c>
      <c r="AC258" s="83">
        <f t="shared" ref="AC258:AC321" si="8">V258-X258</f>
        <v>1000000</v>
      </c>
      <c r="AD258">
        <v>0</v>
      </c>
      <c r="AE258">
        <v>0</v>
      </c>
      <c r="AF258">
        <v>0</v>
      </c>
      <c r="AG258">
        <v>8.52</v>
      </c>
      <c r="AH258">
        <v>-8.52</v>
      </c>
    </row>
    <row r="259" spans="1:34" hidden="1" x14ac:dyDescent="0.25">
      <c r="A259" t="str">
        <f t="shared" ref="A259:A322" si="9">CONCATENATE(B259,H259,J259,L259,N259,R259,T259)</f>
        <v>1.1-00-2301_2311001_2344514</v>
      </c>
      <c r="B259" t="s">
        <v>137</v>
      </c>
      <c r="C259" t="s">
        <v>138</v>
      </c>
      <c r="D259" t="s">
        <v>28</v>
      </c>
      <c r="E259" t="s">
        <v>29</v>
      </c>
      <c r="F259" t="s">
        <v>43</v>
      </c>
      <c r="G259" t="s">
        <v>44</v>
      </c>
      <c r="H259" t="s">
        <v>306</v>
      </c>
      <c r="I259" t="s">
        <v>307</v>
      </c>
      <c r="J259">
        <v>1</v>
      </c>
      <c r="K259" t="s">
        <v>127</v>
      </c>
      <c r="L259">
        <v>1</v>
      </c>
      <c r="M259" t="s">
        <v>310</v>
      </c>
      <c r="N259" t="s">
        <v>308</v>
      </c>
      <c r="O259" t="s">
        <v>309</v>
      </c>
      <c r="P259">
        <v>4000</v>
      </c>
      <c r="Q259" t="s">
        <v>154</v>
      </c>
      <c r="R259">
        <v>4451</v>
      </c>
      <c r="S259" t="s">
        <v>234</v>
      </c>
      <c r="T259">
        <v>4</v>
      </c>
      <c r="U259" t="s">
        <v>314</v>
      </c>
      <c r="V259" s="1">
        <v>1000000</v>
      </c>
      <c r="W259" s="1">
        <v>1000008.52</v>
      </c>
      <c r="X259">
        <v>0</v>
      </c>
      <c r="Y259">
        <v>0</v>
      </c>
      <c r="Z259">
        <v>0</v>
      </c>
      <c r="AA259">
        <v>0</v>
      </c>
      <c r="AB259">
        <v>0</v>
      </c>
      <c r="AC259" s="83">
        <f t="shared" si="8"/>
        <v>1000000</v>
      </c>
      <c r="AD259">
        <v>0</v>
      </c>
      <c r="AE259">
        <v>0</v>
      </c>
      <c r="AF259">
        <v>0</v>
      </c>
      <c r="AG259">
        <v>8.52</v>
      </c>
      <c r="AH259">
        <v>-8.52</v>
      </c>
    </row>
    <row r="260" spans="1:34" hidden="1" x14ac:dyDescent="0.25">
      <c r="A260" t="str">
        <f t="shared" si="9"/>
        <v>1.1-00-2301_2311001_2344515</v>
      </c>
      <c r="B260" t="s">
        <v>137</v>
      </c>
      <c r="C260" t="s">
        <v>138</v>
      </c>
      <c r="D260" t="s">
        <v>28</v>
      </c>
      <c r="E260" t="s">
        <v>29</v>
      </c>
      <c r="F260" t="s">
        <v>43</v>
      </c>
      <c r="G260" t="s">
        <v>44</v>
      </c>
      <c r="H260" t="s">
        <v>306</v>
      </c>
      <c r="I260" t="s">
        <v>307</v>
      </c>
      <c r="J260">
        <v>1</v>
      </c>
      <c r="K260" t="s">
        <v>127</v>
      </c>
      <c r="L260">
        <v>1</v>
      </c>
      <c r="M260" t="s">
        <v>310</v>
      </c>
      <c r="N260" t="s">
        <v>308</v>
      </c>
      <c r="O260" t="s">
        <v>309</v>
      </c>
      <c r="P260">
        <v>4000</v>
      </c>
      <c r="Q260" t="s">
        <v>154</v>
      </c>
      <c r="R260">
        <v>4451</v>
      </c>
      <c r="S260" t="s">
        <v>234</v>
      </c>
      <c r="T260">
        <v>5</v>
      </c>
      <c r="U260" t="s">
        <v>315</v>
      </c>
      <c r="V260" s="1">
        <v>70000</v>
      </c>
      <c r="W260" s="1">
        <v>70008.52</v>
      </c>
      <c r="X260" s="1">
        <v>70000</v>
      </c>
      <c r="Y260" s="1">
        <v>70000</v>
      </c>
      <c r="Z260" s="1">
        <v>70000</v>
      </c>
      <c r="AA260" s="1">
        <v>70000</v>
      </c>
      <c r="AB260" s="1">
        <v>70000</v>
      </c>
      <c r="AC260" s="83">
        <f t="shared" si="8"/>
        <v>0</v>
      </c>
      <c r="AD260">
        <v>0</v>
      </c>
      <c r="AE260">
        <v>0</v>
      </c>
      <c r="AF260">
        <v>0</v>
      </c>
      <c r="AG260">
        <v>8.52</v>
      </c>
      <c r="AH260">
        <v>-8.52</v>
      </c>
    </row>
    <row r="261" spans="1:34" hidden="1" x14ac:dyDescent="0.25">
      <c r="A261" t="str">
        <f t="shared" si="9"/>
        <v>1.1-00-2301_2311001_2344516</v>
      </c>
      <c r="B261" t="s">
        <v>137</v>
      </c>
      <c r="C261" t="s">
        <v>138</v>
      </c>
      <c r="D261" t="s">
        <v>28</v>
      </c>
      <c r="E261" t="s">
        <v>29</v>
      </c>
      <c r="F261" t="s">
        <v>43</v>
      </c>
      <c r="G261" t="s">
        <v>44</v>
      </c>
      <c r="H261" t="s">
        <v>306</v>
      </c>
      <c r="I261" t="s">
        <v>307</v>
      </c>
      <c r="J261">
        <v>1</v>
      </c>
      <c r="K261" t="s">
        <v>127</v>
      </c>
      <c r="L261">
        <v>1</v>
      </c>
      <c r="M261" t="s">
        <v>310</v>
      </c>
      <c r="N261" t="s">
        <v>308</v>
      </c>
      <c r="O261" t="s">
        <v>309</v>
      </c>
      <c r="P261">
        <v>4000</v>
      </c>
      <c r="Q261" t="s">
        <v>154</v>
      </c>
      <c r="R261">
        <v>4451</v>
      </c>
      <c r="S261" t="s">
        <v>234</v>
      </c>
      <c r="T261">
        <v>6</v>
      </c>
      <c r="U261" t="s">
        <v>316</v>
      </c>
      <c r="V261">
        <v>0</v>
      </c>
      <c r="W261" s="1">
        <v>324000</v>
      </c>
      <c r="X261">
        <v>0</v>
      </c>
      <c r="Y261">
        <v>0</v>
      </c>
      <c r="Z261">
        <v>0</v>
      </c>
      <c r="AA261">
        <v>0</v>
      </c>
      <c r="AB261">
        <v>0</v>
      </c>
      <c r="AC261" s="83">
        <f t="shared" si="8"/>
        <v>0</v>
      </c>
      <c r="AD261">
        <v>0</v>
      </c>
      <c r="AE261">
        <v>0</v>
      </c>
      <c r="AF261">
        <v>0</v>
      </c>
      <c r="AG261" s="1">
        <v>324000</v>
      </c>
      <c r="AH261" s="1">
        <v>-324000</v>
      </c>
    </row>
    <row r="262" spans="1:34" hidden="1" x14ac:dyDescent="0.25">
      <c r="A262" t="str">
        <f t="shared" si="9"/>
        <v>1.1-00-2301_2311001_23445140</v>
      </c>
      <c r="B262" t="s">
        <v>137</v>
      </c>
      <c r="C262" t="s">
        <v>138</v>
      </c>
      <c r="D262" t="s">
        <v>28</v>
      </c>
      <c r="E262" t="s">
        <v>29</v>
      </c>
      <c r="F262" t="s">
        <v>43</v>
      </c>
      <c r="G262" t="s">
        <v>44</v>
      </c>
      <c r="H262" t="s">
        <v>306</v>
      </c>
      <c r="I262" t="s">
        <v>307</v>
      </c>
      <c r="J262">
        <v>1</v>
      </c>
      <c r="K262" t="s">
        <v>127</v>
      </c>
      <c r="L262">
        <v>1</v>
      </c>
      <c r="M262" t="s">
        <v>310</v>
      </c>
      <c r="N262" t="s">
        <v>308</v>
      </c>
      <c r="O262" t="s">
        <v>309</v>
      </c>
      <c r="P262">
        <v>4000</v>
      </c>
      <c r="Q262" t="s">
        <v>154</v>
      </c>
      <c r="R262">
        <v>4451</v>
      </c>
      <c r="S262" t="s">
        <v>234</v>
      </c>
      <c r="T262">
        <v>40</v>
      </c>
      <c r="U262" t="s">
        <v>599</v>
      </c>
      <c r="V262">
        <v>0</v>
      </c>
      <c r="W262">
        <v>0</v>
      </c>
      <c r="X262">
        <v>0</v>
      </c>
      <c r="Y262">
        <v>0</v>
      </c>
      <c r="Z262">
        <v>0</v>
      </c>
      <c r="AA262">
        <v>0</v>
      </c>
      <c r="AB262">
        <v>0</v>
      </c>
      <c r="AC262" s="83">
        <f t="shared" si="8"/>
        <v>0</v>
      </c>
      <c r="AD262">
        <v>0</v>
      </c>
      <c r="AE262">
        <v>0</v>
      </c>
      <c r="AF262">
        <v>0</v>
      </c>
      <c r="AG262">
        <v>0</v>
      </c>
      <c r="AH262">
        <v>0</v>
      </c>
    </row>
    <row r="263" spans="1:34" hidden="1" x14ac:dyDescent="0.25">
      <c r="A263" t="str">
        <f t="shared" si="9"/>
        <v>1.1-00-2301_2352002_2322110</v>
      </c>
      <c r="B263" t="s">
        <v>137</v>
      </c>
      <c r="C263" t="s">
        <v>138</v>
      </c>
      <c r="D263" t="s">
        <v>28</v>
      </c>
      <c r="E263" t="s">
        <v>29</v>
      </c>
      <c r="F263" t="s">
        <v>43</v>
      </c>
      <c r="G263" t="s">
        <v>44</v>
      </c>
      <c r="H263" t="s">
        <v>306</v>
      </c>
      <c r="I263" t="s">
        <v>307</v>
      </c>
      <c r="J263">
        <v>5</v>
      </c>
      <c r="K263" t="s">
        <v>229</v>
      </c>
      <c r="L263">
        <v>2</v>
      </c>
      <c r="M263" t="s">
        <v>319</v>
      </c>
      <c r="N263" t="s">
        <v>317</v>
      </c>
      <c r="O263" t="s">
        <v>318</v>
      </c>
      <c r="P263">
        <v>2000</v>
      </c>
      <c r="Q263" t="s">
        <v>73</v>
      </c>
      <c r="R263">
        <v>2211</v>
      </c>
      <c r="S263" t="s">
        <v>141</v>
      </c>
      <c r="T263">
        <v>0</v>
      </c>
      <c r="U263" t="s">
        <v>40</v>
      </c>
      <c r="V263" s="1">
        <v>150000</v>
      </c>
      <c r="W263" s="1">
        <v>150000</v>
      </c>
      <c r="X263" s="1">
        <v>93396.69</v>
      </c>
      <c r="Y263" s="1">
        <v>93396.69</v>
      </c>
      <c r="Z263" s="1">
        <v>93396.69</v>
      </c>
      <c r="AA263" s="1">
        <v>59813.120000000003</v>
      </c>
      <c r="AB263" s="1">
        <v>59813.120000000003</v>
      </c>
      <c r="AC263" s="83">
        <f t="shared" si="8"/>
        <v>56603.31</v>
      </c>
      <c r="AD263">
        <v>0</v>
      </c>
      <c r="AE263">
        <v>0</v>
      </c>
      <c r="AF263">
        <v>0</v>
      </c>
      <c r="AG263">
        <v>0</v>
      </c>
      <c r="AH263">
        <v>0</v>
      </c>
    </row>
    <row r="264" spans="1:34" hidden="1" x14ac:dyDescent="0.25">
      <c r="A264" t="str">
        <f t="shared" si="9"/>
        <v>1.1-00-2301_2352002_2332910</v>
      </c>
      <c r="B264" t="s">
        <v>137</v>
      </c>
      <c r="C264" t="s">
        <v>138</v>
      </c>
      <c r="D264" t="s">
        <v>28</v>
      </c>
      <c r="E264" t="s">
        <v>29</v>
      </c>
      <c r="F264" t="s">
        <v>43</v>
      </c>
      <c r="G264" t="s">
        <v>44</v>
      </c>
      <c r="H264" t="s">
        <v>306</v>
      </c>
      <c r="I264" t="s">
        <v>307</v>
      </c>
      <c r="J264">
        <v>5</v>
      </c>
      <c r="K264" t="s">
        <v>229</v>
      </c>
      <c r="L264">
        <v>2</v>
      </c>
      <c r="M264" t="s">
        <v>319</v>
      </c>
      <c r="N264" t="s">
        <v>317</v>
      </c>
      <c r="O264" t="s">
        <v>318</v>
      </c>
      <c r="P264">
        <v>3000</v>
      </c>
      <c r="Q264" t="s">
        <v>38</v>
      </c>
      <c r="R264">
        <v>3291</v>
      </c>
      <c r="S264" t="s">
        <v>276</v>
      </c>
      <c r="T264">
        <v>0</v>
      </c>
      <c r="U264" t="s">
        <v>40</v>
      </c>
      <c r="V264" s="1">
        <v>500000</v>
      </c>
      <c r="W264" s="1">
        <v>500000</v>
      </c>
      <c r="X264" s="1">
        <v>282246</v>
      </c>
      <c r="Y264" s="1">
        <v>282246</v>
      </c>
      <c r="Z264" s="1">
        <v>272246</v>
      </c>
      <c r="AA264" s="1">
        <v>272246</v>
      </c>
      <c r="AB264" s="1">
        <v>272246</v>
      </c>
      <c r="AC264" s="83">
        <f t="shared" si="8"/>
        <v>217754</v>
      </c>
      <c r="AD264">
        <v>0</v>
      </c>
      <c r="AE264">
        <v>0</v>
      </c>
      <c r="AF264">
        <v>0</v>
      </c>
      <c r="AG264">
        <v>0</v>
      </c>
      <c r="AH264">
        <v>0</v>
      </c>
    </row>
    <row r="265" spans="1:34" hidden="1" x14ac:dyDescent="0.25">
      <c r="A265" t="str">
        <f t="shared" si="9"/>
        <v>1.1-00-2301_2352002_2335810</v>
      </c>
      <c r="B265" t="s">
        <v>137</v>
      </c>
      <c r="C265" t="s">
        <v>138</v>
      </c>
      <c r="D265" t="s">
        <v>28</v>
      </c>
      <c r="E265" t="s">
        <v>29</v>
      </c>
      <c r="F265" t="s">
        <v>43</v>
      </c>
      <c r="G265" t="s">
        <v>44</v>
      </c>
      <c r="H265" t="s">
        <v>306</v>
      </c>
      <c r="I265" t="s">
        <v>307</v>
      </c>
      <c r="J265">
        <v>5</v>
      </c>
      <c r="K265" t="s">
        <v>229</v>
      </c>
      <c r="L265">
        <v>2</v>
      </c>
      <c r="M265" t="s">
        <v>319</v>
      </c>
      <c r="N265" t="s">
        <v>317</v>
      </c>
      <c r="O265" t="s">
        <v>318</v>
      </c>
      <c r="P265">
        <v>3000</v>
      </c>
      <c r="Q265" t="s">
        <v>38</v>
      </c>
      <c r="R265">
        <v>3581</v>
      </c>
      <c r="S265" t="s">
        <v>94</v>
      </c>
      <c r="T265">
        <v>0</v>
      </c>
      <c r="U265" t="s">
        <v>40</v>
      </c>
      <c r="V265" s="1">
        <v>5000</v>
      </c>
      <c r="W265" s="1">
        <v>5000</v>
      </c>
      <c r="X265" s="1">
        <v>1851.79</v>
      </c>
      <c r="Y265" s="1">
        <v>1851.79</v>
      </c>
      <c r="Z265" s="1">
        <v>1851.79</v>
      </c>
      <c r="AA265" s="1">
        <v>1642.99</v>
      </c>
      <c r="AB265" s="1">
        <v>1642.99</v>
      </c>
      <c r="AC265" s="83">
        <f t="shared" si="8"/>
        <v>3148.21</v>
      </c>
      <c r="AD265">
        <v>0</v>
      </c>
      <c r="AE265">
        <v>0</v>
      </c>
      <c r="AF265">
        <v>0</v>
      </c>
      <c r="AG265">
        <v>0</v>
      </c>
      <c r="AH265">
        <v>0</v>
      </c>
    </row>
    <row r="266" spans="1:34" hidden="1" x14ac:dyDescent="0.25">
      <c r="A266" t="str">
        <f t="shared" si="9"/>
        <v>1.1-00-2301_2352002_2338210</v>
      </c>
      <c r="B266" t="s">
        <v>137</v>
      </c>
      <c r="C266" t="s">
        <v>138</v>
      </c>
      <c r="D266" t="s">
        <v>28</v>
      </c>
      <c r="E266" t="s">
        <v>29</v>
      </c>
      <c r="F266" t="s">
        <v>43</v>
      </c>
      <c r="G266" t="s">
        <v>44</v>
      </c>
      <c r="H266" t="s">
        <v>306</v>
      </c>
      <c r="I266" t="s">
        <v>307</v>
      </c>
      <c r="J266">
        <v>5</v>
      </c>
      <c r="K266" t="s">
        <v>229</v>
      </c>
      <c r="L266">
        <v>2</v>
      </c>
      <c r="M266" t="s">
        <v>319</v>
      </c>
      <c r="N266" t="s">
        <v>317</v>
      </c>
      <c r="O266" t="s">
        <v>318</v>
      </c>
      <c r="P266">
        <v>3000</v>
      </c>
      <c r="Q266" t="s">
        <v>38</v>
      </c>
      <c r="R266">
        <v>3821</v>
      </c>
      <c r="S266" t="s">
        <v>233</v>
      </c>
      <c r="T266">
        <v>0</v>
      </c>
      <c r="U266" t="s">
        <v>40</v>
      </c>
      <c r="V266" s="1">
        <v>492000</v>
      </c>
      <c r="W266" s="1">
        <v>492000</v>
      </c>
      <c r="X266" s="1">
        <v>850588.4</v>
      </c>
      <c r="Y266" s="1">
        <v>850588.4</v>
      </c>
      <c r="Z266" s="1">
        <v>804988.4</v>
      </c>
      <c r="AA266" s="1">
        <v>559184.4</v>
      </c>
      <c r="AB266" s="1">
        <v>559184.4</v>
      </c>
      <c r="AC266" s="83">
        <f t="shared" si="8"/>
        <v>-358588.4</v>
      </c>
      <c r="AD266">
        <v>0</v>
      </c>
      <c r="AE266">
        <v>0</v>
      </c>
      <c r="AF266">
        <v>0</v>
      </c>
      <c r="AG266">
        <v>0</v>
      </c>
      <c r="AH266">
        <v>0</v>
      </c>
    </row>
    <row r="267" spans="1:34" hidden="1" x14ac:dyDescent="0.25">
      <c r="A267" t="str">
        <f t="shared" si="9"/>
        <v>1.1-00-2301_2355005_2338210</v>
      </c>
      <c r="B267" t="s">
        <v>137</v>
      </c>
      <c r="C267" t="s">
        <v>138</v>
      </c>
      <c r="D267" t="s">
        <v>28</v>
      </c>
      <c r="E267" t="s">
        <v>29</v>
      </c>
      <c r="F267" t="s">
        <v>43</v>
      </c>
      <c r="G267" t="s">
        <v>44</v>
      </c>
      <c r="H267" t="s">
        <v>306</v>
      </c>
      <c r="I267" t="s">
        <v>307</v>
      </c>
      <c r="J267">
        <v>5</v>
      </c>
      <c r="K267" t="s">
        <v>229</v>
      </c>
      <c r="L267">
        <v>5</v>
      </c>
      <c r="M267" t="s">
        <v>322</v>
      </c>
      <c r="N267" t="s">
        <v>320</v>
      </c>
      <c r="O267" t="s">
        <v>321</v>
      </c>
      <c r="P267">
        <v>3000</v>
      </c>
      <c r="Q267" t="s">
        <v>38</v>
      </c>
      <c r="R267">
        <v>3821</v>
      </c>
      <c r="S267" t="s">
        <v>233</v>
      </c>
      <c r="T267">
        <v>0</v>
      </c>
      <c r="U267" t="s">
        <v>40</v>
      </c>
      <c r="V267" s="1">
        <v>500000</v>
      </c>
      <c r="W267" s="1">
        <v>500000</v>
      </c>
      <c r="X267">
        <v>0</v>
      </c>
      <c r="Y267">
        <v>0</v>
      </c>
      <c r="Z267">
        <v>0</v>
      </c>
      <c r="AA267">
        <v>0</v>
      </c>
      <c r="AB267">
        <v>0</v>
      </c>
      <c r="AC267" s="83">
        <f t="shared" si="8"/>
        <v>500000</v>
      </c>
      <c r="AD267">
        <v>0</v>
      </c>
      <c r="AE267">
        <v>0</v>
      </c>
      <c r="AF267">
        <v>0</v>
      </c>
      <c r="AG267">
        <v>0</v>
      </c>
      <c r="AH267">
        <v>0</v>
      </c>
    </row>
    <row r="268" spans="1:34" hidden="1" x14ac:dyDescent="0.25">
      <c r="A268" t="str">
        <f t="shared" si="9"/>
        <v>1.1-00-2301_2363003_2327110</v>
      </c>
      <c r="B268" t="s">
        <v>137</v>
      </c>
      <c r="C268" t="s">
        <v>138</v>
      </c>
      <c r="D268" t="s">
        <v>28</v>
      </c>
      <c r="E268" t="s">
        <v>29</v>
      </c>
      <c r="F268" t="s">
        <v>43</v>
      </c>
      <c r="G268" t="s">
        <v>44</v>
      </c>
      <c r="H268" t="s">
        <v>306</v>
      </c>
      <c r="I268" t="s">
        <v>307</v>
      </c>
      <c r="J268">
        <v>6</v>
      </c>
      <c r="K268" t="s">
        <v>34</v>
      </c>
      <c r="L268">
        <v>3</v>
      </c>
      <c r="M268" t="s">
        <v>325</v>
      </c>
      <c r="N268" t="s">
        <v>323</v>
      </c>
      <c r="O268" t="s">
        <v>324</v>
      </c>
      <c r="P268">
        <v>2000</v>
      </c>
      <c r="Q268" t="s">
        <v>73</v>
      </c>
      <c r="R268">
        <v>2711</v>
      </c>
      <c r="S268" t="s">
        <v>142</v>
      </c>
      <c r="T268">
        <v>0</v>
      </c>
      <c r="U268" t="s">
        <v>40</v>
      </c>
      <c r="V268" s="1">
        <v>1650000</v>
      </c>
      <c r="W268" s="1">
        <v>1500000</v>
      </c>
      <c r="X268">
        <v>0</v>
      </c>
      <c r="Y268">
        <v>0</v>
      </c>
      <c r="Z268">
        <v>0</v>
      </c>
      <c r="AA268">
        <v>0</v>
      </c>
      <c r="AB268">
        <v>0</v>
      </c>
      <c r="AC268" s="83">
        <f t="shared" si="8"/>
        <v>1650000</v>
      </c>
      <c r="AD268">
        <v>0</v>
      </c>
      <c r="AE268" s="1">
        <v>150000</v>
      </c>
      <c r="AF268">
        <v>0</v>
      </c>
      <c r="AG268">
        <v>0</v>
      </c>
      <c r="AH268" s="1">
        <v>150000</v>
      </c>
    </row>
    <row r="269" spans="1:34" hidden="1" x14ac:dyDescent="0.25">
      <c r="A269" t="str">
        <f t="shared" si="9"/>
        <v>1.1-00-2301_2363003_2333610</v>
      </c>
      <c r="B269" t="s">
        <v>137</v>
      </c>
      <c r="C269" t="s">
        <v>138</v>
      </c>
      <c r="D269" t="s">
        <v>28</v>
      </c>
      <c r="E269" t="s">
        <v>29</v>
      </c>
      <c r="F269" t="s">
        <v>43</v>
      </c>
      <c r="G269" t="s">
        <v>44</v>
      </c>
      <c r="H269" t="s">
        <v>306</v>
      </c>
      <c r="I269" t="s">
        <v>307</v>
      </c>
      <c r="J269">
        <v>6</v>
      </c>
      <c r="K269" t="s">
        <v>34</v>
      </c>
      <c r="L269">
        <v>3</v>
      </c>
      <c r="M269" t="s">
        <v>325</v>
      </c>
      <c r="N269" t="s">
        <v>323</v>
      </c>
      <c r="O269" t="s">
        <v>324</v>
      </c>
      <c r="P269">
        <v>3000</v>
      </c>
      <c r="Q269" t="s">
        <v>38</v>
      </c>
      <c r="R269">
        <v>3361</v>
      </c>
      <c r="S269" t="s">
        <v>205</v>
      </c>
      <c r="T269">
        <v>0</v>
      </c>
      <c r="U269" t="s">
        <v>40</v>
      </c>
      <c r="V269" s="1">
        <v>10525565.449999999</v>
      </c>
      <c r="W269" s="1">
        <v>10500000</v>
      </c>
      <c r="X269" s="1">
        <v>10470320.66</v>
      </c>
      <c r="Y269" s="1">
        <v>10470320.66</v>
      </c>
      <c r="Z269" s="1">
        <v>10470320.66</v>
      </c>
      <c r="AA269" s="1">
        <v>9265544.6600000001</v>
      </c>
      <c r="AB269" s="1">
        <v>9265544.6600000001</v>
      </c>
      <c r="AC269" s="83">
        <f t="shared" si="8"/>
        <v>55244.789999999106</v>
      </c>
      <c r="AD269">
        <v>0</v>
      </c>
      <c r="AE269" s="1">
        <v>37584</v>
      </c>
      <c r="AF269">
        <v>0</v>
      </c>
      <c r="AG269" s="1">
        <v>12018.55</v>
      </c>
      <c r="AH269" s="1">
        <v>25565.45</v>
      </c>
    </row>
    <row r="270" spans="1:34" hidden="1" x14ac:dyDescent="0.25">
      <c r="A270" t="str">
        <f t="shared" si="9"/>
        <v>1.1-00-2301_2363003_2337110</v>
      </c>
      <c r="B270" t="s">
        <v>137</v>
      </c>
      <c r="C270" t="s">
        <v>138</v>
      </c>
      <c r="D270" t="s">
        <v>28</v>
      </c>
      <c r="E270" t="s">
        <v>29</v>
      </c>
      <c r="F270" t="s">
        <v>43</v>
      </c>
      <c r="G270" t="s">
        <v>44</v>
      </c>
      <c r="H270" t="s">
        <v>306</v>
      </c>
      <c r="I270" t="s">
        <v>307</v>
      </c>
      <c r="J270">
        <v>6</v>
      </c>
      <c r="K270" t="s">
        <v>34</v>
      </c>
      <c r="L270">
        <v>3</v>
      </c>
      <c r="M270" t="s">
        <v>325</v>
      </c>
      <c r="N270" t="s">
        <v>323</v>
      </c>
      <c r="O270" t="s">
        <v>324</v>
      </c>
      <c r="P270">
        <v>3000</v>
      </c>
      <c r="Q270" t="s">
        <v>38</v>
      </c>
      <c r="R270">
        <v>3711</v>
      </c>
      <c r="S270" t="s">
        <v>280</v>
      </c>
      <c r="T270">
        <v>0</v>
      </c>
      <c r="U270" t="s">
        <v>40</v>
      </c>
      <c r="V270" s="1">
        <v>6430.12</v>
      </c>
      <c r="W270">
        <v>0</v>
      </c>
      <c r="X270" s="1">
        <v>6382.12</v>
      </c>
      <c r="Y270" s="1">
        <v>6382.12</v>
      </c>
      <c r="Z270" s="1">
        <v>6382.12</v>
      </c>
      <c r="AA270" s="1">
        <v>6382.12</v>
      </c>
      <c r="AB270" s="1">
        <v>6382.12</v>
      </c>
      <c r="AC270" s="83">
        <f t="shared" si="8"/>
        <v>48</v>
      </c>
      <c r="AD270">
        <v>0</v>
      </c>
      <c r="AE270" s="1">
        <v>7055.12</v>
      </c>
      <c r="AF270">
        <v>0</v>
      </c>
      <c r="AG270">
        <v>625</v>
      </c>
      <c r="AH270" s="1">
        <v>6430.12</v>
      </c>
    </row>
    <row r="271" spans="1:34" hidden="1" x14ac:dyDescent="0.25">
      <c r="A271" t="str">
        <f t="shared" si="9"/>
        <v>1.1-00-2301_2363003_2337510</v>
      </c>
      <c r="B271" t="s">
        <v>137</v>
      </c>
      <c r="C271" t="s">
        <v>138</v>
      </c>
      <c r="D271" t="s">
        <v>28</v>
      </c>
      <c r="E271" t="s">
        <v>29</v>
      </c>
      <c r="F271" t="s">
        <v>43</v>
      </c>
      <c r="G271" t="s">
        <v>44</v>
      </c>
      <c r="H271" t="s">
        <v>306</v>
      </c>
      <c r="I271" t="s">
        <v>307</v>
      </c>
      <c r="J271">
        <v>6</v>
      </c>
      <c r="K271" t="s">
        <v>34</v>
      </c>
      <c r="L271">
        <v>3</v>
      </c>
      <c r="M271" t="s">
        <v>325</v>
      </c>
      <c r="N271" t="s">
        <v>323</v>
      </c>
      <c r="O271" t="s">
        <v>324</v>
      </c>
      <c r="P271">
        <v>3000</v>
      </c>
      <c r="Q271" t="s">
        <v>38</v>
      </c>
      <c r="R271">
        <v>3751</v>
      </c>
      <c r="S271" t="s">
        <v>282</v>
      </c>
      <c r="T271">
        <v>0</v>
      </c>
      <c r="U271" t="s">
        <v>40</v>
      </c>
      <c r="V271" s="1">
        <v>5588.43</v>
      </c>
      <c r="W271">
        <v>0</v>
      </c>
      <c r="X271" s="1">
        <v>4992.07</v>
      </c>
      <c r="Y271" s="1">
        <v>4992.07</v>
      </c>
      <c r="Z271" s="1">
        <v>4992.07</v>
      </c>
      <c r="AA271" s="1">
        <v>4992.07</v>
      </c>
      <c r="AB271" s="1">
        <v>4992.07</v>
      </c>
      <c r="AC271" s="83">
        <f t="shared" si="8"/>
        <v>596.36000000000058</v>
      </c>
      <c r="AD271">
        <v>0</v>
      </c>
      <c r="AE271" s="1">
        <v>5588.43</v>
      </c>
      <c r="AF271">
        <v>0</v>
      </c>
      <c r="AG271">
        <v>0</v>
      </c>
      <c r="AH271" s="1">
        <v>5588.43</v>
      </c>
    </row>
    <row r="272" spans="1:34" hidden="1" x14ac:dyDescent="0.25">
      <c r="A272" t="str">
        <f t="shared" si="9"/>
        <v>1.1-00-2301_2364004_2331810</v>
      </c>
      <c r="B272" t="s">
        <v>137</v>
      </c>
      <c r="C272" t="s">
        <v>138</v>
      </c>
      <c r="D272" t="s">
        <v>28</v>
      </c>
      <c r="E272" t="s">
        <v>29</v>
      </c>
      <c r="F272" t="s">
        <v>43</v>
      </c>
      <c r="G272" t="s">
        <v>44</v>
      </c>
      <c r="H272" t="s">
        <v>306</v>
      </c>
      <c r="I272" t="s">
        <v>307</v>
      </c>
      <c r="J272">
        <v>6</v>
      </c>
      <c r="K272" t="s">
        <v>34</v>
      </c>
      <c r="L272">
        <v>4</v>
      </c>
      <c r="M272" t="s">
        <v>328</v>
      </c>
      <c r="N272" t="s">
        <v>326</v>
      </c>
      <c r="O272" t="s">
        <v>327</v>
      </c>
      <c r="P272">
        <v>3000</v>
      </c>
      <c r="Q272" t="s">
        <v>38</v>
      </c>
      <c r="R272">
        <v>3181</v>
      </c>
      <c r="S272" t="s">
        <v>139</v>
      </c>
      <c r="T272">
        <v>0</v>
      </c>
      <c r="U272" t="s">
        <v>40</v>
      </c>
      <c r="V272" s="1">
        <v>5000</v>
      </c>
      <c r="W272">
        <v>0</v>
      </c>
      <c r="X272">
        <v>0</v>
      </c>
      <c r="Y272">
        <v>0</v>
      </c>
      <c r="Z272">
        <v>0</v>
      </c>
      <c r="AA272">
        <v>0</v>
      </c>
      <c r="AB272">
        <v>0</v>
      </c>
      <c r="AC272" s="83">
        <f t="shared" si="8"/>
        <v>5000</v>
      </c>
      <c r="AD272">
        <v>0</v>
      </c>
      <c r="AE272" s="1">
        <v>5000</v>
      </c>
      <c r="AF272">
        <v>0</v>
      </c>
      <c r="AG272">
        <v>0</v>
      </c>
      <c r="AH272" s="1">
        <v>5000</v>
      </c>
    </row>
    <row r="273" spans="1:34" hidden="1" x14ac:dyDescent="0.25">
      <c r="A273" t="str">
        <f t="shared" si="9"/>
        <v>1.1-00-2301_2364004_2333910</v>
      </c>
      <c r="B273" t="s">
        <v>137</v>
      </c>
      <c r="C273" t="s">
        <v>138</v>
      </c>
      <c r="D273" t="s">
        <v>28</v>
      </c>
      <c r="E273" t="s">
        <v>29</v>
      </c>
      <c r="F273" t="s">
        <v>43</v>
      </c>
      <c r="G273" t="s">
        <v>44</v>
      </c>
      <c r="H273" t="s">
        <v>306</v>
      </c>
      <c r="I273" t="s">
        <v>307</v>
      </c>
      <c r="J273">
        <v>6</v>
      </c>
      <c r="K273" t="s">
        <v>34</v>
      </c>
      <c r="L273">
        <v>4</v>
      </c>
      <c r="M273" t="s">
        <v>328</v>
      </c>
      <c r="N273" t="s">
        <v>326</v>
      </c>
      <c r="O273" t="s">
        <v>327</v>
      </c>
      <c r="P273">
        <v>3000</v>
      </c>
      <c r="Q273" t="s">
        <v>38</v>
      </c>
      <c r="R273">
        <v>3391</v>
      </c>
      <c r="S273" t="s">
        <v>145</v>
      </c>
      <c r="T273">
        <v>0</v>
      </c>
      <c r="U273" t="s">
        <v>40</v>
      </c>
      <c r="V273" s="1">
        <v>445000</v>
      </c>
      <c r="W273" s="1">
        <v>450000</v>
      </c>
      <c r="X273" s="1">
        <v>350400</v>
      </c>
      <c r="Y273" s="1">
        <v>350400</v>
      </c>
      <c r="Z273" s="1">
        <v>204400</v>
      </c>
      <c r="AA273" s="1">
        <v>204400</v>
      </c>
      <c r="AB273" s="1">
        <v>175200</v>
      </c>
      <c r="AC273" s="83">
        <f t="shared" si="8"/>
        <v>94600</v>
      </c>
      <c r="AD273">
        <v>0</v>
      </c>
      <c r="AE273">
        <v>0</v>
      </c>
      <c r="AF273">
        <v>0</v>
      </c>
      <c r="AG273" s="1">
        <v>5000</v>
      </c>
      <c r="AH273" s="1">
        <v>-5000</v>
      </c>
    </row>
    <row r="274" spans="1:34" hidden="1" x14ac:dyDescent="0.25">
      <c r="A274" t="str">
        <f t="shared" si="9"/>
        <v>1.1-00-2301_2364004_2336110</v>
      </c>
      <c r="B274" t="s">
        <v>137</v>
      </c>
      <c r="C274" t="s">
        <v>138</v>
      </c>
      <c r="D274" t="s">
        <v>28</v>
      </c>
      <c r="E274" t="s">
        <v>29</v>
      </c>
      <c r="F274" t="s">
        <v>43</v>
      </c>
      <c r="G274" t="s">
        <v>44</v>
      </c>
      <c r="H274" t="s">
        <v>306</v>
      </c>
      <c r="I274" t="s">
        <v>307</v>
      </c>
      <c r="J274">
        <v>6</v>
      </c>
      <c r="K274" t="s">
        <v>34</v>
      </c>
      <c r="L274">
        <v>4</v>
      </c>
      <c r="M274" t="s">
        <v>328</v>
      </c>
      <c r="N274" t="s">
        <v>326</v>
      </c>
      <c r="O274" t="s">
        <v>327</v>
      </c>
      <c r="P274">
        <v>3000</v>
      </c>
      <c r="Q274" t="s">
        <v>38</v>
      </c>
      <c r="R274">
        <v>3611</v>
      </c>
      <c r="S274" t="s">
        <v>329</v>
      </c>
      <c r="T274">
        <v>0</v>
      </c>
      <c r="U274" t="s">
        <v>40</v>
      </c>
      <c r="V274" s="1">
        <v>30500000</v>
      </c>
      <c r="W274" s="1">
        <v>30500000</v>
      </c>
      <c r="X274" s="1">
        <v>13381812.18</v>
      </c>
      <c r="Y274" s="1">
        <v>12752822.66</v>
      </c>
      <c r="Z274" s="1">
        <v>11671755.99</v>
      </c>
      <c r="AA274" s="1">
        <v>6367682.6500000004</v>
      </c>
      <c r="AB274" s="1">
        <v>6367682.6500000004</v>
      </c>
      <c r="AC274" s="83">
        <f t="shared" si="8"/>
        <v>17118187.82</v>
      </c>
      <c r="AD274">
        <v>0</v>
      </c>
      <c r="AE274">
        <v>0</v>
      </c>
      <c r="AF274">
        <v>0</v>
      </c>
      <c r="AG274">
        <v>0</v>
      </c>
      <c r="AH274">
        <v>0</v>
      </c>
    </row>
    <row r="275" spans="1:34" hidden="1" x14ac:dyDescent="0.25">
      <c r="A275" t="str">
        <f t="shared" si="9"/>
        <v>1.1-00-2301_2364004_2336117</v>
      </c>
      <c r="B275" t="s">
        <v>137</v>
      </c>
      <c r="C275" t="s">
        <v>138</v>
      </c>
      <c r="D275" t="s">
        <v>28</v>
      </c>
      <c r="E275" t="s">
        <v>29</v>
      </c>
      <c r="F275" t="s">
        <v>43</v>
      </c>
      <c r="G275" t="s">
        <v>44</v>
      </c>
      <c r="H275" t="s">
        <v>306</v>
      </c>
      <c r="I275" t="s">
        <v>307</v>
      </c>
      <c r="J275">
        <v>6</v>
      </c>
      <c r="K275" t="s">
        <v>34</v>
      </c>
      <c r="L275">
        <v>4</v>
      </c>
      <c r="M275" t="s">
        <v>328</v>
      </c>
      <c r="N275" t="s">
        <v>326</v>
      </c>
      <c r="O275" t="s">
        <v>327</v>
      </c>
      <c r="P275">
        <v>3000</v>
      </c>
      <c r="Q275" t="s">
        <v>38</v>
      </c>
      <c r="R275">
        <v>3611</v>
      </c>
      <c r="S275" t="s">
        <v>329</v>
      </c>
      <c r="T275">
        <v>7</v>
      </c>
      <c r="U275" t="s">
        <v>330</v>
      </c>
      <c r="V275" s="1">
        <v>1500000</v>
      </c>
      <c r="W275" s="1">
        <v>1500000</v>
      </c>
      <c r="X275">
        <v>0</v>
      </c>
      <c r="Y275">
        <v>0</v>
      </c>
      <c r="Z275">
        <v>0</v>
      </c>
      <c r="AA275">
        <v>0</v>
      </c>
      <c r="AB275">
        <v>0</v>
      </c>
      <c r="AC275" s="83">
        <f t="shared" si="8"/>
        <v>1500000</v>
      </c>
      <c r="AD275">
        <v>0</v>
      </c>
      <c r="AE275">
        <v>0</v>
      </c>
      <c r="AF275">
        <v>0</v>
      </c>
      <c r="AG275">
        <v>0</v>
      </c>
      <c r="AH275">
        <v>0</v>
      </c>
    </row>
    <row r="276" spans="1:34" hidden="1" x14ac:dyDescent="0.25">
      <c r="A276" t="str">
        <f t="shared" si="9"/>
        <v>1.1-00-2301_2364004_2336510</v>
      </c>
      <c r="B276" t="s">
        <v>137</v>
      </c>
      <c r="C276" t="s">
        <v>138</v>
      </c>
      <c r="D276" t="s">
        <v>28</v>
      </c>
      <c r="E276" t="s">
        <v>29</v>
      </c>
      <c r="F276" t="s">
        <v>43</v>
      </c>
      <c r="G276" t="s">
        <v>44</v>
      </c>
      <c r="H276" t="s">
        <v>306</v>
      </c>
      <c r="I276" t="s">
        <v>307</v>
      </c>
      <c r="J276">
        <v>6</v>
      </c>
      <c r="K276" t="s">
        <v>34</v>
      </c>
      <c r="L276">
        <v>4</v>
      </c>
      <c r="M276" t="s">
        <v>328</v>
      </c>
      <c r="N276" t="s">
        <v>326</v>
      </c>
      <c r="O276" t="s">
        <v>327</v>
      </c>
      <c r="P276">
        <v>3000</v>
      </c>
      <c r="Q276" t="s">
        <v>38</v>
      </c>
      <c r="R276">
        <v>3651</v>
      </c>
      <c r="S276" t="s">
        <v>331</v>
      </c>
      <c r="T276">
        <v>0</v>
      </c>
      <c r="U276" t="s">
        <v>40</v>
      </c>
      <c r="V276" s="1">
        <v>3228216</v>
      </c>
      <c r="W276" s="1">
        <v>3228216</v>
      </c>
      <c r="X276" s="1">
        <v>3115199.95</v>
      </c>
      <c r="Y276" s="1">
        <v>3115199.95</v>
      </c>
      <c r="Z276" s="1">
        <v>1817200</v>
      </c>
      <c r="AA276" s="1">
        <v>1557600</v>
      </c>
      <c r="AB276" s="1">
        <v>1557600</v>
      </c>
      <c r="AC276" s="83">
        <f t="shared" si="8"/>
        <v>113016.04999999981</v>
      </c>
      <c r="AD276">
        <v>0</v>
      </c>
      <c r="AE276">
        <v>0</v>
      </c>
      <c r="AF276">
        <v>0</v>
      </c>
      <c r="AG276">
        <v>0</v>
      </c>
      <c r="AH276">
        <v>0</v>
      </c>
    </row>
    <row r="277" spans="1:34" hidden="1" x14ac:dyDescent="0.25">
      <c r="A277" t="str">
        <f t="shared" si="9"/>
        <v>1.1-00-2301_2364004_2336610</v>
      </c>
      <c r="B277" t="s">
        <v>137</v>
      </c>
      <c r="C277" t="s">
        <v>138</v>
      </c>
      <c r="D277" t="s">
        <v>28</v>
      </c>
      <c r="E277" t="s">
        <v>29</v>
      </c>
      <c r="F277" t="s">
        <v>43</v>
      </c>
      <c r="G277" t="s">
        <v>44</v>
      </c>
      <c r="H277" t="s">
        <v>306</v>
      </c>
      <c r="I277" t="s">
        <v>307</v>
      </c>
      <c r="J277">
        <v>6</v>
      </c>
      <c r="K277" t="s">
        <v>34</v>
      </c>
      <c r="L277">
        <v>4</v>
      </c>
      <c r="M277" t="s">
        <v>328</v>
      </c>
      <c r="N277" t="s">
        <v>326</v>
      </c>
      <c r="O277" t="s">
        <v>327</v>
      </c>
      <c r="P277">
        <v>3000</v>
      </c>
      <c r="Q277" t="s">
        <v>38</v>
      </c>
      <c r="R277">
        <v>3661</v>
      </c>
      <c r="S277" t="s">
        <v>332</v>
      </c>
      <c r="T277">
        <v>0</v>
      </c>
      <c r="U277" t="s">
        <v>40</v>
      </c>
      <c r="V277" s="1">
        <v>7515784</v>
      </c>
      <c r="W277" s="1">
        <v>7515784</v>
      </c>
      <c r="X277" s="1">
        <v>3228221.3</v>
      </c>
      <c r="Y277" s="1">
        <v>3228221.3</v>
      </c>
      <c r="Z277" s="1">
        <v>1883129.08</v>
      </c>
      <c r="AA277" s="1">
        <v>1614110.64</v>
      </c>
      <c r="AB277" s="1">
        <v>1614110.64</v>
      </c>
      <c r="AC277" s="83">
        <f t="shared" si="8"/>
        <v>4287562.7</v>
      </c>
      <c r="AD277">
        <v>0</v>
      </c>
      <c r="AE277">
        <v>0</v>
      </c>
      <c r="AF277">
        <v>0</v>
      </c>
      <c r="AG277">
        <v>0</v>
      </c>
      <c r="AH277">
        <v>0</v>
      </c>
    </row>
    <row r="278" spans="1:34" hidden="1" x14ac:dyDescent="0.25">
      <c r="A278" t="str">
        <f t="shared" si="9"/>
        <v>1.1-00-2305_23621015_2321110</v>
      </c>
      <c r="B278" t="s">
        <v>137</v>
      </c>
      <c r="C278" t="s">
        <v>138</v>
      </c>
      <c r="D278" t="s">
        <v>28</v>
      </c>
      <c r="E278" t="s">
        <v>29</v>
      </c>
      <c r="F278" t="s">
        <v>43</v>
      </c>
      <c r="G278" t="s">
        <v>44</v>
      </c>
      <c r="H278" t="s">
        <v>45</v>
      </c>
      <c r="I278" t="s">
        <v>46</v>
      </c>
      <c r="J278">
        <v>6</v>
      </c>
      <c r="K278" t="s">
        <v>34</v>
      </c>
      <c r="L278">
        <v>21</v>
      </c>
      <c r="M278" t="s">
        <v>107</v>
      </c>
      <c r="N278" t="s">
        <v>47</v>
      </c>
      <c r="O278" t="s">
        <v>48</v>
      </c>
      <c r="P278">
        <v>2000</v>
      </c>
      <c r="Q278" t="s">
        <v>73</v>
      </c>
      <c r="R278">
        <v>2111</v>
      </c>
      <c r="S278" t="s">
        <v>161</v>
      </c>
      <c r="T278">
        <v>0</v>
      </c>
      <c r="U278" t="s">
        <v>40</v>
      </c>
      <c r="V278" s="1">
        <v>2121000</v>
      </c>
      <c r="W278" s="1">
        <v>2000000</v>
      </c>
      <c r="X278" s="1">
        <v>1664042.82</v>
      </c>
      <c r="Y278" s="1">
        <v>1577042.82</v>
      </c>
      <c r="Z278" s="1">
        <v>834418.74</v>
      </c>
      <c r="AA278" s="1">
        <v>770827.54</v>
      </c>
      <c r="AB278" s="1">
        <v>770827.54</v>
      </c>
      <c r="AC278" s="83">
        <f t="shared" si="8"/>
        <v>456957.17999999993</v>
      </c>
      <c r="AD278">
        <v>0</v>
      </c>
      <c r="AE278" s="1">
        <v>147000</v>
      </c>
      <c r="AF278">
        <v>0</v>
      </c>
      <c r="AG278" s="1">
        <v>26000</v>
      </c>
      <c r="AH278" s="1">
        <v>121000</v>
      </c>
    </row>
    <row r="279" spans="1:34" hidden="1" x14ac:dyDescent="0.25">
      <c r="A279" t="str">
        <f t="shared" si="9"/>
        <v>1.1-00-2305_23621015_2321410</v>
      </c>
      <c r="B279" t="s">
        <v>137</v>
      </c>
      <c r="C279" t="s">
        <v>138</v>
      </c>
      <c r="D279" t="s">
        <v>28</v>
      </c>
      <c r="E279" t="s">
        <v>29</v>
      </c>
      <c r="F279" t="s">
        <v>43</v>
      </c>
      <c r="G279" t="s">
        <v>44</v>
      </c>
      <c r="H279" t="s">
        <v>45</v>
      </c>
      <c r="I279" t="s">
        <v>46</v>
      </c>
      <c r="J279">
        <v>6</v>
      </c>
      <c r="K279" t="s">
        <v>34</v>
      </c>
      <c r="L279">
        <v>21</v>
      </c>
      <c r="M279" t="s">
        <v>107</v>
      </c>
      <c r="N279" t="s">
        <v>47</v>
      </c>
      <c r="O279" t="s">
        <v>48</v>
      </c>
      <c r="P279">
        <v>2000</v>
      </c>
      <c r="Q279" t="s">
        <v>73</v>
      </c>
      <c r="R279">
        <v>2141</v>
      </c>
      <c r="S279" t="s">
        <v>201</v>
      </c>
      <c r="T279">
        <v>0</v>
      </c>
      <c r="U279" t="s">
        <v>40</v>
      </c>
      <c r="V279" s="1">
        <v>24000</v>
      </c>
      <c r="W279">
        <v>0</v>
      </c>
      <c r="X279" s="1">
        <v>22605.1</v>
      </c>
      <c r="Y279" s="1">
        <v>22605.1</v>
      </c>
      <c r="Z279" s="1">
        <v>22605.1</v>
      </c>
      <c r="AA279">
        <v>0</v>
      </c>
      <c r="AB279">
        <v>0</v>
      </c>
      <c r="AC279" s="83">
        <f t="shared" si="8"/>
        <v>1394.9000000000015</v>
      </c>
      <c r="AD279">
        <v>0</v>
      </c>
      <c r="AE279" s="1">
        <v>24000</v>
      </c>
      <c r="AF279">
        <v>0</v>
      </c>
      <c r="AG279">
        <v>0</v>
      </c>
      <c r="AH279" s="1">
        <v>24000</v>
      </c>
    </row>
    <row r="280" spans="1:34" hidden="1" x14ac:dyDescent="0.25">
      <c r="A280" t="str">
        <f t="shared" si="9"/>
        <v>1.1-00-2305_23621015_2321510</v>
      </c>
      <c r="B280" t="s">
        <v>137</v>
      </c>
      <c r="C280" t="s">
        <v>138</v>
      </c>
      <c r="D280" t="s">
        <v>28</v>
      </c>
      <c r="E280" t="s">
        <v>29</v>
      </c>
      <c r="F280" t="s">
        <v>43</v>
      </c>
      <c r="G280" t="s">
        <v>44</v>
      </c>
      <c r="H280" t="s">
        <v>45</v>
      </c>
      <c r="I280" t="s">
        <v>46</v>
      </c>
      <c r="J280">
        <v>6</v>
      </c>
      <c r="K280" t="s">
        <v>34</v>
      </c>
      <c r="L280">
        <v>21</v>
      </c>
      <c r="M280" t="s">
        <v>107</v>
      </c>
      <c r="N280" t="s">
        <v>47</v>
      </c>
      <c r="O280" t="s">
        <v>48</v>
      </c>
      <c r="P280">
        <v>2000</v>
      </c>
      <c r="Q280" t="s">
        <v>73</v>
      </c>
      <c r="R280">
        <v>2151</v>
      </c>
      <c r="S280" t="s">
        <v>333</v>
      </c>
      <c r="T280">
        <v>0</v>
      </c>
      <c r="U280" t="s">
        <v>40</v>
      </c>
      <c r="V280">
        <v>500</v>
      </c>
      <c r="W280">
        <v>0</v>
      </c>
      <c r="X280">
        <v>420</v>
      </c>
      <c r="Y280">
        <v>420</v>
      </c>
      <c r="Z280">
        <v>420</v>
      </c>
      <c r="AA280">
        <v>420</v>
      </c>
      <c r="AB280">
        <v>420</v>
      </c>
      <c r="AC280" s="83">
        <f t="shared" si="8"/>
        <v>80</v>
      </c>
      <c r="AD280">
        <v>0</v>
      </c>
      <c r="AE280">
        <v>500</v>
      </c>
      <c r="AF280">
        <v>0</v>
      </c>
      <c r="AG280">
        <v>0</v>
      </c>
      <c r="AH280">
        <v>500</v>
      </c>
    </row>
    <row r="281" spans="1:34" hidden="1" x14ac:dyDescent="0.25">
      <c r="A281" t="str">
        <f t="shared" si="9"/>
        <v>1.1-00-2305_23621015_2321610</v>
      </c>
      <c r="B281" t="s">
        <v>137</v>
      </c>
      <c r="C281" t="s">
        <v>138</v>
      </c>
      <c r="D281" t="s">
        <v>28</v>
      </c>
      <c r="E281" t="s">
        <v>29</v>
      </c>
      <c r="F281" t="s">
        <v>43</v>
      </c>
      <c r="G281" t="s">
        <v>44</v>
      </c>
      <c r="H281" t="s">
        <v>45</v>
      </c>
      <c r="I281" t="s">
        <v>46</v>
      </c>
      <c r="J281">
        <v>6</v>
      </c>
      <c r="K281" t="s">
        <v>34</v>
      </c>
      <c r="L281">
        <v>21</v>
      </c>
      <c r="M281" t="s">
        <v>107</v>
      </c>
      <c r="N281" t="s">
        <v>47</v>
      </c>
      <c r="O281" t="s">
        <v>48</v>
      </c>
      <c r="P281">
        <v>2000</v>
      </c>
      <c r="Q281" t="s">
        <v>73</v>
      </c>
      <c r="R281">
        <v>2161</v>
      </c>
      <c r="S281" t="s">
        <v>162</v>
      </c>
      <c r="T281">
        <v>0</v>
      </c>
      <c r="U281" t="s">
        <v>40</v>
      </c>
      <c r="V281" s="1">
        <v>1707501.48</v>
      </c>
      <c r="W281" s="1">
        <v>1450000</v>
      </c>
      <c r="X281" s="1">
        <v>1510467.24</v>
      </c>
      <c r="Y281" s="1">
        <v>1510467.24</v>
      </c>
      <c r="Z281" s="1">
        <v>1137069.04</v>
      </c>
      <c r="AA281" s="1">
        <v>1137069.04</v>
      </c>
      <c r="AB281" s="1">
        <v>1137069.04</v>
      </c>
      <c r="AC281" s="83">
        <f t="shared" si="8"/>
        <v>197034.23999999999</v>
      </c>
      <c r="AD281">
        <v>0</v>
      </c>
      <c r="AE281" s="1">
        <v>382801.48</v>
      </c>
      <c r="AF281">
        <v>0</v>
      </c>
      <c r="AG281" s="1">
        <v>125300</v>
      </c>
      <c r="AH281" s="1">
        <v>257501.48</v>
      </c>
    </row>
    <row r="282" spans="1:34" hidden="1" x14ac:dyDescent="0.25">
      <c r="A282" t="str">
        <f t="shared" si="9"/>
        <v>1.1-00-2305_23621015_2322110</v>
      </c>
      <c r="B282" t="s">
        <v>137</v>
      </c>
      <c r="C282" t="s">
        <v>138</v>
      </c>
      <c r="D282" t="s">
        <v>28</v>
      </c>
      <c r="E282" t="s">
        <v>29</v>
      </c>
      <c r="F282" t="s">
        <v>43</v>
      </c>
      <c r="G282" t="s">
        <v>44</v>
      </c>
      <c r="H282" t="s">
        <v>45</v>
      </c>
      <c r="I282" t="s">
        <v>46</v>
      </c>
      <c r="J282">
        <v>6</v>
      </c>
      <c r="K282" t="s">
        <v>34</v>
      </c>
      <c r="L282">
        <v>21</v>
      </c>
      <c r="M282" t="s">
        <v>107</v>
      </c>
      <c r="N282" t="s">
        <v>47</v>
      </c>
      <c r="O282" t="s">
        <v>48</v>
      </c>
      <c r="P282">
        <v>2000</v>
      </c>
      <c r="Q282" t="s">
        <v>73</v>
      </c>
      <c r="R282">
        <v>2211</v>
      </c>
      <c r="S282" t="s">
        <v>141</v>
      </c>
      <c r="T282">
        <v>0</v>
      </c>
      <c r="U282" t="s">
        <v>40</v>
      </c>
      <c r="V282" s="1">
        <v>247860</v>
      </c>
      <c r="W282" s="1">
        <v>247860</v>
      </c>
      <c r="X282" s="1">
        <v>241257.5</v>
      </c>
      <c r="Y282" s="1">
        <v>241257.5</v>
      </c>
      <c r="Z282" s="1">
        <v>101200</v>
      </c>
      <c r="AA282" s="1">
        <v>101200</v>
      </c>
      <c r="AB282" s="1">
        <v>101200</v>
      </c>
      <c r="AC282" s="83">
        <f t="shared" si="8"/>
        <v>6602.5</v>
      </c>
      <c r="AD282">
        <v>0</v>
      </c>
      <c r="AE282">
        <v>0</v>
      </c>
      <c r="AF282">
        <v>0</v>
      </c>
      <c r="AG282">
        <v>0</v>
      </c>
      <c r="AH282">
        <v>0</v>
      </c>
    </row>
    <row r="283" spans="1:34" hidden="1" x14ac:dyDescent="0.25">
      <c r="A283" t="str">
        <f t="shared" si="9"/>
        <v>1.1-00-2305_23621015_2324110</v>
      </c>
      <c r="B283" t="s">
        <v>137</v>
      </c>
      <c r="C283" t="s">
        <v>138</v>
      </c>
      <c r="D283" t="s">
        <v>28</v>
      </c>
      <c r="E283" t="s">
        <v>29</v>
      </c>
      <c r="F283" t="s">
        <v>43</v>
      </c>
      <c r="G283" t="s">
        <v>44</v>
      </c>
      <c r="H283" t="s">
        <v>45</v>
      </c>
      <c r="I283" t="s">
        <v>46</v>
      </c>
      <c r="J283">
        <v>6</v>
      </c>
      <c r="K283" t="s">
        <v>34</v>
      </c>
      <c r="L283">
        <v>21</v>
      </c>
      <c r="M283" t="s">
        <v>107</v>
      </c>
      <c r="N283" t="s">
        <v>47</v>
      </c>
      <c r="O283" t="s">
        <v>48</v>
      </c>
      <c r="P283">
        <v>2000</v>
      </c>
      <c r="Q283" t="s">
        <v>73</v>
      </c>
      <c r="R283">
        <v>2411</v>
      </c>
      <c r="S283" t="s">
        <v>173</v>
      </c>
      <c r="T283">
        <v>0</v>
      </c>
      <c r="U283" t="s">
        <v>40</v>
      </c>
      <c r="V283" s="1">
        <v>2000</v>
      </c>
      <c r="W283">
        <v>0</v>
      </c>
      <c r="X283">
        <v>900</v>
      </c>
      <c r="Y283">
        <v>900</v>
      </c>
      <c r="Z283">
        <v>900</v>
      </c>
      <c r="AA283">
        <v>900</v>
      </c>
      <c r="AB283">
        <v>900</v>
      </c>
      <c r="AC283" s="83">
        <f t="shared" si="8"/>
        <v>1100</v>
      </c>
      <c r="AD283">
        <v>0</v>
      </c>
      <c r="AE283" s="1">
        <v>2000</v>
      </c>
      <c r="AF283">
        <v>0</v>
      </c>
      <c r="AG283">
        <v>0</v>
      </c>
      <c r="AH283" s="1">
        <v>2000</v>
      </c>
    </row>
    <row r="284" spans="1:34" hidden="1" x14ac:dyDescent="0.25">
      <c r="A284" t="str">
        <f t="shared" si="9"/>
        <v>1.1-00-2305_23621015_2324210</v>
      </c>
      <c r="B284" t="s">
        <v>137</v>
      </c>
      <c r="C284" t="s">
        <v>138</v>
      </c>
      <c r="D284" t="s">
        <v>28</v>
      </c>
      <c r="E284" t="s">
        <v>29</v>
      </c>
      <c r="F284" t="s">
        <v>43</v>
      </c>
      <c r="G284" t="s">
        <v>44</v>
      </c>
      <c r="H284" t="s">
        <v>45</v>
      </c>
      <c r="I284" t="s">
        <v>46</v>
      </c>
      <c r="J284">
        <v>6</v>
      </c>
      <c r="K284" t="s">
        <v>34</v>
      </c>
      <c r="L284">
        <v>21</v>
      </c>
      <c r="M284" t="s">
        <v>107</v>
      </c>
      <c r="N284" t="s">
        <v>47</v>
      </c>
      <c r="O284" t="s">
        <v>48</v>
      </c>
      <c r="P284">
        <v>2000</v>
      </c>
      <c r="Q284" t="s">
        <v>73</v>
      </c>
      <c r="R284">
        <v>2421</v>
      </c>
      <c r="S284" t="s">
        <v>163</v>
      </c>
      <c r="T284">
        <v>0</v>
      </c>
      <c r="U284" t="s">
        <v>40</v>
      </c>
      <c r="V284" s="1">
        <v>60500</v>
      </c>
      <c r="W284" s="1">
        <v>20000</v>
      </c>
      <c r="X284" s="1">
        <v>54450.01</v>
      </c>
      <c r="Y284" s="1">
        <v>54450.01</v>
      </c>
      <c r="Z284" s="1">
        <v>54450.01</v>
      </c>
      <c r="AA284" s="1">
        <v>54450.01</v>
      </c>
      <c r="AB284" s="1">
        <v>54450.01</v>
      </c>
      <c r="AC284" s="83">
        <f t="shared" si="8"/>
        <v>6049.989999999998</v>
      </c>
      <c r="AD284">
        <v>0</v>
      </c>
      <c r="AE284" s="1">
        <v>40500</v>
      </c>
      <c r="AF284">
        <v>0</v>
      </c>
      <c r="AG284">
        <v>0</v>
      </c>
      <c r="AH284" s="1">
        <v>40500</v>
      </c>
    </row>
    <row r="285" spans="1:34" hidden="1" x14ac:dyDescent="0.25">
      <c r="A285" t="str">
        <f t="shared" si="9"/>
        <v>1.1-00-2305_23621015_2324510</v>
      </c>
      <c r="B285" t="s">
        <v>137</v>
      </c>
      <c r="C285" t="s">
        <v>138</v>
      </c>
      <c r="D285" t="s">
        <v>28</v>
      </c>
      <c r="E285" t="s">
        <v>29</v>
      </c>
      <c r="F285" t="s">
        <v>43</v>
      </c>
      <c r="G285" t="s">
        <v>44</v>
      </c>
      <c r="H285" t="s">
        <v>45</v>
      </c>
      <c r="I285" t="s">
        <v>46</v>
      </c>
      <c r="J285">
        <v>6</v>
      </c>
      <c r="K285" t="s">
        <v>34</v>
      </c>
      <c r="L285">
        <v>21</v>
      </c>
      <c r="M285" t="s">
        <v>107</v>
      </c>
      <c r="N285" t="s">
        <v>47</v>
      </c>
      <c r="O285" t="s">
        <v>48</v>
      </c>
      <c r="P285">
        <v>2000</v>
      </c>
      <c r="Q285" t="s">
        <v>73</v>
      </c>
      <c r="R285">
        <v>2451</v>
      </c>
      <c r="S285" t="s">
        <v>334</v>
      </c>
      <c r="T285">
        <v>0</v>
      </c>
      <c r="U285" t="s">
        <v>40</v>
      </c>
      <c r="V285" s="1">
        <v>50000</v>
      </c>
      <c r="W285" s="1">
        <v>50000</v>
      </c>
      <c r="X285" s="1">
        <v>32926.6</v>
      </c>
      <c r="Y285" s="1">
        <v>32926.6</v>
      </c>
      <c r="Z285" s="1">
        <v>32926.6</v>
      </c>
      <c r="AA285" s="1">
        <v>32926.6</v>
      </c>
      <c r="AB285" s="1">
        <v>32926.6</v>
      </c>
      <c r="AC285" s="83">
        <f t="shared" si="8"/>
        <v>17073.400000000001</v>
      </c>
      <c r="AD285">
        <v>0</v>
      </c>
      <c r="AE285">
        <v>0</v>
      </c>
      <c r="AF285">
        <v>0</v>
      </c>
      <c r="AG285">
        <v>0</v>
      </c>
      <c r="AH285">
        <v>0</v>
      </c>
    </row>
    <row r="286" spans="1:34" hidden="1" x14ac:dyDescent="0.25">
      <c r="A286" t="str">
        <f t="shared" si="9"/>
        <v>1.1-00-2305_23621015_2324610</v>
      </c>
      <c r="B286" t="s">
        <v>137</v>
      </c>
      <c r="C286" t="s">
        <v>138</v>
      </c>
      <c r="D286" t="s">
        <v>28</v>
      </c>
      <c r="E286" t="s">
        <v>29</v>
      </c>
      <c r="F286" t="s">
        <v>43</v>
      </c>
      <c r="G286" t="s">
        <v>44</v>
      </c>
      <c r="H286" t="s">
        <v>45</v>
      </c>
      <c r="I286" t="s">
        <v>46</v>
      </c>
      <c r="J286">
        <v>6</v>
      </c>
      <c r="K286" t="s">
        <v>34</v>
      </c>
      <c r="L286">
        <v>21</v>
      </c>
      <c r="M286" t="s">
        <v>107</v>
      </c>
      <c r="N286" t="s">
        <v>47</v>
      </c>
      <c r="O286" t="s">
        <v>48</v>
      </c>
      <c r="P286">
        <v>2000</v>
      </c>
      <c r="Q286" t="s">
        <v>73</v>
      </c>
      <c r="R286">
        <v>2461</v>
      </c>
      <c r="S286" t="s">
        <v>164</v>
      </c>
      <c r="T286">
        <v>0</v>
      </c>
      <c r="U286" t="s">
        <v>40</v>
      </c>
      <c r="V286" s="1">
        <v>110000</v>
      </c>
      <c r="W286" s="1">
        <v>110000</v>
      </c>
      <c r="X286" s="1">
        <v>65724.72</v>
      </c>
      <c r="Y286" s="1">
        <v>65724.72</v>
      </c>
      <c r="Z286" s="1">
        <v>65724.72</v>
      </c>
      <c r="AA286" s="1">
        <v>65724.72</v>
      </c>
      <c r="AB286" s="1">
        <v>65724.72</v>
      </c>
      <c r="AC286" s="83">
        <f t="shared" si="8"/>
        <v>44275.28</v>
      </c>
      <c r="AD286">
        <v>0</v>
      </c>
      <c r="AE286">
        <v>0</v>
      </c>
      <c r="AF286">
        <v>0</v>
      </c>
      <c r="AG286">
        <v>0</v>
      </c>
      <c r="AH286">
        <v>0</v>
      </c>
    </row>
    <row r="287" spans="1:34" hidden="1" x14ac:dyDescent="0.25">
      <c r="A287" t="str">
        <f t="shared" si="9"/>
        <v>1.1-00-2305_23621015_2324710</v>
      </c>
      <c r="B287" t="s">
        <v>137</v>
      </c>
      <c r="C287" t="s">
        <v>138</v>
      </c>
      <c r="D287" t="s">
        <v>28</v>
      </c>
      <c r="E287" t="s">
        <v>29</v>
      </c>
      <c r="F287" t="s">
        <v>43</v>
      </c>
      <c r="G287" t="s">
        <v>44</v>
      </c>
      <c r="H287" t="s">
        <v>45</v>
      </c>
      <c r="I287" t="s">
        <v>46</v>
      </c>
      <c r="J287">
        <v>6</v>
      </c>
      <c r="K287" t="s">
        <v>34</v>
      </c>
      <c r="L287">
        <v>21</v>
      </c>
      <c r="M287" t="s">
        <v>107</v>
      </c>
      <c r="N287" t="s">
        <v>47</v>
      </c>
      <c r="O287" t="s">
        <v>48</v>
      </c>
      <c r="P287">
        <v>2000</v>
      </c>
      <c r="Q287" t="s">
        <v>73</v>
      </c>
      <c r="R287">
        <v>2471</v>
      </c>
      <c r="S287" t="s">
        <v>174</v>
      </c>
      <c r="T287">
        <v>0</v>
      </c>
      <c r="U287" t="s">
        <v>40</v>
      </c>
      <c r="V287" s="1">
        <v>63772</v>
      </c>
      <c r="W287" s="1">
        <v>80000</v>
      </c>
      <c r="X287" s="1">
        <v>6012.01</v>
      </c>
      <c r="Y287" s="1">
        <v>6012.01</v>
      </c>
      <c r="Z287" s="1">
        <v>6012.01</v>
      </c>
      <c r="AA287" s="1">
        <v>6012.01</v>
      </c>
      <c r="AB287" s="1">
        <v>6012.01</v>
      </c>
      <c r="AC287" s="83">
        <f t="shared" si="8"/>
        <v>57759.99</v>
      </c>
      <c r="AD287">
        <v>0</v>
      </c>
      <c r="AE287">
        <v>0</v>
      </c>
      <c r="AF287">
        <v>0</v>
      </c>
      <c r="AG287" s="1">
        <v>16228</v>
      </c>
      <c r="AH287" s="1">
        <v>-16228</v>
      </c>
    </row>
    <row r="288" spans="1:34" hidden="1" x14ac:dyDescent="0.25">
      <c r="A288" t="str">
        <f t="shared" si="9"/>
        <v>1.1-00-2305_23621015_2324910</v>
      </c>
      <c r="B288" t="s">
        <v>137</v>
      </c>
      <c r="C288" t="s">
        <v>138</v>
      </c>
      <c r="D288" t="s">
        <v>28</v>
      </c>
      <c r="E288" t="s">
        <v>29</v>
      </c>
      <c r="F288" t="s">
        <v>43</v>
      </c>
      <c r="G288" t="s">
        <v>44</v>
      </c>
      <c r="H288" t="s">
        <v>45</v>
      </c>
      <c r="I288" t="s">
        <v>46</v>
      </c>
      <c r="J288">
        <v>6</v>
      </c>
      <c r="K288" t="s">
        <v>34</v>
      </c>
      <c r="L288">
        <v>21</v>
      </c>
      <c r="M288" t="s">
        <v>107</v>
      </c>
      <c r="N288" t="s">
        <v>47</v>
      </c>
      <c r="O288" t="s">
        <v>48</v>
      </c>
      <c r="P288">
        <v>2000</v>
      </c>
      <c r="Q288" t="s">
        <v>73</v>
      </c>
      <c r="R288">
        <v>2491</v>
      </c>
      <c r="S288" t="s">
        <v>165</v>
      </c>
      <c r="T288">
        <v>0</v>
      </c>
      <c r="U288" t="s">
        <v>40</v>
      </c>
      <c r="V288" s="1">
        <v>364228</v>
      </c>
      <c r="W288" s="1">
        <v>320000</v>
      </c>
      <c r="X288" s="1">
        <v>321914.03999999998</v>
      </c>
      <c r="Y288" s="1">
        <v>321914.03999999998</v>
      </c>
      <c r="Z288" s="1">
        <v>321914.03999999998</v>
      </c>
      <c r="AA288" s="1">
        <v>240823.08</v>
      </c>
      <c r="AB288" s="1">
        <v>240823.08</v>
      </c>
      <c r="AC288" s="83">
        <f t="shared" si="8"/>
        <v>42313.960000000021</v>
      </c>
      <c r="AD288">
        <v>0</v>
      </c>
      <c r="AE288" s="1">
        <v>144228</v>
      </c>
      <c r="AF288">
        <v>0</v>
      </c>
      <c r="AG288" s="1">
        <v>100000</v>
      </c>
      <c r="AH288" s="1">
        <v>44228</v>
      </c>
    </row>
    <row r="289" spans="1:34" hidden="1" x14ac:dyDescent="0.25">
      <c r="A289" t="str">
        <f t="shared" si="9"/>
        <v>1.1-00-2305_23621015_2325210</v>
      </c>
      <c r="B289" t="s">
        <v>137</v>
      </c>
      <c r="C289" t="s">
        <v>138</v>
      </c>
      <c r="D289" t="s">
        <v>28</v>
      </c>
      <c r="E289" t="s">
        <v>29</v>
      </c>
      <c r="F289" t="s">
        <v>43</v>
      </c>
      <c r="G289" t="s">
        <v>44</v>
      </c>
      <c r="H289" t="s">
        <v>45</v>
      </c>
      <c r="I289" t="s">
        <v>46</v>
      </c>
      <c r="J289">
        <v>6</v>
      </c>
      <c r="K289" t="s">
        <v>34</v>
      </c>
      <c r="L289">
        <v>21</v>
      </c>
      <c r="M289" t="s">
        <v>107</v>
      </c>
      <c r="N289" t="s">
        <v>47</v>
      </c>
      <c r="O289" t="s">
        <v>48</v>
      </c>
      <c r="P289">
        <v>2000</v>
      </c>
      <c r="Q289" t="s">
        <v>73</v>
      </c>
      <c r="R289">
        <v>2521</v>
      </c>
      <c r="S289" t="s">
        <v>220</v>
      </c>
      <c r="T289">
        <v>0</v>
      </c>
      <c r="U289" t="s">
        <v>40</v>
      </c>
      <c r="V289" s="1">
        <v>99500</v>
      </c>
      <c r="W289" s="1">
        <v>50000</v>
      </c>
      <c r="X289" s="1">
        <v>61800</v>
      </c>
      <c r="Y289" s="1">
        <v>61800</v>
      </c>
      <c r="Z289" s="1">
        <v>61800</v>
      </c>
      <c r="AA289" s="1">
        <v>50200</v>
      </c>
      <c r="AB289" s="1">
        <v>50200</v>
      </c>
      <c r="AC289" s="83">
        <f t="shared" si="8"/>
        <v>37700</v>
      </c>
      <c r="AD289">
        <v>0</v>
      </c>
      <c r="AE289" s="1">
        <v>80000</v>
      </c>
      <c r="AF289">
        <v>0</v>
      </c>
      <c r="AG289" s="1">
        <v>30500</v>
      </c>
      <c r="AH289" s="1">
        <v>49500</v>
      </c>
    </row>
    <row r="290" spans="1:34" hidden="1" x14ac:dyDescent="0.25">
      <c r="A290" t="str">
        <f t="shared" si="9"/>
        <v>1.1-00-2305_23621015_2325610</v>
      </c>
      <c r="B290" t="s">
        <v>137</v>
      </c>
      <c r="C290" t="s">
        <v>138</v>
      </c>
      <c r="D290" t="s">
        <v>28</v>
      </c>
      <c r="E290" t="s">
        <v>29</v>
      </c>
      <c r="F290" t="s">
        <v>43</v>
      </c>
      <c r="G290" t="s">
        <v>44</v>
      </c>
      <c r="H290" t="s">
        <v>45</v>
      </c>
      <c r="I290" t="s">
        <v>46</v>
      </c>
      <c r="J290">
        <v>6</v>
      </c>
      <c r="K290" t="s">
        <v>34</v>
      </c>
      <c r="L290">
        <v>21</v>
      </c>
      <c r="M290" t="s">
        <v>107</v>
      </c>
      <c r="N290" t="s">
        <v>47</v>
      </c>
      <c r="O290" t="s">
        <v>48</v>
      </c>
      <c r="P290">
        <v>2000</v>
      </c>
      <c r="Q290" t="s">
        <v>73</v>
      </c>
      <c r="R290">
        <v>2561</v>
      </c>
      <c r="S290" t="s">
        <v>177</v>
      </c>
      <c r="T290">
        <v>0</v>
      </c>
      <c r="U290" t="s">
        <v>40</v>
      </c>
      <c r="V290" s="1">
        <v>2500</v>
      </c>
      <c r="W290">
        <v>0</v>
      </c>
      <c r="X290" s="1">
        <v>2387</v>
      </c>
      <c r="Y290" s="1">
        <v>2387</v>
      </c>
      <c r="Z290" s="1">
        <v>2387</v>
      </c>
      <c r="AA290" s="1">
        <v>2387</v>
      </c>
      <c r="AB290" s="1">
        <v>2387</v>
      </c>
      <c r="AC290" s="83">
        <f t="shared" si="8"/>
        <v>113</v>
      </c>
      <c r="AD290">
        <v>0</v>
      </c>
      <c r="AE290" s="1">
        <v>2500</v>
      </c>
      <c r="AF290">
        <v>0</v>
      </c>
      <c r="AG290">
        <v>0</v>
      </c>
      <c r="AH290" s="1">
        <v>2500</v>
      </c>
    </row>
    <row r="291" spans="1:34" x14ac:dyDescent="0.25">
      <c r="A291" t="str">
        <f t="shared" si="9"/>
        <v>1.1-00-2305_23621015_2326110</v>
      </c>
      <c r="B291" t="s">
        <v>137</v>
      </c>
      <c r="C291" t="s">
        <v>138</v>
      </c>
      <c r="D291" t="s">
        <v>28</v>
      </c>
      <c r="E291" t="s">
        <v>29</v>
      </c>
      <c r="F291" t="s">
        <v>43</v>
      </c>
      <c r="G291" t="s">
        <v>44</v>
      </c>
      <c r="H291" t="s">
        <v>45</v>
      </c>
      <c r="I291" t="s">
        <v>46</v>
      </c>
      <c r="J291">
        <v>6</v>
      </c>
      <c r="K291" t="s">
        <v>34</v>
      </c>
      <c r="L291">
        <v>21</v>
      </c>
      <c r="M291" t="s">
        <v>107</v>
      </c>
      <c r="N291" t="s">
        <v>47</v>
      </c>
      <c r="O291" t="s">
        <v>48</v>
      </c>
      <c r="P291">
        <v>2000</v>
      </c>
      <c r="Q291" t="s">
        <v>73</v>
      </c>
      <c r="R291">
        <v>2611</v>
      </c>
      <c r="S291" t="s">
        <v>76</v>
      </c>
      <c r="T291">
        <v>0</v>
      </c>
      <c r="U291" t="s">
        <v>40</v>
      </c>
      <c r="V291" s="1">
        <v>35000000</v>
      </c>
      <c r="W291" s="1">
        <v>35000000</v>
      </c>
      <c r="X291" s="1">
        <v>32755906.719999999</v>
      </c>
      <c r="Y291" s="1">
        <v>32746162.719999999</v>
      </c>
      <c r="Z291" s="1">
        <v>32701038.719999999</v>
      </c>
      <c r="AA291" s="1">
        <v>32597080.43</v>
      </c>
      <c r="AB291" s="1">
        <v>32597080.43</v>
      </c>
      <c r="AC291" s="83">
        <f t="shared" si="8"/>
        <v>2244093.2800000012</v>
      </c>
      <c r="AD291">
        <v>0</v>
      </c>
      <c r="AE291">
        <v>0</v>
      </c>
      <c r="AF291">
        <v>0</v>
      </c>
      <c r="AG291">
        <v>0</v>
      </c>
      <c r="AH291">
        <v>0</v>
      </c>
    </row>
    <row r="292" spans="1:34" hidden="1" x14ac:dyDescent="0.25">
      <c r="A292" t="str">
        <f t="shared" si="9"/>
        <v>1.1-00-2305_23621015_2327210</v>
      </c>
      <c r="B292" t="s">
        <v>137</v>
      </c>
      <c r="C292" t="s">
        <v>138</v>
      </c>
      <c r="D292" t="s">
        <v>28</v>
      </c>
      <c r="E292" t="s">
        <v>29</v>
      </c>
      <c r="F292" t="s">
        <v>43</v>
      </c>
      <c r="G292" t="s">
        <v>44</v>
      </c>
      <c r="H292" t="s">
        <v>45</v>
      </c>
      <c r="I292" t="s">
        <v>46</v>
      </c>
      <c r="J292">
        <v>6</v>
      </c>
      <c r="K292" t="s">
        <v>34</v>
      </c>
      <c r="L292">
        <v>21</v>
      </c>
      <c r="M292" t="s">
        <v>107</v>
      </c>
      <c r="N292" t="s">
        <v>47</v>
      </c>
      <c r="O292" t="s">
        <v>48</v>
      </c>
      <c r="P292">
        <v>2000</v>
      </c>
      <c r="Q292" t="s">
        <v>73</v>
      </c>
      <c r="R292">
        <v>2721</v>
      </c>
      <c r="S292" t="s">
        <v>166</v>
      </c>
      <c r="T292">
        <v>0</v>
      </c>
      <c r="U292" t="s">
        <v>40</v>
      </c>
      <c r="V292" s="1">
        <v>2300</v>
      </c>
      <c r="W292">
        <v>0</v>
      </c>
      <c r="X292" s="1">
        <v>1542.8</v>
      </c>
      <c r="Y292" s="1">
        <v>1542.8</v>
      </c>
      <c r="Z292" s="1">
        <v>1542.8</v>
      </c>
      <c r="AA292" s="1">
        <v>1542.8</v>
      </c>
      <c r="AB292" s="1">
        <v>1542.8</v>
      </c>
      <c r="AC292" s="83">
        <f t="shared" si="8"/>
        <v>757.2</v>
      </c>
      <c r="AD292">
        <v>0</v>
      </c>
      <c r="AE292" s="1">
        <v>2300</v>
      </c>
      <c r="AF292">
        <v>0</v>
      </c>
      <c r="AG292">
        <v>0</v>
      </c>
      <c r="AH292" s="1">
        <v>2300</v>
      </c>
    </row>
    <row r="293" spans="1:34" hidden="1" x14ac:dyDescent="0.25">
      <c r="A293" t="str">
        <f t="shared" si="9"/>
        <v>1.1-00-2305_23621015_2329110</v>
      </c>
      <c r="B293" t="s">
        <v>137</v>
      </c>
      <c r="C293" t="s">
        <v>138</v>
      </c>
      <c r="D293" t="s">
        <v>28</v>
      </c>
      <c r="E293" t="s">
        <v>29</v>
      </c>
      <c r="F293" t="s">
        <v>43</v>
      </c>
      <c r="G293" t="s">
        <v>44</v>
      </c>
      <c r="H293" t="s">
        <v>45</v>
      </c>
      <c r="I293" t="s">
        <v>46</v>
      </c>
      <c r="J293">
        <v>6</v>
      </c>
      <c r="K293" t="s">
        <v>34</v>
      </c>
      <c r="L293">
        <v>21</v>
      </c>
      <c r="M293" t="s">
        <v>107</v>
      </c>
      <c r="N293" t="s">
        <v>47</v>
      </c>
      <c r="O293" t="s">
        <v>48</v>
      </c>
      <c r="P293">
        <v>2000</v>
      </c>
      <c r="Q293" t="s">
        <v>73</v>
      </c>
      <c r="R293">
        <v>2911</v>
      </c>
      <c r="S293" t="s">
        <v>167</v>
      </c>
      <c r="T293">
        <v>0</v>
      </c>
      <c r="U293" t="s">
        <v>40</v>
      </c>
      <c r="V293" s="1">
        <v>142000</v>
      </c>
      <c r="W293" s="1">
        <v>150000</v>
      </c>
      <c r="X293" s="1">
        <v>85481.86</v>
      </c>
      <c r="Y293" s="1">
        <v>85481.86</v>
      </c>
      <c r="Z293" s="1">
        <v>85481.86</v>
      </c>
      <c r="AA293" s="1">
        <v>85481.86</v>
      </c>
      <c r="AB293" s="1">
        <v>85481.86</v>
      </c>
      <c r="AC293" s="83">
        <f t="shared" si="8"/>
        <v>56518.14</v>
      </c>
      <c r="AD293">
        <v>0</v>
      </c>
      <c r="AE293">
        <v>0</v>
      </c>
      <c r="AF293">
        <v>0</v>
      </c>
      <c r="AG293" s="1">
        <v>8000</v>
      </c>
      <c r="AH293" s="1">
        <v>-8000</v>
      </c>
    </row>
    <row r="294" spans="1:34" hidden="1" x14ac:dyDescent="0.25">
      <c r="A294" t="str">
        <f t="shared" si="9"/>
        <v>1.1-00-2305_23621015_2329210</v>
      </c>
      <c r="B294" t="s">
        <v>137</v>
      </c>
      <c r="C294" t="s">
        <v>138</v>
      </c>
      <c r="D294" t="s">
        <v>28</v>
      </c>
      <c r="E294" t="s">
        <v>29</v>
      </c>
      <c r="F294" t="s">
        <v>43</v>
      </c>
      <c r="G294" t="s">
        <v>44</v>
      </c>
      <c r="H294" t="s">
        <v>45</v>
      </c>
      <c r="I294" t="s">
        <v>46</v>
      </c>
      <c r="J294">
        <v>6</v>
      </c>
      <c r="K294" t="s">
        <v>34</v>
      </c>
      <c r="L294">
        <v>21</v>
      </c>
      <c r="M294" t="s">
        <v>107</v>
      </c>
      <c r="N294" t="s">
        <v>47</v>
      </c>
      <c r="O294" t="s">
        <v>48</v>
      </c>
      <c r="P294">
        <v>2000</v>
      </c>
      <c r="Q294" t="s">
        <v>73</v>
      </c>
      <c r="R294">
        <v>2921</v>
      </c>
      <c r="S294" t="s">
        <v>262</v>
      </c>
      <c r="T294">
        <v>0</v>
      </c>
      <c r="U294" t="s">
        <v>40</v>
      </c>
      <c r="V294" s="1">
        <v>100000</v>
      </c>
      <c r="W294">
        <v>0</v>
      </c>
      <c r="X294" s="1">
        <v>63791.08</v>
      </c>
      <c r="Y294" s="1">
        <v>63791.08</v>
      </c>
      <c r="Z294" s="1">
        <v>63791.08</v>
      </c>
      <c r="AA294" s="1">
        <v>63791.08</v>
      </c>
      <c r="AB294" s="1">
        <v>63791.08</v>
      </c>
      <c r="AC294" s="83">
        <f t="shared" si="8"/>
        <v>36208.92</v>
      </c>
      <c r="AD294">
        <v>0</v>
      </c>
      <c r="AE294" s="1">
        <v>100000</v>
      </c>
      <c r="AF294">
        <v>0</v>
      </c>
      <c r="AG294">
        <v>0</v>
      </c>
      <c r="AH294" s="1">
        <v>100000</v>
      </c>
    </row>
    <row r="295" spans="1:34" hidden="1" x14ac:dyDescent="0.25">
      <c r="A295" t="str">
        <f t="shared" si="9"/>
        <v>1.1-00-2305_23621015_2329610</v>
      </c>
      <c r="B295" t="s">
        <v>137</v>
      </c>
      <c r="C295" t="s">
        <v>138</v>
      </c>
      <c r="D295" t="s">
        <v>28</v>
      </c>
      <c r="E295" t="s">
        <v>29</v>
      </c>
      <c r="F295" t="s">
        <v>43</v>
      </c>
      <c r="G295" t="s">
        <v>44</v>
      </c>
      <c r="H295" t="s">
        <v>45</v>
      </c>
      <c r="I295" t="s">
        <v>46</v>
      </c>
      <c r="J295">
        <v>6</v>
      </c>
      <c r="K295" t="s">
        <v>34</v>
      </c>
      <c r="L295">
        <v>21</v>
      </c>
      <c r="M295" t="s">
        <v>107</v>
      </c>
      <c r="N295" t="s">
        <v>47</v>
      </c>
      <c r="O295" t="s">
        <v>48</v>
      </c>
      <c r="P295">
        <v>2000</v>
      </c>
      <c r="Q295" t="s">
        <v>73</v>
      </c>
      <c r="R295">
        <v>2961</v>
      </c>
      <c r="S295" t="s">
        <v>263</v>
      </c>
      <c r="T295">
        <v>0</v>
      </c>
      <c r="U295" t="s">
        <v>40</v>
      </c>
      <c r="V295" s="1">
        <v>790000</v>
      </c>
      <c r="W295" s="1">
        <v>800000</v>
      </c>
      <c r="X295" s="1">
        <v>351799.81</v>
      </c>
      <c r="Y295" s="1">
        <v>327486.21000000002</v>
      </c>
      <c r="Z295" s="1">
        <v>327486.21000000002</v>
      </c>
      <c r="AA295" s="1">
        <v>304951.24</v>
      </c>
      <c r="AB295" s="1">
        <v>217914.12</v>
      </c>
      <c r="AC295" s="83">
        <f t="shared" si="8"/>
        <v>438200.19</v>
      </c>
      <c r="AD295">
        <v>0</v>
      </c>
      <c r="AE295">
        <v>0</v>
      </c>
      <c r="AF295">
        <v>0</v>
      </c>
      <c r="AG295" s="1">
        <v>10000</v>
      </c>
      <c r="AH295" s="1">
        <v>-10000</v>
      </c>
    </row>
    <row r="296" spans="1:34" hidden="1" x14ac:dyDescent="0.25">
      <c r="A296" t="str">
        <f t="shared" si="9"/>
        <v>1.1-00-2305_23621015_2329810</v>
      </c>
      <c r="B296" t="s">
        <v>137</v>
      </c>
      <c r="C296" t="s">
        <v>138</v>
      </c>
      <c r="D296" t="s">
        <v>28</v>
      </c>
      <c r="E296" t="s">
        <v>29</v>
      </c>
      <c r="F296" t="s">
        <v>43</v>
      </c>
      <c r="G296" t="s">
        <v>44</v>
      </c>
      <c r="H296" t="s">
        <v>45</v>
      </c>
      <c r="I296" t="s">
        <v>46</v>
      </c>
      <c r="J296">
        <v>6</v>
      </c>
      <c r="K296" t="s">
        <v>34</v>
      </c>
      <c r="L296">
        <v>21</v>
      </c>
      <c r="M296" t="s">
        <v>107</v>
      </c>
      <c r="N296" t="s">
        <v>47</v>
      </c>
      <c r="O296" t="s">
        <v>48</v>
      </c>
      <c r="P296">
        <v>2000</v>
      </c>
      <c r="Q296" t="s">
        <v>73</v>
      </c>
      <c r="R296">
        <v>2981</v>
      </c>
      <c r="S296" t="s">
        <v>178</v>
      </c>
      <c r="T296">
        <v>0</v>
      </c>
      <c r="U296" t="s">
        <v>40</v>
      </c>
      <c r="V296" s="1">
        <v>495219.6</v>
      </c>
      <c r="W296" s="1">
        <v>50000</v>
      </c>
      <c r="X296" s="1">
        <v>491854.7</v>
      </c>
      <c r="Y296" s="1">
        <v>438262.7</v>
      </c>
      <c r="Z296" s="1">
        <v>421823.18</v>
      </c>
      <c r="AA296" s="1">
        <v>394990.89</v>
      </c>
      <c r="AB296" s="1">
        <v>394990.89</v>
      </c>
      <c r="AC296" s="83">
        <f t="shared" si="8"/>
        <v>3364.8999999999651</v>
      </c>
      <c r="AD296">
        <v>0</v>
      </c>
      <c r="AE296" s="1">
        <v>445219.6</v>
      </c>
      <c r="AF296">
        <v>0</v>
      </c>
      <c r="AG296">
        <v>0</v>
      </c>
      <c r="AH296" s="1">
        <v>445219.6</v>
      </c>
    </row>
    <row r="297" spans="1:34" hidden="1" x14ac:dyDescent="0.25">
      <c r="A297" t="str">
        <f t="shared" si="9"/>
        <v>1.1-00-2305_23621015_2331110</v>
      </c>
      <c r="B297" t="s">
        <v>137</v>
      </c>
      <c r="C297" t="s">
        <v>138</v>
      </c>
      <c r="D297" t="s">
        <v>28</v>
      </c>
      <c r="E297" t="s">
        <v>29</v>
      </c>
      <c r="F297" t="s">
        <v>43</v>
      </c>
      <c r="G297" t="s">
        <v>44</v>
      </c>
      <c r="H297" t="s">
        <v>45</v>
      </c>
      <c r="I297" t="s">
        <v>46</v>
      </c>
      <c r="J297">
        <v>6</v>
      </c>
      <c r="K297" t="s">
        <v>34</v>
      </c>
      <c r="L297">
        <v>21</v>
      </c>
      <c r="M297" t="s">
        <v>107</v>
      </c>
      <c r="N297" t="s">
        <v>47</v>
      </c>
      <c r="O297" t="s">
        <v>48</v>
      </c>
      <c r="P297">
        <v>3000</v>
      </c>
      <c r="Q297" t="s">
        <v>38</v>
      </c>
      <c r="R297">
        <v>3111</v>
      </c>
      <c r="S297" t="s">
        <v>122</v>
      </c>
      <c r="T297">
        <v>0</v>
      </c>
      <c r="U297" t="s">
        <v>40</v>
      </c>
      <c r="V297" s="1">
        <v>5197048</v>
      </c>
      <c r="W297" s="1">
        <v>5197048</v>
      </c>
      <c r="X297" s="1">
        <v>4000001.8</v>
      </c>
      <c r="Y297" s="1">
        <v>4000001.8</v>
      </c>
      <c r="Z297" s="1">
        <v>3887571</v>
      </c>
      <c r="AA297" s="1">
        <v>3887571</v>
      </c>
      <c r="AB297" s="1">
        <v>3887571</v>
      </c>
      <c r="AC297" s="83">
        <f t="shared" si="8"/>
        <v>1197046.2000000002</v>
      </c>
      <c r="AD297">
        <v>0</v>
      </c>
      <c r="AE297">
        <v>0</v>
      </c>
      <c r="AF297">
        <v>0</v>
      </c>
      <c r="AG297">
        <v>0</v>
      </c>
      <c r="AH297">
        <v>0</v>
      </c>
    </row>
    <row r="298" spans="1:34" hidden="1" x14ac:dyDescent="0.25">
      <c r="A298" t="str">
        <f t="shared" si="9"/>
        <v>1.1-00-2305_23621015_2331410</v>
      </c>
      <c r="B298" t="s">
        <v>137</v>
      </c>
      <c r="C298" t="s">
        <v>138</v>
      </c>
      <c r="D298" t="s">
        <v>28</v>
      </c>
      <c r="E298" t="s">
        <v>29</v>
      </c>
      <c r="F298" t="s">
        <v>43</v>
      </c>
      <c r="G298" t="s">
        <v>44</v>
      </c>
      <c r="H298" t="s">
        <v>45</v>
      </c>
      <c r="I298" t="s">
        <v>46</v>
      </c>
      <c r="J298">
        <v>6</v>
      </c>
      <c r="K298" t="s">
        <v>34</v>
      </c>
      <c r="L298">
        <v>21</v>
      </c>
      <c r="M298" t="s">
        <v>107</v>
      </c>
      <c r="N298" t="s">
        <v>47</v>
      </c>
      <c r="O298" t="s">
        <v>48</v>
      </c>
      <c r="P298">
        <v>3000</v>
      </c>
      <c r="Q298" t="s">
        <v>38</v>
      </c>
      <c r="R298">
        <v>3141</v>
      </c>
      <c r="S298" t="s">
        <v>203</v>
      </c>
      <c r="T298">
        <v>0</v>
      </c>
      <c r="U298" t="s">
        <v>40</v>
      </c>
      <c r="V298" s="1">
        <v>600000</v>
      </c>
      <c r="W298" s="1">
        <v>600000</v>
      </c>
      <c r="X298" s="1">
        <v>599999.56000000006</v>
      </c>
      <c r="Y298" s="1">
        <v>599999.56000000006</v>
      </c>
      <c r="Z298" s="1">
        <v>324650.09999999998</v>
      </c>
      <c r="AA298" s="1">
        <v>324650.09999999998</v>
      </c>
      <c r="AB298" s="1">
        <v>324650.09999999998</v>
      </c>
      <c r="AC298" s="83">
        <f t="shared" si="8"/>
        <v>0.43999999994412065</v>
      </c>
      <c r="AD298">
        <v>0</v>
      </c>
      <c r="AE298">
        <v>0</v>
      </c>
      <c r="AF298">
        <v>0</v>
      </c>
      <c r="AG298">
        <v>0</v>
      </c>
      <c r="AH298">
        <v>0</v>
      </c>
    </row>
    <row r="299" spans="1:34" hidden="1" x14ac:dyDescent="0.25">
      <c r="A299" t="str">
        <f t="shared" si="9"/>
        <v>1.1-00-2305_23621015_2331610</v>
      </c>
      <c r="B299" t="s">
        <v>137</v>
      </c>
      <c r="C299" t="s">
        <v>138</v>
      </c>
      <c r="D299" t="s">
        <v>28</v>
      </c>
      <c r="E299" t="s">
        <v>29</v>
      </c>
      <c r="F299" t="s">
        <v>43</v>
      </c>
      <c r="G299" t="s">
        <v>44</v>
      </c>
      <c r="H299" t="s">
        <v>45</v>
      </c>
      <c r="I299" t="s">
        <v>46</v>
      </c>
      <c r="J299">
        <v>6</v>
      </c>
      <c r="K299" t="s">
        <v>34</v>
      </c>
      <c r="L299">
        <v>21</v>
      </c>
      <c r="M299" t="s">
        <v>107</v>
      </c>
      <c r="N299" t="s">
        <v>47</v>
      </c>
      <c r="O299" t="s">
        <v>48</v>
      </c>
      <c r="P299">
        <v>3000</v>
      </c>
      <c r="Q299" t="s">
        <v>38</v>
      </c>
      <c r="R299">
        <v>3161</v>
      </c>
      <c r="S299" t="s">
        <v>144</v>
      </c>
      <c r="T299">
        <v>0</v>
      </c>
      <c r="U299" t="s">
        <v>40</v>
      </c>
      <c r="V299" s="1">
        <v>2700000</v>
      </c>
      <c r="W299" s="1">
        <v>2700000</v>
      </c>
      <c r="X299" s="1">
        <v>2593760</v>
      </c>
      <c r="Y299" s="1">
        <v>2593760</v>
      </c>
      <c r="Z299" s="1">
        <v>1918883.6</v>
      </c>
      <c r="AA299" s="1">
        <v>1693924.8</v>
      </c>
      <c r="AB299" s="1">
        <v>1693924.8</v>
      </c>
      <c r="AC299" s="83">
        <f t="shared" si="8"/>
        <v>106240</v>
      </c>
      <c r="AD299">
        <v>0</v>
      </c>
      <c r="AE299">
        <v>0</v>
      </c>
      <c r="AF299">
        <v>0</v>
      </c>
      <c r="AG299">
        <v>0</v>
      </c>
      <c r="AH299">
        <v>0</v>
      </c>
    </row>
    <row r="300" spans="1:34" hidden="1" x14ac:dyDescent="0.25">
      <c r="A300" t="str">
        <f t="shared" si="9"/>
        <v>1.1-00-2305_23621015_2332210</v>
      </c>
      <c r="B300" t="s">
        <v>137</v>
      </c>
      <c r="C300" t="s">
        <v>138</v>
      </c>
      <c r="D300" t="s">
        <v>28</v>
      </c>
      <c r="E300" t="s">
        <v>29</v>
      </c>
      <c r="F300" t="s">
        <v>43</v>
      </c>
      <c r="G300" t="s">
        <v>44</v>
      </c>
      <c r="H300" t="s">
        <v>45</v>
      </c>
      <c r="I300" t="s">
        <v>46</v>
      </c>
      <c r="J300">
        <v>6</v>
      </c>
      <c r="K300" t="s">
        <v>34</v>
      </c>
      <c r="L300">
        <v>21</v>
      </c>
      <c r="M300" t="s">
        <v>107</v>
      </c>
      <c r="N300" t="s">
        <v>47</v>
      </c>
      <c r="O300" t="s">
        <v>48</v>
      </c>
      <c r="P300">
        <v>3000</v>
      </c>
      <c r="Q300" t="s">
        <v>38</v>
      </c>
      <c r="R300">
        <v>3221</v>
      </c>
      <c r="S300" t="s">
        <v>335</v>
      </c>
      <c r="T300">
        <v>0</v>
      </c>
      <c r="U300" t="s">
        <v>40</v>
      </c>
      <c r="V300" s="1">
        <v>2250000</v>
      </c>
      <c r="W300" s="1">
        <v>2350000</v>
      </c>
      <c r="X300" s="1">
        <v>2273560.91</v>
      </c>
      <c r="Y300" s="1">
        <v>2273560.91</v>
      </c>
      <c r="Z300" s="1">
        <v>1447071.95</v>
      </c>
      <c r="AA300" s="1">
        <v>1319208.6100000001</v>
      </c>
      <c r="AB300" s="1">
        <v>1280208.6100000001</v>
      </c>
      <c r="AC300" s="83">
        <f t="shared" si="8"/>
        <v>-23560.910000000149</v>
      </c>
      <c r="AD300">
        <v>0</v>
      </c>
      <c r="AE300">
        <v>0</v>
      </c>
      <c r="AF300">
        <v>0</v>
      </c>
      <c r="AG300" s="1">
        <v>100000</v>
      </c>
      <c r="AH300" s="1">
        <v>-100000</v>
      </c>
    </row>
    <row r="301" spans="1:34" hidden="1" x14ac:dyDescent="0.25">
      <c r="A301" t="str">
        <f t="shared" si="9"/>
        <v>1.1-00-2305_23621015_2332310</v>
      </c>
      <c r="B301" t="s">
        <v>137</v>
      </c>
      <c r="C301" t="s">
        <v>138</v>
      </c>
      <c r="D301" t="s">
        <v>28</v>
      </c>
      <c r="E301" t="s">
        <v>29</v>
      </c>
      <c r="F301" t="s">
        <v>43</v>
      </c>
      <c r="G301" t="s">
        <v>44</v>
      </c>
      <c r="H301" t="s">
        <v>45</v>
      </c>
      <c r="I301" t="s">
        <v>46</v>
      </c>
      <c r="J301">
        <v>6</v>
      </c>
      <c r="K301" t="s">
        <v>34</v>
      </c>
      <c r="L301">
        <v>21</v>
      </c>
      <c r="M301" t="s">
        <v>107</v>
      </c>
      <c r="N301" t="s">
        <v>47</v>
      </c>
      <c r="O301" t="s">
        <v>48</v>
      </c>
      <c r="P301">
        <v>3000</v>
      </c>
      <c r="Q301" t="s">
        <v>38</v>
      </c>
      <c r="R301">
        <v>3231</v>
      </c>
      <c r="S301" t="s">
        <v>211</v>
      </c>
      <c r="T301">
        <v>0</v>
      </c>
      <c r="U301" t="s">
        <v>40</v>
      </c>
      <c r="V301">
        <v>0</v>
      </c>
      <c r="W301" s="1">
        <v>3000000</v>
      </c>
      <c r="X301">
        <v>0</v>
      </c>
      <c r="Y301">
        <v>0</v>
      </c>
      <c r="Z301">
        <v>0</v>
      </c>
      <c r="AA301">
        <v>0</v>
      </c>
      <c r="AB301">
        <v>0</v>
      </c>
      <c r="AC301" s="83">
        <f t="shared" si="8"/>
        <v>0</v>
      </c>
      <c r="AD301">
        <v>0</v>
      </c>
      <c r="AE301">
        <v>0</v>
      </c>
      <c r="AF301">
        <v>0</v>
      </c>
      <c r="AG301" s="1">
        <v>3000000</v>
      </c>
      <c r="AH301" s="1">
        <v>-3000000</v>
      </c>
    </row>
    <row r="302" spans="1:34" hidden="1" x14ac:dyDescent="0.25">
      <c r="A302" t="str">
        <f t="shared" si="9"/>
        <v>1.1-00-2305_23621015_2332510</v>
      </c>
      <c r="B302" t="s">
        <v>137</v>
      </c>
      <c r="C302" t="s">
        <v>138</v>
      </c>
      <c r="D302" t="s">
        <v>28</v>
      </c>
      <c r="E302" t="s">
        <v>29</v>
      </c>
      <c r="F302" t="s">
        <v>43</v>
      </c>
      <c r="G302" t="s">
        <v>44</v>
      </c>
      <c r="H302" t="s">
        <v>45</v>
      </c>
      <c r="I302" t="s">
        <v>46</v>
      </c>
      <c r="J302">
        <v>6</v>
      </c>
      <c r="K302" t="s">
        <v>34</v>
      </c>
      <c r="L302">
        <v>21</v>
      </c>
      <c r="M302" t="s">
        <v>107</v>
      </c>
      <c r="N302" t="s">
        <v>47</v>
      </c>
      <c r="O302" t="s">
        <v>48</v>
      </c>
      <c r="P302">
        <v>3000</v>
      </c>
      <c r="Q302" t="s">
        <v>38</v>
      </c>
      <c r="R302">
        <v>3251</v>
      </c>
      <c r="S302" t="s">
        <v>102</v>
      </c>
      <c r="T302">
        <v>0</v>
      </c>
      <c r="U302" t="s">
        <v>40</v>
      </c>
      <c r="V302">
        <v>0</v>
      </c>
      <c r="W302">
        <v>0</v>
      </c>
      <c r="X302">
        <v>0</v>
      </c>
      <c r="Y302">
        <v>0</v>
      </c>
      <c r="Z302">
        <v>0</v>
      </c>
      <c r="AA302">
        <v>0</v>
      </c>
      <c r="AB302">
        <v>0</v>
      </c>
      <c r="AC302" s="83">
        <f t="shared" si="8"/>
        <v>0</v>
      </c>
      <c r="AD302">
        <v>0</v>
      </c>
      <c r="AE302">
        <v>0</v>
      </c>
      <c r="AF302">
        <v>0</v>
      </c>
      <c r="AG302">
        <v>0</v>
      </c>
      <c r="AH302">
        <v>0</v>
      </c>
    </row>
    <row r="303" spans="1:34" hidden="1" x14ac:dyDescent="0.25">
      <c r="A303" t="str">
        <f t="shared" si="9"/>
        <v>1.1-00-2305_23621015_2332910</v>
      </c>
      <c r="B303" t="s">
        <v>137</v>
      </c>
      <c r="C303" t="s">
        <v>138</v>
      </c>
      <c r="D303" t="s">
        <v>28</v>
      </c>
      <c r="E303" t="s">
        <v>29</v>
      </c>
      <c r="F303" t="s">
        <v>43</v>
      </c>
      <c r="G303" t="s">
        <v>44</v>
      </c>
      <c r="H303" t="s">
        <v>45</v>
      </c>
      <c r="I303" t="s">
        <v>46</v>
      </c>
      <c r="J303">
        <v>6</v>
      </c>
      <c r="K303" t="s">
        <v>34</v>
      </c>
      <c r="L303">
        <v>21</v>
      </c>
      <c r="M303" t="s">
        <v>107</v>
      </c>
      <c r="N303" t="s">
        <v>47</v>
      </c>
      <c r="O303" t="s">
        <v>48</v>
      </c>
      <c r="P303">
        <v>3000</v>
      </c>
      <c r="Q303" t="s">
        <v>38</v>
      </c>
      <c r="R303">
        <v>3291</v>
      </c>
      <c r="S303" t="s">
        <v>276</v>
      </c>
      <c r="T303">
        <v>0</v>
      </c>
      <c r="U303" t="s">
        <v>40</v>
      </c>
      <c r="V303" s="1">
        <v>10000</v>
      </c>
      <c r="W303">
        <v>0</v>
      </c>
      <c r="X303">
        <v>0</v>
      </c>
      <c r="Y303">
        <v>0</v>
      </c>
      <c r="Z303">
        <v>0</v>
      </c>
      <c r="AA303">
        <v>0</v>
      </c>
      <c r="AB303">
        <v>0</v>
      </c>
      <c r="AC303" s="83">
        <f t="shared" si="8"/>
        <v>10000</v>
      </c>
      <c r="AD303">
        <v>0</v>
      </c>
      <c r="AE303" s="1">
        <v>10000</v>
      </c>
      <c r="AF303">
        <v>0</v>
      </c>
      <c r="AG303">
        <v>0</v>
      </c>
      <c r="AH303" s="1">
        <v>10000</v>
      </c>
    </row>
    <row r="304" spans="1:34" hidden="1" x14ac:dyDescent="0.25">
      <c r="A304" t="str">
        <f t="shared" si="9"/>
        <v>1.1-00-2305_23621015_2333110</v>
      </c>
      <c r="B304" t="s">
        <v>137</v>
      </c>
      <c r="C304" t="s">
        <v>138</v>
      </c>
      <c r="D304" t="s">
        <v>28</v>
      </c>
      <c r="E304" t="s">
        <v>29</v>
      </c>
      <c r="F304" t="s">
        <v>43</v>
      </c>
      <c r="G304" t="s">
        <v>44</v>
      </c>
      <c r="H304" t="s">
        <v>45</v>
      </c>
      <c r="I304" t="s">
        <v>46</v>
      </c>
      <c r="J304">
        <v>6</v>
      </c>
      <c r="K304" t="s">
        <v>34</v>
      </c>
      <c r="L304">
        <v>21</v>
      </c>
      <c r="M304" t="s">
        <v>107</v>
      </c>
      <c r="N304" t="s">
        <v>47</v>
      </c>
      <c r="O304" t="s">
        <v>48</v>
      </c>
      <c r="P304">
        <v>3000</v>
      </c>
      <c r="Q304" t="s">
        <v>38</v>
      </c>
      <c r="R304">
        <v>3311</v>
      </c>
      <c r="S304" t="s">
        <v>180</v>
      </c>
      <c r="T304">
        <v>0</v>
      </c>
      <c r="U304" t="s">
        <v>40</v>
      </c>
      <c r="V304" s="1">
        <v>230000</v>
      </c>
      <c r="W304" s="1">
        <v>230000</v>
      </c>
      <c r="X304" s="1">
        <v>225620</v>
      </c>
      <c r="Y304" s="1">
        <v>225620</v>
      </c>
      <c r="Z304" s="1">
        <v>90248</v>
      </c>
      <c r="AA304" s="1">
        <v>90248</v>
      </c>
      <c r="AB304" s="1">
        <v>90248</v>
      </c>
      <c r="AC304" s="83">
        <f t="shared" si="8"/>
        <v>4380</v>
      </c>
      <c r="AD304">
        <v>0</v>
      </c>
      <c r="AE304">
        <v>0</v>
      </c>
      <c r="AF304">
        <v>0</v>
      </c>
      <c r="AG304">
        <v>0</v>
      </c>
      <c r="AH304">
        <v>0</v>
      </c>
    </row>
    <row r="305" spans="1:34" hidden="1" x14ac:dyDescent="0.25">
      <c r="A305" t="str">
        <f t="shared" si="9"/>
        <v>1.1-00-2305_23621015_2333210</v>
      </c>
      <c r="B305" t="s">
        <v>137</v>
      </c>
      <c r="C305" t="s">
        <v>138</v>
      </c>
      <c r="D305" t="s">
        <v>28</v>
      </c>
      <c r="E305" t="s">
        <v>29</v>
      </c>
      <c r="F305" t="s">
        <v>43</v>
      </c>
      <c r="G305" t="s">
        <v>44</v>
      </c>
      <c r="H305" t="s">
        <v>45</v>
      </c>
      <c r="I305" t="s">
        <v>46</v>
      </c>
      <c r="J305">
        <v>6</v>
      </c>
      <c r="K305" t="s">
        <v>34</v>
      </c>
      <c r="L305">
        <v>21</v>
      </c>
      <c r="M305" t="s">
        <v>107</v>
      </c>
      <c r="N305" t="s">
        <v>47</v>
      </c>
      <c r="O305" t="s">
        <v>48</v>
      </c>
      <c r="P305">
        <v>3000</v>
      </c>
      <c r="Q305" t="s">
        <v>38</v>
      </c>
      <c r="R305">
        <v>3321</v>
      </c>
      <c r="S305" t="s">
        <v>181</v>
      </c>
      <c r="T305">
        <v>0</v>
      </c>
      <c r="U305" t="s">
        <v>40</v>
      </c>
      <c r="V305" s="1">
        <v>69408</v>
      </c>
      <c r="W305">
        <v>0</v>
      </c>
      <c r="X305" s="1">
        <v>68987.75</v>
      </c>
      <c r="Y305" s="1">
        <v>68987.75</v>
      </c>
      <c r="Z305" s="1">
        <v>68987.75</v>
      </c>
      <c r="AA305">
        <v>0</v>
      </c>
      <c r="AB305">
        <v>0</v>
      </c>
      <c r="AC305" s="83">
        <f t="shared" si="8"/>
        <v>420.25</v>
      </c>
      <c r="AD305">
        <v>0</v>
      </c>
      <c r="AE305" s="1">
        <v>69408</v>
      </c>
      <c r="AF305">
        <v>0</v>
      </c>
      <c r="AG305">
        <v>0</v>
      </c>
      <c r="AH305" s="1">
        <v>69408</v>
      </c>
    </row>
    <row r="306" spans="1:34" hidden="1" x14ac:dyDescent="0.25">
      <c r="A306" t="str">
        <f t="shared" si="9"/>
        <v>1.1-00-2305_23621015_2333310</v>
      </c>
      <c r="B306" t="s">
        <v>137</v>
      </c>
      <c r="C306" t="s">
        <v>138</v>
      </c>
      <c r="D306" t="s">
        <v>28</v>
      </c>
      <c r="E306" t="s">
        <v>29</v>
      </c>
      <c r="F306" t="s">
        <v>43</v>
      </c>
      <c r="G306" t="s">
        <v>44</v>
      </c>
      <c r="H306" t="s">
        <v>45</v>
      </c>
      <c r="I306" t="s">
        <v>46</v>
      </c>
      <c r="J306">
        <v>6</v>
      </c>
      <c r="K306" t="s">
        <v>34</v>
      </c>
      <c r="L306">
        <v>21</v>
      </c>
      <c r="M306" t="s">
        <v>107</v>
      </c>
      <c r="N306" t="s">
        <v>47</v>
      </c>
      <c r="O306" t="s">
        <v>48</v>
      </c>
      <c r="P306">
        <v>3000</v>
      </c>
      <c r="Q306" t="s">
        <v>38</v>
      </c>
      <c r="R306">
        <v>3331</v>
      </c>
      <c r="S306" t="s">
        <v>204</v>
      </c>
      <c r="T306">
        <v>0</v>
      </c>
      <c r="U306" t="s">
        <v>40</v>
      </c>
      <c r="V306" s="1">
        <v>100000</v>
      </c>
      <c r="W306" s="1">
        <v>100000</v>
      </c>
      <c r="X306" s="1">
        <v>69600</v>
      </c>
      <c r="Y306" s="1">
        <v>69600</v>
      </c>
      <c r="Z306" s="1">
        <v>69600</v>
      </c>
      <c r="AA306" s="1">
        <v>69600</v>
      </c>
      <c r="AB306" s="1">
        <v>69600</v>
      </c>
      <c r="AC306" s="83">
        <f t="shared" si="8"/>
        <v>30400</v>
      </c>
      <c r="AD306">
        <v>0</v>
      </c>
      <c r="AE306">
        <v>0</v>
      </c>
      <c r="AF306">
        <v>0</v>
      </c>
      <c r="AG306">
        <v>0</v>
      </c>
      <c r="AH306">
        <v>0</v>
      </c>
    </row>
    <row r="307" spans="1:34" hidden="1" x14ac:dyDescent="0.25">
      <c r="A307" t="str">
        <f t="shared" si="9"/>
        <v>1.1-00-2305_23621015_23334133</v>
      </c>
      <c r="B307" t="s">
        <v>137</v>
      </c>
      <c r="C307" t="s">
        <v>138</v>
      </c>
      <c r="D307" t="s">
        <v>28</v>
      </c>
      <c r="E307" t="s">
        <v>29</v>
      </c>
      <c r="F307" t="s">
        <v>43</v>
      </c>
      <c r="G307" t="s">
        <v>44</v>
      </c>
      <c r="H307" t="s">
        <v>45</v>
      </c>
      <c r="I307" t="s">
        <v>46</v>
      </c>
      <c r="J307">
        <v>6</v>
      </c>
      <c r="K307" t="s">
        <v>34</v>
      </c>
      <c r="L307">
        <v>21</v>
      </c>
      <c r="M307" t="s">
        <v>107</v>
      </c>
      <c r="N307" t="s">
        <v>47</v>
      </c>
      <c r="O307" t="s">
        <v>48</v>
      </c>
      <c r="P307">
        <v>3000</v>
      </c>
      <c r="Q307" t="s">
        <v>38</v>
      </c>
      <c r="R307">
        <v>3341</v>
      </c>
      <c r="S307" t="s">
        <v>71</v>
      </c>
      <c r="T307">
        <v>33</v>
      </c>
      <c r="U307" t="s">
        <v>336</v>
      </c>
      <c r="V307" s="1">
        <v>139200</v>
      </c>
      <c r="W307">
        <v>0</v>
      </c>
      <c r="X307" s="1">
        <v>139200</v>
      </c>
      <c r="Y307" s="1">
        <v>139200</v>
      </c>
      <c r="Z307" s="1">
        <v>41760</v>
      </c>
      <c r="AA307" s="1">
        <v>41760</v>
      </c>
      <c r="AB307">
        <v>0</v>
      </c>
      <c r="AC307" s="83">
        <f t="shared" si="8"/>
        <v>0</v>
      </c>
      <c r="AD307">
        <v>0</v>
      </c>
      <c r="AE307" s="1">
        <v>139200</v>
      </c>
      <c r="AF307">
        <v>0</v>
      </c>
      <c r="AG307">
        <v>0</v>
      </c>
      <c r="AH307" s="1">
        <v>139200</v>
      </c>
    </row>
    <row r="308" spans="1:34" hidden="1" x14ac:dyDescent="0.25">
      <c r="A308" t="str">
        <f t="shared" si="9"/>
        <v>1.1-00-2305_23621015_23334134</v>
      </c>
      <c r="B308" t="s">
        <v>137</v>
      </c>
      <c r="C308" t="s">
        <v>138</v>
      </c>
      <c r="D308" t="s">
        <v>28</v>
      </c>
      <c r="E308" t="s">
        <v>29</v>
      </c>
      <c r="F308" t="s">
        <v>43</v>
      </c>
      <c r="G308" t="s">
        <v>44</v>
      </c>
      <c r="H308" t="s">
        <v>45</v>
      </c>
      <c r="I308" t="s">
        <v>46</v>
      </c>
      <c r="J308">
        <v>6</v>
      </c>
      <c r="K308" t="s">
        <v>34</v>
      </c>
      <c r="L308">
        <v>21</v>
      </c>
      <c r="M308" t="s">
        <v>107</v>
      </c>
      <c r="N308" t="s">
        <v>47</v>
      </c>
      <c r="O308" t="s">
        <v>48</v>
      </c>
      <c r="P308">
        <v>3000</v>
      </c>
      <c r="Q308" t="s">
        <v>38</v>
      </c>
      <c r="R308">
        <v>3341</v>
      </c>
      <c r="S308" t="s">
        <v>71</v>
      </c>
      <c r="T308">
        <v>34</v>
      </c>
      <c r="U308" t="s">
        <v>337</v>
      </c>
      <c r="V308" s="1">
        <v>40636</v>
      </c>
      <c r="W308">
        <v>0</v>
      </c>
      <c r="X308" s="1">
        <v>40136</v>
      </c>
      <c r="Y308" s="1">
        <v>40136</v>
      </c>
      <c r="Z308" s="1">
        <v>9744</v>
      </c>
      <c r="AA308">
        <v>0</v>
      </c>
      <c r="AB308">
        <v>0</v>
      </c>
      <c r="AC308" s="83">
        <f t="shared" si="8"/>
        <v>500</v>
      </c>
      <c r="AD308">
        <v>0</v>
      </c>
      <c r="AE308" s="1">
        <v>40636</v>
      </c>
      <c r="AF308">
        <v>0</v>
      </c>
      <c r="AG308">
        <v>0</v>
      </c>
      <c r="AH308" s="1">
        <v>40636</v>
      </c>
    </row>
    <row r="309" spans="1:34" hidden="1" x14ac:dyDescent="0.25">
      <c r="A309" t="str">
        <f t="shared" si="9"/>
        <v>1.1-00-2305_23621015_23334135</v>
      </c>
      <c r="B309" t="s">
        <v>137</v>
      </c>
      <c r="C309" t="s">
        <v>138</v>
      </c>
      <c r="D309" t="s">
        <v>28</v>
      </c>
      <c r="E309" t="s">
        <v>29</v>
      </c>
      <c r="F309" t="s">
        <v>43</v>
      </c>
      <c r="G309" t="s">
        <v>44</v>
      </c>
      <c r="H309" t="s">
        <v>45</v>
      </c>
      <c r="I309" t="s">
        <v>46</v>
      </c>
      <c r="J309">
        <v>6</v>
      </c>
      <c r="K309" t="s">
        <v>34</v>
      </c>
      <c r="L309">
        <v>21</v>
      </c>
      <c r="M309" t="s">
        <v>107</v>
      </c>
      <c r="N309" t="s">
        <v>47</v>
      </c>
      <c r="O309" t="s">
        <v>48</v>
      </c>
      <c r="P309">
        <v>3000</v>
      </c>
      <c r="Q309" t="s">
        <v>38</v>
      </c>
      <c r="R309">
        <v>3341</v>
      </c>
      <c r="S309" t="s">
        <v>71</v>
      </c>
      <c r="T309">
        <v>35</v>
      </c>
      <c r="U309" t="s">
        <v>601</v>
      </c>
      <c r="V309" s="1">
        <v>65900</v>
      </c>
      <c r="W309">
        <v>0</v>
      </c>
      <c r="X309" s="1">
        <v>62604.5</v>
      </c>
      <c r="Y309" s="1">
        <v>62604.5</v>
      </c>
      <c r="Z309">
        <v>0</v>
      </c>
      <c r="AA309">
        <v>0</v>
      </c>
      <c r="AB309">
        <v>0</v>
      </c>
      <c r="AC309" s="83">
        <f t="shared" si="8"/>
        <v>3295.5</v>
      </c>
      <c r="AD309">
        <v>0</v>
      </c>
      <c r="AE309" s="1">
        <v>65900</v>
      </c>
      <c r="AF309">
        <v>0</v>
      </c>
      <c r="AG309">
        <v>0</v>
      </c>
      <c r="AH309" s="1">
        <v>65900</v>
      </c>
    </row>
    <row r="310" spans="1:34" hidden="1" x14ac:dyDescent="0.25">
      <c r="A310" t="str">
        <f t="shared" si="9"/>
        <v>1.1-00-2305_23621015_2333710</v>
      </c>
      <c r="B310" t="s">
        <v>137</v>
      </c>
      <c r="C310" t="s">
        <v>138</v>
      </c>
      <c r="D310" t="s">
        <v>28</v>
      </c>
      <c r="E310" t="s">
        <v>29</v>
      </c>
      <c r="F310" t="s">
        <v>43</v>
      </c>
      <c r="G310" t="s">
        <v>44</v>
      </c>
      <c r="H310" t="s">
        <v>45</v>
      </c>
      <c r="I310" t="s">
        <v>46</v>
      </c>
      <c r="J310">
        <v>6</v>
      </c>
      <c r="K310" t="s">
        <v>34</v>
      </c>
      <c r="L310">
        <v>21</v>
      </c>
      <c r="M310" t="s">
        <v>107</v>
      </c>
      <c r="N310" t="s">
        <v>47</v>
      </c>
      <c r="O310" t="s">
        <v>48</v>
      </c>
      <c r="P310">
        <v>3000</v>
      </c>
      <c r="Q310" t="s">
        <v>38</v>
      </c>
      <c r="R310">
        <v>3371</v>
      </c>
      <c r="S310" t="s">
        <v>338</v>
      </c>
      <c r="T310">
        <v>0</v>
      </c>
      <c r="U310" t="s">
        <v>40</v>
      </c>
      <c r="V310" s="1">
        <v>20885568</v>
      </c>
      <c r="W310">
        <v>0</v>
      </c>
      <c r="X310" s="1">
        <v>13923712</v>
      </c>
      <c r="Y310" s="1">
        <v>13923712</v>
      </c>
      <c r="Z310" s="1">
        <v>12183248</v>
      </c>
      <c r="AA310" s="1">
        <v>12183248</v>
      </c>
      <c r="AB310" s="1">
        <v>12183248</v>
      </c>
      <c r="AC310" s="83">
        <f t="shared" si="8"/>
        <v>6961856</v>
      </c>
      <c r="AD310">
        <v>0</v>
      </c>
      <c r="AE310" s="1">
        <v>20885568</v>
      </c>
      <c r="AF310">
        <v>0</v>
      </c>
      <c r="AG310">
        <v>0</v>
      </c>
      <c r="AH310" s="1">
        <v>20885568</v>
      </c>
    </row>
    <row r="311" spans="1:34" hidden="1" x14ac:dyDescent="0.25">
      <c r="A311" t="str">
        <f t="shared" si="9"/>
        <v>1.1-00-2305_23621015_2334410</v>
      </c>
      <c r="B311" t="s">
        <v>137</v>
      </c>
      <c r="C311" t="s">
        <v>138</v>
      </c>
      <c r="D311" t="s">
        <v>28</v>
      </c>
      <c r="E311" t="s">
        <v>29</v>
      </c>
      <c r="F311" t="s">
        <v>43</v>
      </c>
      <c r="G311" t="s">
        <v>44</v>
      </c>
      <c r="H311" t="s">
        <v>45</v>
      </c>
      <c r="I311" t="s">
        <v>46</v>
      </c>
      <c r="J311">
        <v>6</v>
      </c>
      <c r="K311" t="s">
        <v>34</v>
      </c>
      <c r="L311">
        <v>21</v>
      </c>
      <c r="M311" t="s">
        <v>107</v>
      </c>
      <c r="N311" t="s">
        <v>47</v>
      </c>
      <c r="O311" t="s">
        <v>48</v>
      </c>
      <c r="P311">
        <v>3000</v>
      </c>
      <c r="Q311" t="s">
        <v>38</v>
      </c>
      <c r="R311">
        <v>3441</v>
      </c>
      <c r="S311" t="s">
        <v>339</v>
      </c>
      <c r="T311">
        <v>0</v>
      </c>
      <c r="U311" t="s">
        <v>40</v>
      </c>
      <c r="V311" s="1">
        <v>153000</v>
      </c>
      <c r="W311" s="1">
        <v>160000</v>
      </c>
      <c r="X311" s="1">
        <v>138003.72</v>
      </c>
      <c r="Y311" s="1">
        <v>126403.72</v>
      </c>
      <c r="Z311" s="1">
        <v>126403.72</v>
      </c>
      <c r="AA311" s="1">
        <v>126403.72</v>
      </c>
      <c r="AB311" s="1">
        <v>126403.72</v>
      </c>
      <c r="AC311" s="83">
        <f t="shared" si="8"/>
        <v>14996.279999999999</v>
      </c>
      <c r="AD311">
        <v>0</v>
      </c>
      <c r="AE311">
        <v>0</v>
      </c>
      <c r="AF311">
        <v>0</v>
      </c>
      <c r="AG311" s="1">
        <v>7000</v>
      </c>
      <c r="AH311" s="1">
        <v>-7000</v>
      </c>
    </row>
    <row r="312" spans="1:34" hidden="1" x14ac:dyDescent="0.25">
      <c r="A312" t="str">
        <f t="shared" si="9"/>
        <v>1.1-00-2305_23621015_2334510</v>
      </c>
      <c r="B312" t="s">
        <v>137</v>
      </c>
      <c r="C312" t="s">
        <v>138</v>
      </c>
      <c r="D312" t="s">
        <v>28</v>
      </c>
      <c r="E312" t="s">
        <v>29</v>
      </c>
      <c r="F312" t="s">
        <v>43</v>
      </c>
      <c r="G312" t="s">
        <v>44</v>
      </c>
      <c r="H312" t="s">
        <v>45</v>
      </c>
      <c r="I312" t="s">
        <v>46</v>
      </c>
      <c r="J312">
        <v>6</v>
      </c>
      <c r="K312" t="s">
        <v>34</v>
      </c>
      <c r="L312">
        <v>21</v>
      </c>
      <c r="M312" t="s">
        <v>107</v>
      </c>
      <c r="N312" t="s">
        <v>47</v>
      </c>
      <c r="O312" t="s">
        <v>48</v>
      </c>
      <c r="P312">
        <v>3000</v>
      </c>
      <c r="Q312" t="s">
        <v>38</v>
      </c>
      <c r="R312">
        <v>3451</v>
      </c>
      <c r="S312" t="s">
        <v>340</v>
      </c>
      <c r="T312">
        <v>0</v>
      </c>
      <c r="U312" t="s">
        <v>40</v>
      </c>
      <c r="V312" s="1">
        <v>5400000</v>
      </c>
      <c r="W312" s="1">
        <v>5000000</v>
      </c>
      <c r="X312" s="1">
        <v>5375561.7699999996</v>
      </c>
      <c r="Y312" s="1">
        <v>5375561.7699999996</v>
      </c>
      <c r="Z312" s="1">
        <v>5374582.1200000001</v>
      </c>
      <c r="AA312" s="1">
        <v>5374582.1200000001</v>
      </c>
      <c r="AB312" s="1">
        <v>5374582.1200000001</v>
      </c>
      <c r="AC312" s="83">
        <f t="shared" si="8"/>
        <v>24438.230000000447</v>
      </c>
      <c r="AD312">
        <v>0</v>
      </c>
      <c r="AE312" s="1">
        <v>400000</v>
      </c>
      <c r="AF312">
        <v>0</v>
      </c>
      <c r="AG312">
        <v>0</v>
      </c>
      <c r="AH312" s="1">
        <v>400000</v>
      </c>
    </row>
    <row r="313" spans="1:34" hidden="1" x14ac:dyDescent="0.25">
      <c r="A313" t="str">
        <f t="shared" si="9"/>
        <v>1.1-00-2305_23621015_2334810</v>
      </c>
      <c r="B313" t="s">
        <v>137</v>
      </c>
      <c r="C313" t="s">
        <v>138</v>
      </c>
      <c r="D313" t="s">
        <v>28</v>
      </c>
      <c r="E313" t="s">
        <v>29</v>
      </c>
      <c r="F313" t="s">
        <v>43</v>
      </c>
      <c r="G313" t="s">
        <v>44</v>
      </c>
      <c r="H313" t="s">
        <v>45</v>
      </c>
      <c r="I313" t="s">
        <v>46</v>
      </c>
      <c r="J313">
        <v>6</v>
      </c>
      <c r="K313" t="s">
        <v>34</v>
      </c>
      <c r="L313">
        <v>21</v>
      </c>
      <c r="M313" t="s">
        <v>107</v>
      </c>
      <c r="N313" t="s">
        <v>47</v>
      </c>
      <c r="O313" t="s">
        <v>48</v>
      </c>
      <c r="P313">
        <v>3000</v>
      </c>
      <c r="Q313" t="s">
        <v>38</v>
      </c>
      <c r="R313">
        <v>3481</v>
      </c>
      <c r="S313" t="s">
        <v>341</v>
      </c>
      <c r="T313">
        <v>0</v>
      </c>
      <c r="U313" t="s">
        <v>40</v>
      </c>
      <c r="V313" s="1">
        <v>1080000</v>
      </c>
      <c r="W313" s="1">
        <v>1080000</v>
      </c>
      <c r="X313" s="1">
        <v>681594.81</v>
      </c>
      <c r="Y313" s="1">
        <v>681594.81</v>
      </c>
      <c r="Z313" s="1">
        <v>681594.81</v>
      </c>
      <c r="AA313" s="1">
        <v>681594.81</v>
      </c>
      <c r="AB313" s="1">
        <v>681594.81</v>
      </c>
      <c r="AC313" s="83">
        <f t="shared" si="8"/>
        <v>398405.18999999994</v>
      </c>
      <c r="AD313">
        <v>0</v>
      </c>
      <c r="AE313">
        <v>0</v>
      </c>
      <c r="AF313">
        <v>0</v>
      </c>
      <c r="AG313">
        <v>0</v>
      </c>
      <c r="AH313">
        <v>0</v>
      </c>
    </row>
    <row r="314" spans="1:34" hidden="1" x14ac:dyDescent="0.25">
      <c r="A314" t="str">
        <f t="shared" si="9"/>
        <v>1.1-00-2305_23621015_2335110</v>
      </c>
      <c r="B314" t="s">
        <v>137</v>
      </c>
      <c r="C314" t="s">
        <v>138</v>
      </c>
      <c r="D314" t="s">
        <v>28</v>
      </c>
      <c r="E314" t="s">
        <v>29</v>
      </c>
      <c r="F314" t="s">
        <v>43</v>
      </c>
      <c r="G314" t="s">
        <v>44</v>
      </c>
      <c r="H314" t="s">
        <v>45</v>
      </c>
      <c r="I314" t="s">
        <v>46</v>
      </c>
      <c r="J314">
        <v>6</v>
      </c>
      <c r="K314" t="s">
        <v>34</v>
      </c>
      <c r="L314">
        <v>21</v>
      </c>
      <c r="M314" t="s">
        <v>107</v>
      </c>
      <c r="N314" t="s">
        <v>47</v>
      </c>
      <c r="O314" t="s">
        <v>48</v>
      </c>
      <c r="P314">
        <v>3000</v>
      </c>
      <c r="Q314" t="s">
        <v>38</v>
      </c>
      <c r="R314">
        <v>3511</v>
      </c>
      <c r="S314" t="s">
        <v>279</v>
      </c>
      <c r="T314">
        <v>0</v>
      </c>
      <c r="U314" t="s">
        <v>40</v>
      </c>
      <c r="V314" s="1">
        <v>337592</v>
      </c>
      <c r="W314" s="1">
        <v>800000</v>
      </c>
      <c r="X314" s="1">
        <v>126578.04</v>
      </c>
      <c r="Y314" s="1">
        <v>126578.04</v>
      </c>
      <c r="Z314" s="1">
        <v>84385.36</v>
      </c>
      <c r="AA314" s="1">
        <v>73837.19</v>
      </c>
      <c r="AB314" s="1">
        <v>73837.19</v>
      </c>
      <c r="AC314" s="83">
        <f t="shared" si="8"/>
        <v>211013.96000000002</v>
      </c>
      <c r="AD314">
        <v>0</v>
      </c>
      <c r="AE314">
        <v>0</v>
      </c>
      <c r="AF314">
        <v>0</v>
      </c>
      <c r="AG314" s="1">
        <v>462408</v>
      </c>
      <c r="AH314" s="1">
        <v>-462408</v>
      </c>
    </row>
    <row r="315" spans="1:34" hidden="1" x14ac:dyDescent="0.25">
      <c r="A315" t="str">
        <f t="shared" si="9"/>
        <v>1.1-00-2305_23621015_2335210</v>
      </c>
      <c r="B315" t="s">
        <v>137</v>
      </c>
      <c r="C315" t="s">
        <v>138</v>
      </c>
      <c r="D315" t="s">
        <v>28</v>
      </c>
      <c r="E315" t="s">
        <v>29</v>
      </c>
      <c r="F315" t="s">
        <v>43</v>
      </c>
      <c r="G315" t="s">
        <v>44</v>
      </c>
      <c r="H315" t="s">
        <v>45</v>
      </c>
      <c r="I315" t="s">
        <v>46</v>
      </c>
      <c r="J315">
        <v>6</v>
      </c>
      <c r="K315" t="s">
        <v>34</v>
      </c>
      <c r="L315">
        <v>21</v>
      </c>
      <c r="M315" t="s">
        <v>107</v>
      </c>
      <c r="N315" t="s">
        <v>47</v>
      </c>
      <c r="O315" t="s">
        <v>48</v>
      </c>
      <c r="P315">
        <v>3000</v>
      </c>
      <c r="Q315" t="s">
        <v>38</v>
      </c>
      <c r="R315">
        <v>3521</v>
      </c>
      <c r="S315" t="s">
        <v>597</v>
      </c>
      <c r="T315">
        <v>0</v>
      </c>
      <c r="U315" t="s">
        <v>40</v>
      </c>
      <c r="V315" s="1">
        <v>26000</v>
      </c>
      <c r="W315">
        <v>0</v>
      </c>
      <c r="X315" s="1">
        <v>14913.43</v>
      </c>
      <c r="Y315" s="1">
        <v>14913.43</v>
      </c>
      <c r="Z315">
        <v>0</v>
      </c>
      <c r="AA315">
        <v>0</v>
      </c>
      <c r="AB315">
        <v>0</v>
      </c>
      <c r="AC315" s="83">
        <f t="shared" si="8"/>
        <v>11086.57</v>
      </c>
      <c r="AD315">
        <v>0</v>
      </c>
      <c r="AE315" s="1">
        <v>26000</v>
      </c>
      <c r="AF315">
        <v>0</v>
      </c>
      <c r="AG315">
        <v>0</v>
      </c>
      <c r="AH315" s="1">
        <v>26000</v>
      </c>
    </row>
    <row r="316" spans="1:34" hidden="1" x14ac:dyDescent="0.25">
      <c r="A316" t="str">
        <f t="shared" si="9"/>
        <v>1.1-00-2305_23621015_2335510</v>
      </c>
      <c r="B316" t="s">
        <v>137</v>
      </c>
      <c r="C316" t="s">
        <v>138</v>
      </c>
      <c r="D316" t="s">
        <v>28</v>
      </c>
      <c r="E316" t="s">
        <v>29</v>
      </c>
      <c r="F316" t="s">
        <v>43</v>
      </c>
      <c r="G316" t="s">
        <v>44</v>
      </c>
      <c r="H316" t="s">
        <v>45</v>
      </c>
      <c r="I316" t="s">
        <v>46</v>
      </c>
      <c r="J316">
        <v>6</v>
      </c>
      <c r="K316" t="s">
        <v>34</v>
      </c>
      <c r="L316">
        <v>21</v>
      </c>
      <c r="M316" t="s">
        <v>107</v>
      </c>
      <c r="N316" t="s">
        <v>47</v>
      </c>
      <c r="O316" t="s">
        <v>48</v>
      </c>
      <c r="P316">
        <v>3000</v>
      </c>
      <c r="Q316" t="s">
        <v>38</v>
      </c>
      <c r="R316">
        <v>3551</v>
      </c>
      <c r="S316" t="s">
        <v>342</v>
      </c>
      <c r="T316">
        <v>0</v>
      </c>
      <c r="U316" t="s">
        <v>40</v>
      </c>
      <c r="V316" s="1">
        <v>7000000</v>
      </c>
      <c r="W316" s="1">
        <v>7000000</v>
      </c>
      <c r="X316" s="1">
        <v>8530907.0999999996</v>
      </c>
      <c r="Y316" s="1">
        <v>8530907.0999999996</v>
      </c>
      <c r="Z316" s="1">
        <v>7788759.4900000002</v>
      </c>
      <c r="AA316" s="1">
        <v>7717668.5199999996</v>
      </c>
      <c r="AB316" s="1">
        <v>7587941.6500000004</v>
      </c>
      <c r="AC316" s="83">
        <f t="shared" si="8"/>
        <v>-1530907.0999999996</v>
      </c>
      <c r="AD316">
        <v>0</v>
      </c>
      <c r="AE316">
        <v>0</v>
      </c>
      <c r="AF316">
        <v>0</v>
      </c>
      <c r="AG316">
        <v>0</v>
      </c>
      <c r="AH316">
        <v>0</v>
      </c>
    </row>
    <row r="317" spans="1:34" hidden="1" x14ac:dyDescent="0.25">
      <c r="A317" t="str">
        <f t="shared" si="9"/>
        <v>1.1-00-2305_23621015_2335710</v>
      </c>
      <c r="B317" t="s">
        <v>137</v>
      </c>
      <c r="C317" t="s">
        <v>138</v>
      </c>
      <c r="D317" t="s">
        <v>28</v>
      </c>
      <c r="E317" t="s">
        <v>29</v>
      </c>
      <c r="F317" t="s">
        <v>43</v>
      </c>
      <c r="G317" t="s">
        <v>44</v>
      </c>
      <c r="H317" t="s">
        <v>45</v>
      </c>
      <c r="I317" t="s">
        <v>46</v>
      </c>
      <c r="J317">
        <v>6</v>
      </c>
      <c r="K317" t="s">
        <v>34</v>
      </c>
      <c r="L317">
        <v>21</v>
      </c>
      <c r="M317" t="s">
        <v>107</v>
      </c>
      <c r="N317" t="s">
        <v>47</v>
      </c>
      <c r="O317" t="s">
        <v>48</v>
      </c>
      <c r="P317">
        <v>3000</v>
      </c>
      <c r="Q317" t="s">
        <v>38</v>
      </c>
      <c r="R317">
        <v>3571</v>
      </c>
      <c r="S317" t="s">
        <v>183</v>
      </c>
      <c r="T317">
        <v>0</v>
      </c>
      <c r="U317" t="s">
        <v>40</v>
      </c>
      <c r="V317" s="1">
        <v>12974000</v>
      </c>
      <c r="W317" s="1">
        <v>13000000</v>
      </c>
      <c r="X317" s="1">
        <v>12973647.4</v>
      </c>
      <c r="Y317" s="1">
        <v>12973647.4</v>
      </c>
      <c r="Z317" s="1">
        <v>12706506.050000001</v>
      </c>
      <c r="AA317" s="1">
        <v>12093176.93</v>
      </c>
      <c r="AB317" s="1">
        <v>12093176.93</v>
      </c>
      <c r="AC317" s="83">
        <f t="shared" si="8"/>
        <v>352.59999999962747</v>
      </c>
      <c r="AD317">
        <v>0</v>
      </c>
      <c r="AE317">
        <v>0</v>
      </c>
      <c r="AF317">
        <v>0</v>
      </c>
      <c r="AG317" s="1">
        <v>26000</v>
      </c>
      <c r="AH317" s="1">
        <v>-26000</v>
      </c>
    </row>
    <row r="318" spans="1:34" hidden="1" x14ac:dyDescent="0.25">
      <c r="A318" t="str">
        <f t="shared" si="9"/>
        <v>1.1-00-2305_23621015_2336310</v>
      </c>
      <c r="B318" t="s">
        <v>137</v>
      </c>
      <c r="C318" t="s">
        <v>138</v>
      </c>
      <c r="D318" t="s">
        <v>28</v>
      </c>
      <c r="E318" t="s">
        <v>29</v>
      </c>
      <c r="F318" t="s">
        <v>43</v>
      </c>
      <c r="G318" t="s">
        <v>44</v>
      </c>
      <c r="H318" t="s">
        <v>45</v>
      </c>
      <c r="I318" t="s">
        <v>46</v>
      </c>
      <c r="J318">
        <v>6</v>
      </c>
      <c r="K318" t="s">
        <v>34</v>
      </c>
      <c r="L318">
        <v>21</v>
      </c>
      <c r="M318" t="s">
        <v>107</v>
      </c>
      <c r="N318" t="s">
        <v>47</v>
      </c>
      <c r="O318" t="s">
        <v>48</v>
      </c>
      <c r="P318">
        <v>3000</v>
      </c>
      <c r="Q318" t="s">
        <v>38</v>
      </c>
      <c r="R318">
        <v>3631</v>
      </c>
      <c r="S318" t="s">
        <v>343</v>
      </c>
      <c r="T318">
        <v>0</v>
      </c>
      <c r="U318" t="s">
        <v>40</v>
      </c>
      <c r="V318" s="1">
        <v>4866666.55</v>
      </c>
      <c r="W318" s="1">
        <v>4000000</v>
      </c>
      <c r="X318" s="1">
        <v>4866666.55</v>
      </c>
      <c r="Y318" s="1">
        <v>4866666.55</v>
      </c>
      <c r="Z318" s="1">
        <v>2838888.85</v>
      </c>
      <c r="AA318" s="1">
        <v>2838888.85</v>
      </c>
      <c r="AB318" s="1">
        <v>2838888.85</v>
      </c>
      <c r="AC318" s="83">
        <f t="shared" si="8"/>
        <v>0</v>
      </c>
      <c r="AD318">
        <v>0</v>
      </c>
      <c r="AE318" s="1">
        <v>866666.55</v>
      </c>
      <c r="AF318">
        <v>0</v>
      </c>
      <c r="AG318">
        <v>0</v>
      </c>
      <c r="AH318" s="1">
        <v>866666.55</v>
      </c>
    </row>
    <row r="319" spans="1:34" hidden="1" x14ac:dyDescent="0.25">
      <c r="A319" t="str">
        <f t="shared" si="9"/>
        <v>1.1-00-2305_23621015_2338210</v>
      </c>
      <c r="B319" t="s">
        <v>137</v>
      </c>
      <c r="C319" t="s">
        <v>138</v>
      </c>
      <c r="D319" t="s">
        <v>28</v>
      </c>
      <c r="E319" t="s">
        <v>29</v>
      </c>
      <c r="F319" t="s">
        <v>43</v>
      </c>
      <c r="G319" t="s">
        <v>44</v>
      </c>
      <c r="H319" t="s">
        <v>45</v>
      </c>
      <c r="I319" t="s">
        <v>46</v>
      </c>
      <c r="J319">
        <v>6</v>
      </c>
      <c r="K319" t="s">
        <v>34</v>
      </c>
      <c r="L319">
        <v>21</v>
      </c>
      <c r="M319" t="s">
        <v>107</v>
      </c>
      <c r="N319" t="s">
        <v>47</v>
      </c>
      <c r="O319" t="s">
        <v>48</v>
      </c>
      <c r="P319">
        <v>3000</v>
      </c>
      <c r="Q319" t="s">
        <v>38</v>
      </c>
      <c r="R319">
        <v>3821</v>
      </c>
      <c r="S319" t="s">
        <v>233</v>
      </c>
      <c r="T319">
        <v>0</v>
      </c>
      <c r="U319" t="s">
        <v>40</v>
      </c>
      <c r="V319">
        <v>0</v>
      </c>
      <c r="W319">
        <v>0</v>
      </c>
      <c r="X319" s="1">
        <v>525307.19999999995</v>
      </c>
      <c r="Y319" s="1">
        <v>525307.19999999995</v>
      </c>
      <c r="Z319">
        <v>0</v>
      </c>
      <c r="AA319">
        <v>0</v>
      </c>
      <c r="AB319">
        <v>0</v>
      </c>
      <c r="AC319" s="83">
        <f t="shared" si="8"/>
        <v>-525307.19999999995</v>
      </c>
      <c r="AD319">
        <v>0</v>
      </c>
      <c r="AE319">
        <v>0</v>
      </c>
      <c r="AF319">
        <v>0</v>
      </c>
      <c r="AG319">
        <v>0</v>
      </c>
      <c r="AH319">
        <v>0</v>
      </c>
    </row>
    <row r="320" spans="1:34" hidden="1" x14ac:dyDescent="0.25">
      <c r="A320" t="str">
        <f t="shared" si="9"/>
        <v>1.1-00-2305_23621015_2339110</v>
      </c>
      <c r="B320" t="s">
        <v>137</v>
      </c>
      <c r="C320" t="s">
        <v>138</v>
      </c>
      <c r="D320" t="s">
        <v>28</v>
      </c>
      <c r="E320" t="s">
        <v>29</v>
      </c>
      <c r="F320" t="s">
        <v>43</v>
      </c>
      <c r="G320" t="s">
        <v>44</v>
      </c>
      <c r="H320" t="s">
        <v>45</v>
      </c>
      <c r="I320" t="s">
        <v>46</v>
      </c>
      <c r="J320">
        <v>6</v>
      </c>
      <c r="K320" t="s">
        <v>34</v>
      </c>
      <c r="L320">
        <v>21</v>
      </c>
      <c r="M320" t="s">
        <v>107</v>
      </c>
      <c r="N320" t="s">
        <v>47</v>
      </c>
      <c r="O320" t="s">
        <v>48</v>
      </c>
      <c r="P320">
        <v>3000</v>
      </c>
      <c r="Q320" t="s">
        <v>38</v>
      </c>
      <c r="R320">
        <v>3911</v>
      </c>
      <c r="S320" t="s">
        <v>344</v>
      </c>
      <c r="T320">
        <v>0</v>
      </c>
      <c r="U320" t="s">
        <v>40</v>
      </c>
      <c r="V320" s="1">
        <v>300000</v>
      </c>
      <c r="W320">
        <v>0</v>
      </c>
      <c r="X320" s="1">
        <v>336302.38</v>
      </c>
      <c r="Y320" s="1">
        <v>336302.38</v>
      </c>
      <c r="Z320" s="1">
        <v>336302.38</v>
      </c>
      <c r="AA320" s="1">
        <v>336302.38</v>
      </c>
      <c r="AB320" s="1">
        <v>336302.38</v>
      </c>
      <c r="AC320" s="83">
        <f t="shared" si="8"/>
        <v>-36302.380000000005</v>
      </c>
      <c r="AD320">
        <v>0</v>
      </c>
      <c r="AE320" s="1">
        <v>300000</v>
      </c>
      <c r="AF320">
        <v>0</v>
      </c>
      <c r="AG320">
        <v>0</v>
      </c>
      <c r="AH320" s="1">
        <v>300000</v>
      </c>
    </row>
    <row r="321" spans="1:34" hidden="1" x14ac:dyDescent="0.25">
      <c r="A321" t="str">
        <f t="shared" si="9"/>
        <v>1.1-00-2305_23621015_2339220</v>
      </c>
      <c r="B321" t="s">
        <v>137</v>
      </c>
      <c r="C321" t="s">
        <v>138</v>
      </c>
      <c r="D321" t="s">
        <v>28</v>
      </c>
      <c r="E321" t="s">
        <v>29</v>
      </c>
      <c r="F321" t="s">
        <v>43</v>
      </c>
      <c r="G321" t="s">
        <v>44</v>
      </c>
      <c r="H321" t="s">
        <v>45</v>
      </c>
      <c r="I321" t="s">
        <v>46</v>
      </c>
      <c r="J321">
        <v>6</v>
      </c>
      <c r="K321" t="s">
        <v>34</v>
      </c>
      <c r="L321">
        <v>21</v>
      </c>
      <c r="M321" t="s">
        <v>107</v>
      </c>
      <c r="N321" t="s">
        <v>47</v>
      </c>
      <c r="O321" t="s">
        <v>48</v>
      </c>
      <c r="P321">
        <v>3000</v>
      </c>
      <c r="Q321" t="s">
        <v>38</v>
      </c>
      <c r="R321">
        <v>3922</v>
      </c>
      <c r="S321" t="s">
        <v>131</v>
      </c>
      <c r="T321">
        <v>0</v>
      </c>
      <c r="U321" t="s">
        <v>40</v>
      </c>
      <c r="V321" s="1">
        <v>1000000</v>
      </c>
      <c r="W321" s="1">
        <v>1000000</v>
      </c>
      <c r="X321" s="1">
        <v>764694.38</v>
      </c>
      <c r="Y321" s="1">
        <v>764694.38</v>
      </c>
      <c r="Z321" s="1">
        <v>150994.38</v>
      </c>
      <c r="AA321" s="1">
        <v>150994.38</v>
      </c>
      <c r="AB321" s="1">
        <v>150994.38</v>
      </c>
      <c r="AC321" s="83">
        <f t="shared" si="8"/>
        <v>235305.62</v>
      </c>
      <c r="AD321">
        <v>0</v>
      </c>
      <c r="AE321">
        <v>0</v>
      </c>
      <c r="AF321">
        <v>0</v>
      </c>
      <c r="AG321">
        <v>0</v>
      </c>
      <c r="AH321">
        <v>0</v>
      </c>
    </row>
    <row r="322" spans="1:34" hidden="1" x14ac:dyDescent="0.25">
      <c r="A322" t="str">
        <f t="shared" si="9"/>
        <v>1.1-00-2305_23621015_2339410</v>
      </c>
      <c r="B322" t="s">
        <v>137</v>
      </c>
      <c r="C322" t="s">
        <v>138</v>
      </c>
      <c r="D322" t="s">
        <v>28</v>
      </c>
      <c r="E322" t="s">
        <v>29</v>
      </c>
      <c r="F322" t="s">
        <v>43</v>
      </c>
      <c r="G322" t="s">
        <v>44</v>
      </c>
      <c r="H322" t="s">
        <v>45</v>
      </c>
      <c r="I322" t="s">
        <v>46</v>
      </c>
      <c r="J322">
        <v>6</v>
      </c>
      <c r="K322" t="s">
        <v>34</v>
      </c>
      <c r="L322">
        <v>21</v>
      </c>
      <c r="M322" t="s">
        <v>107</v>
      </c>
      <c r="N322" t="s">
        <v>47</v>
      </c>
      <c r="O322" t="s">
        <v>48</v>
      </c>
      <c r="P322">
        <v>3000</v>
      </c>
      <c r="Q322" t="s">
        <v>38</v>
      </c>
      <c r="R322">
        <v>3941</v>
      </c>
      <c r="S322" t="s">
        <v>140</v>
      </c>
      <c r="T322">
        <v>0</v>
      </c>
      <c r="U322" t="s">
        <v>40</v>
      </c>
      <c r="V322" s="1">
        <v>9800000</v>
      </c>
      <c r="W322" s="1">
        <v>10000000</v>
      </c>
      <c r="X322" s="1">
        <v>3568452.29</v>
      </c>
      <c r="Y322" s="1">
        <v>3568452.29</v>
      </c>
      <c r="Z322" s="1">
        <v>3568452.29</v>
      </c>
      <c r="AA322" s="1">
        <v>3473134.48</v>
      </c>
      <c r="AB322" s="1">
        <v>3473134.48</v>
      </c>
      <c r="AC322" s="83">
        <f t="shared" ref="AC322:AC386" si="10">V322-X322</f>
        <v>6231547.71</v>
      </c>
      <c r="AD322">
        <v>0</v>
      </c>
      <c r="AE322">
        <v>0</v>
      </c>
      <c r="AF322">
        <v>0</v>
      </c>
      <c r="AG322" s="1">
        <v>200000</v>
      </c>
      <c r="AH322" s="1">
        <v>-200000</v>
      </c>
    </row>
    <row r="323" spans="1:34" hidden="1" x14ac:dyDescent="0.25">
      <c r="A323" t="str">
        <f t="shared" ref="A323:A386" si="11">CONCATENATE(B323,H323,J323,L323,N323,R323,T323)</f>
        <v>1.1-00-2305_23621015_2339620</v>
      </c>
      <c r="B323" t="s">
        <v>137</v>
      </c>
      <c r="C323" t="s">
        <v>138</v>
      </c>
      <c r="D323" t="s">
        <v>28</v>
      </c>
      <c r="E323" t="s">
        <v>29</v>
      </c>
      <c r="F323" t="s">
        <v>43</v>
      </c>
      <c r="G323" t="s">
        <v>44</v>
      </c>
      <c r="H323" t="s">
        <v>45</v>
      </c>
      <c r="I323" t="s">
        <v>46</v>
      </c>
      <c r="J323">
        <v>6</v>
      </c>
      <c r="K323" t="s">
        <v>34</v>
      </c>
      <c r="L323">
        <v>21</v>
      </c>
      <c r="M323" t="s">
        <v>107</v>
      </c>
      <c r="N323" t="s">
        <v>47</v>
      </c>
      <c r="O323" t="s">
        <v>48</v>
      </c>
      <c r="P323">
        <v>3000</v>
      </c>
      <c r="Q323" t="s">
        <v>38</v>
      </c>
      <c r="R323">
        <v>3962</v>
      </c>
      <c r="S323" t="s">
        <v>146</v>
      </c>
      <c r="T323">
        <v>0</v>
      </c>
      <c r="U323" t="s">
        <v>40</v>
      </c>
      <c r="V323" s="1">
        <v>75000</v>
      </c>
      <c r="W323" s="1">
        <v>75000</v>
      </c>
      <c r="X323" s="1">
        <v>8571</v>
      </c>
      <c r="Y323" s="1">
        <v>8571</v>
      </c>
      <c r="Z323" s="1">
        <v>5256</v>
      </c>
      <c r="AA323" s="1">
        <v>5256</v>
      </c>
      <c r="AB323" s="1">
        <v>5256</v>
      </c>
      <c r="AC323" s="83">
        <f t="shared" si="10"/>
        <v>66429</v>
      </c>
      <c r="AD323">
        <v>0</v>
      </c>
      <c r="AE323">
        <v>0</v>
      </c>
      <c r="AF323">
        <v>0</v>
      </c>
      <c r="AG323">
        <v>0</v>
      </c>
      <c r="AH323">
        <v>0</v>
      </c>
    </row>
    <row r="324" spans="1:34" hidden="1" x14ac:dyDescent="0.25">
      <c r="A324" t="str">
        <f t="shared" si="11"/>
        <v>1.1-00-2305_23621015_2351110</v>
      </c>
      <c r="B324" t="s">
        <v>137</v>
      </c>
      <c r="C324" t="s">
        <v>138</v>
      </c>
      <c r="D324" t="s">
        <v>28</v>
      </c>
      <c r="E324" t="s">
        <v>29</v>
      </c>
      <c r="F324" t="s">
        <v>43</v>
      </c>
      <c r="G324" t="s">
        <v>44</v>
      </c>
      <c r="H324" t="s">
        <v>45</v>
      </c>
      <c r="I324" t="s">
        <v>46</v>
      </c>
      <c r="J324">
        <v>6</v>
      </c>
      <c r="K324" t="s">
        <v>34</v>
      </c>
      <c r="L324">
        <v>21</v>
      </c>
      <c r="M324" t="s">
        <v>107</v>
      </c>
      <c r="N324" t="s">
        <v>47</v>
      </c>
      <c r="O324" t="s">
        <v>48</v>
      </c>
      <c r="P324">
        <v>5000</v>
      </c>
      <c r="Q324" t="s">
        <v>84</v>
      </c>
      <c r="R324">
        <v>5111</v>
      </c>
      <c r="S324" t="s">
        <v>285</v>
      </c>
      <c r="T324">
        <v>0</v>
      </c>
      <c r="U324" t="s">
        <v>40</v>
      </c>
      <c r="V324" s="1">
        <v>63500</v>
      </c>
      <c r="W324" s="1">
        <v>100000</v>
      </c>
      <c r="X324" s="1">
        <v>600268.68000000005</v>
      </c>
      <c r="Y324" s="1">
        <v>600268.68000000005</v>
      </c>
      <c r="Z324" s="1">
        <v>258500.2</v>
      </c>
      <c r="AA324" s="1">
        <v>190599.6</v>
      </c>
      <c r="AB324" s="1">
        <v>190599.6</v>
      </c>
      <c r="AC324" s="83">
        <f t="shared" si="10"/>
        <v>-536768.68000000005</v>
      </c>
      <c r="AD324">
        <v>0</v>
      </c>
      <c r="AE324" s="1">
        <v>63500</v>
      </c>
      <c r="AF324">
        <v>0</v>
      </c>
      <c r="AG324" s="1">
        <v>100000</v>
      </c>
      <c r="AH324" s="1">
        <v>-36500</v>
      </c>
    </row>
    <row r="325" spans="1:34" hidden="1" x14ac:dyDescent="0.25">
      <c r="A325" t="str">
        <f t="shared" si="11"/>
        <v>1.1-00-2305_23621015_2351910</v>
      </c>
      <c r="B325" t="s">
        <v>137</v>
      </c>
      <c r="C325" t="s">
        <v>138</v>
      </c>
      <c r="D325" t="s">
        <v>28</v>
      </c>
      <c r="E325" t="s">
        <v>29</v>
      </c>
      <c r="F325" t="s">
        <v>43</v>
      </c>
      <c r="G325" t="s">
        <v>44</v>
      </c>
      <c r="H325" t="s">
        <v>45</v>
      </c>
      <c r="I325" t="s">
        <v>46</v>
      </c>
      <c r="J325">
        <v>6</v>
      </c>
      <c r="K325" t="s">
        <v>34</v>
      </c>
      <c r="L325">
        <v>21</v>
      </c>
      <c r="M325" t="s">
        <v>107</v>
      </c>
      <c r="N325" t="s">
        <v>47</v>
      </c>
      <c r="O325" t="s">
        <v>48</v>
      </c>
      <c r="P325">
        <v>5000</v>
      </c>
      <c r="Q325" t="s">
        <v>84</v>
      </c>
      <c r="R325">
        <v>5191</v>
      </c>
      <c r="S325" t="s">
        <v>208</v>
      </c>
      <c r="T325">
        <v>0</v>
      </c>
      <c r="U325" t="s">
        <v>40</v>
      </c>
      <c r="V325">
        <v>0</v>
      </c>
      <c r="W325" s="1">
        <v>68041</v>
      </c>
      <c r="X325">
        <v>0</v>
      </c>
      <c r="Y325">
        <v>0</v>
      </c>
      <c r="Z325">
        <v>0</v>
      </c>
      <c r="AA325">
        <v>0</v>
      </c>
      <c r="AB325">
        <v>0</v>
      </c>
      <c r="AC325" s="83">
        <f t="shared" si="10"/>
        <v>0</v>
      </c>
      <c r="AD325">
        <v>0</v>
      </c>
      <c r="AE325">
        <v>0</v>
      </c>
      <c r="AF325">
        <v>0</v>
      </c>
      <c r="AG325" s="1">
        <v>68041</v>
      </c>
      <c r="AH325" s="1">
        <v>-68041</v>
      </c>
    </row>
    <row r="326" spans="1:34" hidden="1" x14ac:dyDescent="0.25">
      <c r="A326" t="str">
        <f t="shared" si="11"/>
        <v>1.1-00-2305_23621015_2352110</v>
      </c>
      <c r="B326" t="s">
        <v>137</v>
      </c>
      <c r="C326" t="s">
        <v>138</v>
      </c>
      <c r="D326" t="s">
        <v>28</v>
      </c>
      <c r="E326" t="s">
        <v>29</v>
      </c>
      <c r="F326" t="s">
        <v>43</v>
      </c>
      <c r="G326" t="s">
        <v>44</v>
      </c>
      <c r="H326" t="s">
        <v>45</v>
      </c>
      <c r="I326" t="s">
        <v>46</v>
      </c>
      <c r="J326">
        <v>6</v>
      </c>
      <c r="K326" t="s">
        <v>34</v>
      </c>
      <c r="L326">
        <v>21</v>
      </c>
      <c r="M326" t="s">
        <v>107</v>
      </c>
      <c r="N326" t="s">
        <v>47</v>
      </c>
      <c r="O326" t="s">
        <v>48</v>
      </c>
      <c r="P326">
        <v>5000</v>
      </c>
      <c r="Q326" t="s">
        <v>84</v>
      </c>
      <c r="R326">
        <v>5211</v>
      </c>
      <c r="S326" t="s">
        <v>345</v>
      </c>
      <c r="T326">
        <v>0</v>
      </c>
      <c r="U326" t="s">
        <v>40</v>
      </c>
      <c r="V326">
        <v>0</v>
      </c>
      <c r="W326">
        <v>0</v>
      </c>
      <c r="X326" s="1">
        <v>108130.56</v>
      </c>
      <c r="Y326" s="1">
        <v>108130.56</v>
      </c>
      <c r="Z326" s="1">
        <v>108130.56</v>
      </c>
      <c r="AA326" s="1">
        <v>108130.56</v>
      </c>
      <c r="AB326" s="1">
        <v>108130.56</v>
      </c>
      <c r="AC326" s="83">
        <f t="shared" si="10"/>
        <v>-108130.56</v>
      </c>
      <c r="AD326">
        <v>0</v>
      </c>
      <c r="AE326">
        <v>0</v>
      </c>
      <c r="AF326">
        <v>0</v>
      </c>
      <c r="AG326">
        <v>0</v>
      </c>
      <c r="AH326">
        <v>0</v>
      </c>
    </row>
    <row r="327" spans="1:34" hidden="1" x14ac:dyDescent="0.25">
      <c r="A327" t="str">
        <f t="shared" si="11"/>
        <v>1.1-00-2305_23621015_2354110</v>
      </c>
      <c r="B327" t="s">
        <v>137</v>
      </c>
      <c r="C327" t="s">
        <v>138</v>
      </c>
      <c r="D327" t="s">
        <v>28</v>
      </c>
      <c r="E327" t="s">
        <v>29</v>
      </c>
      <c r="F327" t="s">
        <v>43</v>
      </c>
      <c r="G327" t="s">
        <v>44</v>
      </c>
      <c r="H327" t="s">
        <v>45</v>
      </c>
      <c r="I327" t="s">
        <v>46</v>
      </c>
      <c r="J327">
        <v>6</v>
      </c>
      <c r="K327" t="s">
        <v>34</v>
      </c>
      <c r="L327">
        <v>21</v>
      </c>
      <c r="M327" t="s">
        <v>107</v>
      </c>
      <c r="N327" t="s">
        <v>47</v>
      </c>
      <c r="O327" t="s">
        <v>48</v>
      </c>
      <c r="P327">
        <v>5000</v>
      </c>
      <c r="Q327" t="s">
        <v>84</v>
      </c>
      <c r="R327">
        <v>5411</v>
      </c>
      <c r="S327" t="s">
        <v>346</v>
      </c>
      <c r="T327">
        <v>0</v>
      </c>
      <c r="U327" t="s">
        <v>40</v>
      </c>
      <c r="V327">
        <v>0</v>
      </c>
      <c r="W327">
        <v>0</v>
      </c>
      <c r="X327" s="1">
        <v>3380000</v>
      </c>
      <c r="Y327" s="1">
        <v>3380000</v>
      </c>
      <c r="Z327" s="1">
        <v>3380000</v>
      </c>
      <c r="AA327" s="1">
        <v>3380000</v>
      </c>
      <c r="AB327" s="1">
        <v>3380000</v>
      </c>
      <c r="AC327" s="83">
        <f t="shared" si="10"/>
        <v>-3380000</v>
      </c>
      <c r="AD327">
        <v>0</v>
      </c>
      <c r="AE327">
        <v>0</v>
      </c>
      <c r="AF327">
        <v>0</v>
      </c>
      <c r="AG327">
        <v>0</v>
      </c>
      <c r="AH327">
        <v>0</v>
      </c>
    </row>
    <row r="328" spans="1:34" hidden="1" x14ac:dyDescent="0.25">
      <c r="A328" t="str">
        <f t="shared" si="11"/>
        <v>1.1-00-2305_23621015_2356410</v>
      </c>
      <c r="B328" t="s">
        <v>137</v>
      </c>
      <c r="C328" t="s">
        <v>138</v>
      </c>
      <c r="D328" t="s">
        <v>28</v>
      </c>
      <c r="E328" t="s">
        <v>29</v>
      </c>
      <c r="F328" t="s">
        <v>43</v>
      </c>
      <c r="G328" t="s">
        <v>44</v>
      </c>
      <c r="H328" t="s">
        <v>45</v>
      </c>
      <c r="I328" t="s">
        <v>46</v>
      </c>
      <c r="J328">
        <v>6</v>
      </c>
      <c r="K328" t="s">
        <v>34</v>
      </c>
      <c r="L328">
        <v>21</v>
      </c>
      <c r="M328" t="s">
        <v>107</v>
      </c>
      <c r="N328" t="s">
        <v>47</v>
      </c>
      <c r="O328" t="s">
        <v>48</v>
      </c>
      <c r="P328">
        <v>5000</v>
      </c>
      <c r="Q328" t="s">
        <v>84</v>
      </c>
      <c r="R328">
        <v>5641</v>
      </c>
      <c r="S328" t="s">
        <v>347</v>
      </c>
      <c r="T328">
        <v>0</v>
      </c>
      <c r="U328" t="s">
        <v>40</v>
      </c>
      <c r="V328">
        <v>0</v>
      </c>
      <c r="W328">
        <v>0</v>
      </c>
      <c r="X328" s="1">
        <v>61745.64</v>
      </c>
      <c r="Y328" s="1">
        <v>61745.64</v>
      </c>
      <c r="Z328" s="1">
        <v>61745.64</v>
      </c>
      <c r="AA328" s="1">
        <v>61745.64</v>
      </c>
      <c r="AB328" s="1">
        <v>61745.64</v>
      </c>
      <c r="AC328" s="83">
        <f t="shared" si="10"/>
        <v>-61745.64</v>
      </c>
      <c r="AD328">
        <v>0</v>
      </c>
      <c r="AE328">
        <v>0</v>
      </c>
      <c r="AF328">
        <v>0</v>
      </c>
      <c r="AG328">
        <v>0</v>
      </c>
      <c r="AH328">
        <v>0</v>
      </c>
    </row>
    <row r="329" spans="1:34" hidden="1" x14ac:dyDescent="0.25">
      <c r="A329" t="str">
        <f t="shared" si="11"/>
        <v>1.1-00-2305_23621015_2356620</v>
      </c>
      <c r="B329" t="s">
        <v>137</v>
      </c>
      <c r="C329" t="s">
        <v>138</v>
      </c>
      <c r="D329" t="s">
        <v>28</v>
      </c>
      <c r="E329" t="s">
        <v>29</v>
      </c>
      <c r="F329" t="s">
        <v>43</v>
      </c>
      <c r="G329" t="s">
        <v>44</v>
      </c>
      <c r="H329" t="s">
        <v>45</v>
      </c>
      <c r="I329" t="s">
        <v>46</v>
      </c>
      <c r="J329">
        <v>6</v>
      </c>
      <c r="K329" t="s">
        <v>34</v>
      </c>
      <c r="L329">
        <v>21</v>
      </c>
      <c r="M329" t="s">
        <v>107</v>
      </c>
      <c r="N329" t="s">
        <v>47</v>
      </c>
      <c r="O329" t="s">
        <v>48</v>
      </c>
      <c r="P329">
        <v>5000</v>
      </c>
      <c r="Q329" t="s">
        <v>84</v>
      </c>
      <c r="R329">
        <v>5662</v>
      </c>
      <c r="S329" t="s">
        <v>348</v>
      </c>
      <c r="T329">
        <v>0</v>
      </c>
      <c r="U329" t="s">
        <v>40</v>
      </c>
      <c r="V329">
        <v>0</v>
      </c>
      <c r="W329">
        <v>0</v>
      </c>
      <c r="X329" s="1">
        <v>42224</v>
      </c>
      <c r="Y329" s="1">
        <v>42224</v>
      </c>
      <c r="Z329" s="1">
        <v>42224</v>
      </c>
      <c r="AA329" s="1">
        <v>42224</v>
      </c>
      <c r="AB329">
        <v>0</v>
      </c>
      <c r="AC329" s="83">
        <f t="shared" si="10"/>
        <v>-42224</v>
      </c>
      <c r="AD329">
        <v>0</v>
      </c>
      <c r="AE329">
        <v>0</v>
      </c>
      <c r="AF329">
        <v>0</v>
      </c>
      <c r="AG329">
        <v>0</v>
      </c>
      <c r="AH329">
        <v>0</v>
      </c>
    </row>
    <row r="330" spans="1:34" hidden="1" x14ac:dyDescent="0.25">
      <c r="A330" t="str">
        <f t="shared" si="11"/>
        <v>1.1-00-2305_23624015_2311110</v>
      </c>
      <c r="B330" t="s">
        <v>137</v>
      </c>
      <c r="C330" t="s">
        <v>138</v>
      </c>
      <c r="D330" t="s">
        <v>28</v>
      </c>
      <c r="E330" t="s">
        <v>29</v>
      </c>
      <c r="F330" t="s">
        <v>43</v>
      </c>
      <c r="G330" t="s">
        <v>44</v>
      </c>
      <c r="H330" t="s">
        <v>45</v>
      </c>
      <c r="I330" t="s">
        <v>46</v>
      </c>
      <c r="J330">
        <v>6</v>
      </c>
      <c r="K330" t="s">
        <v>34</v>
      </c>
      <c r="L330">
        <v>24</v>
      </c>
      <c r="M330" t="s">
        <v>49</v>
      </c>
      <c r="N330" t="s">
        <v>47</v>
      </c>
      <c r="O330" t="s">
        <v>48</v>
      </c>
      <c r="P330">
        <v>1000</v>
      </c>
      <c r="Q330" t="s">
        <v>49</v>
      </c>
      <c r="R330">
        <v>1111</v>
      </c>
      <c r="S330" t="s">
        <v>349</v>
      </c>
      <c r="T330">
        <v>0</v>
      </c>
      <c r="U330" t="s">
        <v>40</v>
      </c>
      <c r="V330" s="1">
        <v>12975991.18</v>
      </c>
      <c r="W330" s="1">
        <v>12358086.84</v>
      </c>
      <c r="X330" s="1">
        <v>7126136.1900000004</v>
      </c>
      <c r="Y330" s="1">
        <v>7126136.1900000004</v>
      </c>
      <c r="Z330" s="1">
        <v>7126136.1900000004</v>
      </c>
      <c r="AA330" s="1">
        <v>7126136.1900000004</v>
      </c>
      <c r="AB330" s="1">
        <v>7126136.1900000004</v>
      </c>
      <c r="AC330" s="83">
        <f t="shared" si="10"/>
        <v>5849854.9899999993</v>
      </c>
      <c r="AD330">
        <v>0</v>
      </c>
      <c r="AE330" s="1">
        <v>617904.34</v>
      </c>
      <c r="AF330">
        <v>0</v>
      </c>
      <c r="AG330">
        <v>0</v>
      </c>
      <c r="AH330" s="1">
        <v>617904.34</v>
      </c>
    </row>
    <row r="331" spans="1:34" hidden="1" x14ac:dyDescent="0.25">
      <c r="A331" t="str">
        <f t="shared" si="11"/>
        <v>1.1-00-2305_23624015_2311310</v>
      </c>
      <c r="B331" t="s">
        <v>137</v>
      </c>
      <c r="C331" t="s">
        <v>138</v>
      </c>
      <c r="D331" t="s">
        <v>28</v>
      </c>
      <c r="E331" t="s">
        <v>29</v>
      </c>
      <c r="F331" t="s">
        <v>43</v>
      </c>
      <c r="G331" t="s">
        <v>44</v>
      </c>
      <c r="H331" t="s">
        <v>45</v>
      </c>
      <c r="I331" t="s">
        <v>46</v>
      </c>
      <c r="J331">
        <v>6</v>
      </c>
      <c r="K331" t="s">
        <v>34</v>
      </c>
      <c r="L331">
        <v>24</v>
      </c>
      <c r="M331" t="s">
        <v>49</v>
      </c>
      <c r="N331" t="s">
        <v>47</v>
      </c>
      <c r="O331" t="s">
        <v>48</v>
      </c>
      <c r="P331">
        <v>1000</v>
      </c>
      <c r="Q331" t="s">
        <v>49</v>
      </c>
      <c r="R331">
        <v>1131</v>
      </c>
      <c r="S331" t="s">
        <v>50</v>
      </c>
      <c r="T331">
        <v>0</v>
      </c>
      <c r="U331" t="s">
        <v>40</v>
      </c>
      <c r="V331" s="1">
        <v>105162676.54000001</v>
      </c>
      <c r="W331" s="1">
        <v>44684572.030000001</v>
      </c>
      <c r="X331" s="1">
        <v>27104448.289999999</v>
      </c>
      <c r="Y331" s="1">
        <v>27104448.289999999</v>
      </c>
      <c r="Z331" s="1">
        <v>27104448.289999999</v>
      </c>
      <c r="AA331" s="1">
        <v>27104448.289999999</v>
      </c>
      <c r="AB331" s="1">
        <v>27104448.289999999</v>
      </c>
      <c r="AC331" s="83">
        <f t="shared" si="10"/>
        <v>78058228.25</v>
      </c>
      <c r="AD331">
        <v>0</v>
      </c>
      <c r="AE331" s="1">
        <v>60478109.810000002</v>
      </c>
      <c r="AF331">
        <v>0</v>
      </c>
      <c r="AG331">
        <v>5.3</v>
      </c>
      <c r="AH331" s="1">
        <v>60478104.509999998</v>
      </c>
    </row>
    <row r="332" spans="1:34" hidden="1" x14ac:dyDescent="0.25">
      <c r="A332" t="str">
        <f t="shared" si="11"/>
        <v>1.1-00-2305_23624015_2312210</v>
      </c>
      <c r="B332" t="s">
        <v>137</v>
      </c>
      <c r="C332" t="s">
        <v>138</v>
      </c>
      <c r="D332" t="s">
        <v>28</v>
      </c>
      <c r="E332" t="s">
        <v>29</v>
      </c>
      <c r="F332" t="s">
        <v>43</v>
      </c>
      <c r="G332" t="s">
        <v>44</v>
      </c>
      <c r="H332" t="s">
        <v>45</v>
      </c>
      <c r="I332" t="s">
        <v>46</v>
      </c>
      <c r="J332">
        <v>6</v>
      </c>
      <c r="K332" t="s">
        <v>34</v>
      </c>
      <c r="L332">
        <v>24</v>
      </c>
      <c r="M332" t="s">
        <v>49</v>
      </c>
      <c r="N332" t="s">
        <v>47</v>
      </c>
      <c r="O332" t="s">
        <v>48</v>
      </c>
      <c r="P332">
        <v>1000</v>
      </c>
      <c r="Q332" t="s">
        <v>49</v>
      </c>
      <c r="R332">
        <v>1221</v>
      </c>
      <c r="S332" t="s">
        <v>54</v>
      </c>
      <c r="T332">
        <v>0</v>
      </c>
      <c r="U332" t="s">
        <v>40</v>
      </c>
      <c r="V332" s="1">
        <v>79212874.560000002</v>
      </c>
      <c r="W332" s="1">
        <v>96348361.019999996</v>
      </c>
      <c r="X332" s="1">
        <v>61536379.149999999</v>
      </c>
      <c r="Y332" s="1">
        <v>61536379.149999999</v>
      </c>
      <c r="Z332" s="1">
        <v>61536379.149999999</v>
      </c>
      <c r="AA332" s="1">
        <v>61536379.149999999</v>
      </c>
      <c r="AB332" s="1">
        <v>61536379.149999999</v>
      </c>
      <c r="AC332" s="83">
        <f t="shared" si="10"/>
        <v>17676495.410000004</v>
      </c>
      <c r="AD332">
        <v>0</v>
      </c>
      <c r="AE332">
        <v>0</v>
      </c>
      <c r="AF332">
        <v>0</v>
      </c>
      <c r="AG332" s="1">
        <v>17135486.460000001</v>
      </c>
      <c r="AH332" s="1">
        <v>-17135486.460000001</v>
      </c>
    </row>
    <row r="333" spans="1:34" hidden="1" x14ac:dyDescent="0.25">
      <c r="A333" t="str">
        <f t="shared" si="11"/>
        <v>1.1-00-2305_23624015_2312310</v>
      </c>
      <c r="B333" t="s">
        <v>137</v>
      </c>
      <c r="C333" t="s">
        <v>138</v>
      </c>
      <c r="D333" t="s">
        <v>28</v>
      </c>
      <c r="E333" t="s">
        <v>29</v>
      </c>
      <c r="F333" t="s">
        <v>43</v>
      </c>
      <c r="G333" t="s">
        <v>44</v>
      </c>
      <c r="H333" t="s">
        <v>45</v>
      </c>
      <c r="I333" t="s">
        <v>46</v>
      </c>
      <c r="J333">
        <v>6</v>
      </c>
      <c r="K333" t="s">
        <v>34</v>
      </c>
      <c r="L333">
        <v>24</v>
      </c>
      <c r="M333" t="s">
        <v>49</v>
      </c>
      <c r="N333" t="s">
        <v>47</v>
      </c>
      <c r="O333" t="s">
        <v>48</v>
      </c>
      <c r="P333">
        <v>1000</v>
      </c>
      <c r="Q333" t="s">
        <v>49</v>
      </c>
      <c r="R333">
        <v>1231</v>
      </c>
      <c r="S333" t="s">
        <v>350</v>
      </c>
      <c r="T333">
        <v>0</v>
      </c>
      <c r="U333" t="s">
        <v>40</v>
      </c>
      <c r="V333" s="1">
        <v>26400</v>
      </c>
      <c r="W333" s="1">
        <v>26400</v>
      </c>
      <c r="X333">
        <v>0</v>
      </c>
      <c r="Y333">
        <v>0</v>
      </c>
      <c r="Z333">
        <v>0</v>
      </c>
      <c r="AA333">
        <v>0</v>
      </c>
      <c r="AB333">
        <v>0</v>
      </c>
      <c r="AC333" s="83">
        <f t="shared" si="10"/>
        <v>26400</v>
      </c>
      <c r="AD333">
        <v>0</v>
      </c>
      <c r="AE333">
        <v>0</v>
      </c>
      <c r="AF333">
        <v>0</v>
      </c>
      <c r="AG333">
        <v>0</v>
      </c>
      <c r="AH333">
        <v>0</v>
      </c>
    </row>
    <row r="334" spans="1:34" hidden="1" x14ac:dyDescent="0.25">
      <c r="A334" t="str">
        <f t="shared" si="11"/>
        <v>1.1-00-2305_23624015_2313210</v>
      </c>
      <c r="B334" t="s">
        <v>137</v>
      </c>
      <c r="C334" t="s">
        <v>138</v>
      </c>
      <c r="D334" t="s">
        <v>28</v>
      </c>
      <c r="E334" t="s">
        <v>29</v>
      </c>
      <c r="F334" t="s">
        <v>43</v>
      </c>
      <c r="G334" t="s">
        <v>44</v>
      </c>
      <c r="H334" t="s">
        <v>45</v>
      </c>
      <c r="I334" t="s">
        <v>46</v>
      </c>
      <c r="J334">
        <v>6</v>
      </c>
      <c r="K334" t="s">
        <v>34</v>
      </c>
      <c r="L334">
        <v>24</v>
      </c>
      <c r="M334" t="s">
        <v>49</v>
      </c>
      <c r="N334" t="s">
        <v>47</v>
      </c>
      <c r="O334" t="s">
        <v>48</v>
      </c>
      <c r="P334">
        <v>1000</v>
      </c>
      <c r="Q334" t="s">
        <v>49</v>
      </c>
      <c r="R334">
        <v>1321</v>
      </c>
      <c r="S334" t="s">
        <v>351</v>
      </c>
      <c r="T334">
        <v>0</v>
      </c>
      <c r="U334" t="s">
        <v>40</v>
      </c>
      <c r="V334" s="1">
        <v>11963192.779999999</v>
      </c>
      <c r="W334" s="1">
        <v>20250338.210000001</v>
      </c>
      <c r="X334" s="1">
        <v>10772540.83</v>
      </c>
      <c r="Y334" s="1">
        <v>10772540.83</v>
      </c>
      <c r="Z334" s="1">
        <v>10772540.83</v>
      </c>
      <c r="AA334" s="1">
        <v>10772091.34</v>
      </c>
      <c r="AB334" s="1">
        <v>10772091.34</v>
      </c>
      <c r="AC334" s="83">
        <f t="shared" si="10"/>
        <v>1190651.9499999993</v>
      </c>
      <c r="AD334">
        <v>0</v>
      </c>
      <c r="AE334">
        <v>0</v>
      </c>
      <c r="AF334">
        <v>0</v>
      </c>
      <c r="AG334" s="1">
        <v>8287145.4299999997</v>
      </c>
      <c r="AH334" s="1">
        <v>-8287145.4299999997</v>
      </c>
    </row>
    <row r="335" spans="1:34" hidden="1" x14ac:dyDescent="0.25">
      <c r="A335" t="str">
        <f t="shared" si="11"/>
        <v>1.1-00-2305_23624015_2313220</v>
      </c>
      <c r="B335" t="s">
        <v>137</v>
      </c>
      <c r="C335" t="s">
        <v>138</v>
      </c>
      <c r="D335" t="s">
        <v>28</v>
      </c>
      <c r="E335" t="s">
        <v>29</v>
      </c>
      <c r="F335" t="s">
        <v>43</v>
      </c>
      <c r="G335" t="s">
        <v>44</v>
      </c>
      <c r="H335" t="s">
        <v>45</v>
      </c>
      <c r="I335" t="s">
        <v>46</v>
      </c>
      <c r="J335">
        <v>6</v>
      </c>
      <c r="K335" t="s">
        <v>34</v>
      </c>
      <c r="L335">
        <v>24</v>
      </c>
      <c r="M335" t="s">
        <v>49</v>
      </c>
      <c r="N335" t="s">
        <v>47</v>
      </c>
      <c r="O335" t="s">
        <v>48</v>
      </c>
      <c r="P335">
        <v>1000</v>
      </c>
      <c r="Q335" t="s">
        <v>49</v>
      </c>
      <c r="R335">
        <v>1322</v>
      </c>
      <c r="S335" t="s">
        <v>51</v>
      </c>
      <c r="T335">
        <v>0</v>
      </c>
      <c r="U335" t="s">
        <v>40</v>
      </c>
      <c r="V335" s="1">
        <v>41330308.939999998</v>
      </c>
      <c r="W335" s="1">
        <v>88907687.939999998</v>
      </c>
      <c r="X335" s="1">
        <v>8734154.2799999993</v>
      </c>
      <c r="Y335" s="1">
        <v>8734154.2799999993</v>
      </c>
      <c r="Z335" s="1">
        <v>8734154.2799999993</v>
      </c>
      <c r="AA335" s="1">
        <v>8715464.9100000001</v>
      </c>
      <c r="AB335" s="1">
        <v>8715464.9100000001</v>
      </c>
      <c r="AC335" s="83">
        <f t="shared" si="10"/>
        <v>32596154.659999996</v>
      </c>
      <c r="AD335">
        <v>0</v>
      </c>
      <c r="AE335">
        <v>0</v>
      </c>
      <c r="AF335">
        <v>0</v>
      </c>
      <c r="AG335" s="1">
        <v>47577379</v>
      </c>
      <c r="AH335" s="1">
        <v>-47577379</v>
      </c>
    </row>
    <row r="336" spans="1:34" hidden="1" x14ac:dyDescent="0.25">
      <c r="A336" t="str">
        <f t="shared" si="11"/>
        <v>1.1-00-2305_23624015_2313310</v>
      </c>
      <c r="B336" t="s">
        <v>137</v>
      </c>
      <c r="C336" t="s">
        <v>138</v>
      </c>
      <c r="D336" t="s">
        <v>28</v>
      </c>
      <c r="E336" t="s">
        <v>29</v>
      </c>
      <c r="F336" t="s">
        <v>43</v>
      </c>
      <c r="G336" t="s">
        <v>44</v>
      </c>
      <c r="H336" t="s">
        <v>45</v>
      </c>
      <c r="I336" t="s">
        <v>46</v>
      </c>
      <c r="J336">
        <v>6</v>
      </c>
      <c r="K336" t="s">
        <v>34</v>
      </c>
      <c r="L336">
        <v>24</v>
      </c>
      <c r="M336" t="s">
        <v>49</v>
      </c>
      <c r="N336" t="s">
        <v>47</v>
      </c>
      <c r="O336" t="s">
        <v>48</v>
      </c>
      <c r="P336">
        <v>1000</v>
      </c>
      <c r="Q336" t="s">
        <v>49</v>
      </c>
      <c r="R336">
        <v>1331</v>
      </c>
      <c r="S336" t="s">
        <v>352</v>
      </c>
      <c r="T336">
        <v>0</v>
      </c>
      <c r="U336" t="s">
        <v>40</v>
      </c>
      <c r="V336" s="1">
        <v>700000</v>
      </c>
      <c r="W336" s="1">
        <v>600000</v>
      </c>
      <c r="X336" s="1">
        <v>603439.21</v>
      </c>
      <c r="Y336" s="1">
        <v>603439.21</v>
      </c>
      <c r="Z336" s="1">
        <v>603439.21</v>
      </c>
      <c r="AA336" s="1">
        <v>603439.21</v>
      </c>
      <c r="AB336" s="1">
        <v>603439.21</v>
      </c>
      <c r="AC336" s="83">
        <f t="shared" si="10"/>
        <v>96560.790000000037</v>
      </c>
      <c r="AD336">
        <v>0</v>
      </c>
      <c r="AE336" s="1">
        <v>100000</v>
      </c>
      <c r="AF336">
        <v>0</v>
      </c>
      <c r="AG336">
        <v>0</v>
      </c>
      <c r="AH336" s="1">
        <v>100000</v>
      </c>
    </row>
    <row r="337" spans="1:34" hidden="1" x14ac:dyDescent="0.25">
      <c r="A337" t="str">
        <f t="shared" si="11"/>
        <v>1.1-00-2305_23624015_2313410</v>
      </c>
      <c r="B337" t="s">
        <v>137</v>
      </c>
      <c r="C337" t="s">
        <v>138</v>
      </c>
      <c r="D337" t="s">
        <v>28</v>
      </c>
      <c r="E337" t="s">
        <v>29</v>
      </c>
      <c r="F337" t="s">
        <v>43</v>
      </c>
      <c r="G337" t="s">
        <v>44</v>
      </c>
      <c r="H337" t="s">
        <v>45</v>
      </c>
      <c r="I337" t="s">
        <v>46</v>
      </c>
      <c r="J337">
        <v>6</v>
      </c>
      <c r="K337" t="s">
        <v>34</v>
      </c>
      <c r="L337">
        <v>24</v>
      </c>
      <c r="M337" t="s">
        <v>49</v>
      </c>
      <c r="N337" t="s">
        <v>47</v>
      </c>
      <c r="O337" t="s">
        <v>48</v>
      </c>
      <c r="P337">
        <v>1000</v>
      </c>
      <c r="Q337" t="s">
        <v>49</v>
      </c>
      <c r="R337">
        <v>1341</v>
      </c>
      <c r="S337" t="s">
        <v>353</v>
      </c>
      <c r="T337">
        <v>0</v>
      </c>
      <c r="U337" t="s">
        <v>40</v>
      </c>
      <c r="V337" s="1">
        <v>7500000</v>
      </c>
      <c r="W337" s="1">
        <v>7500000</v>
      </c>
      <c r="X337" s="1">
        <v>1235346.8</v>
      </c>
      <c r="Y337" s="1">
        <v>1235346.8</v>
      </c>
      <c r="Z337" s="1">
        <v>1235346.8</v>
      </c>
      <c r="AA337" s="1">
        <v>1235346.8</v>
      </c>
      <c r="AB337" s="1">
        <v>1235346.8</v>
      </c>
      <c r="AC337" s="83">
        <f t="shared" si="10"/>
        <v>6264653.2000000002</v>
      </c>
      <c r="AD337">
        <v>0</v>
      </c>
      <c r="AE337">
        <v>0</v>
      </c>
      <c r="AF337">
        <v>0</v>
      </c>
      <c r="AG337">
        <v>0</v>
      </c>
      <c r="AH337">
        <v>0</v>
      </c>
    </row>
    <row r="338" spans="1:34" hidden="1" x14ac:dyDescent="0.25">
      <c r="A338" t="str">
        <f t="shared" si="11"/>
        <v>1.1-00-2305_23624015_2314110</v>
      </c>
      <c r="B338" t="s">
        <v>137</v>
      </c>
      <c r="C338" t="s">
        <v>138</v>
      </c>
      <c r="D338" t="s">
        <v>28</v>
      </c>
      <c r="E338" t="s">
        <v>29</v>
      </c>
      <c r="F338" t="s">
        <v>43</v>
      </c>
      <c r="G338" t="s">
        <v>44</v>
      </c>
      <c r="H338" t="s">
        <v>45</v>
      </c>
      <c r="I338" t="s">
        <v>46</v>
      </c>
      <c r="J338">
        <v>6</v>
      </c>
      <c r="K338" t="s">
        <v>34</v>
      </c>
      <c r="L338">
        <v>24</v>
      </c>
      <c r="M338" t="s">
        <v>49</v>
      </c>
      <c r="N338" t="s">
        <v>47</v>
      </c>
      <c r="O338" t="s">
        <v>48</v>
      </c>
      <c r="P338">
        <v>1000</v>
      </c>
      <c r="Q338" t="s">
        <v>49</v>
      </c>
      <c r="R338">
        <v>1411</v>
      </c>
      <c r="S338" t="s">
        <v>354</v>
      </c>
      <c r="T338">
        <v>0</v>
      </c>
      <c r="U338" t="s">
        <v>40</v>
      </c>
      <c r="V338" s="1">
        <v>51680992.799999997</v>
      </c>
      <c r="W338" s="1">
        <v>51611491.210000001</v>
      </c>
      <c r="X338" s="1">
        <v>26246492.260000002</v>
      </c>
      <c r="Y338" s="1">
        <v>26246492.260000002</v>
      </c>
      <c r="Z338" s="1">
        <v>26246492.260000002</v>
      </c>
      <c r="AA338" s="1">
        <v>26246492.260000002</v>
      </c>
      <c r="AB338" s="1">
        <v>26246492.260000002</v>
      </c>
      <c r="AC338" s="83">
        <f t="shared" si="10"/>
        <v>25434500.539999995</v>
      </c>
      <c r="AD338">
        <v>0</v>
      </c>
      <c r="AE338" s="1">
        <v>69501.59</v>
      </c>
      <c r="AF338">
        <v>0</v>
      </c>
      <c r="AG338">
        <v>0</v>
      </c>
      <c r="AH338" s="1">
        <v>69501.59</v>
      </c>
    </row>
    <row r="339" spans="1:34" hidden="1" x14ac:dyDescent="0.25">
      <c r="A339" t="str">
        <f t="shared" si="11"/>
        <v>1.1-00-2305_23624015_2314210</v>
      </c>
      <c r="B339" t="s">
        <v>137</v>
      </c>
      <c r="C339" t="s">
        <v>138</v>
      </c>
      <c r="D339" t="s">
        <v>28</v>
      </c>
      <c r="E339" t="s">
        <v>29</v>
      </c>
      <c r="F339" t="s">
        <v>43</v>
      </c>
      <c r="G339" t="s">
        <v>44</v>
      </c>
      <c r="H339" t="s">
        <v>45</v>
      </c>
      <c r="I339" t="s">
        <v>46</v>
      </c>
      <c r="J339">
        <v>6</v>
      </c>
      <c r="K339" t="s">
        <v>34</v>
      </c>
      <c r="L339">
        <v>24</v>
      </c>
      <c r="M339" t="s">
        <v>49</v>
      </c>
      <c r="N339" t="s">
        <v>47</v>
      </c>
      <c r="O339" t="s">
        <v>48</v>
      </c>
      <c r="P339">
        <v>1000</v>
      </c>
      <c r="Q339" t="s">
        <v>49</v>
      </c>
      <c r="R339">
        <v>1421</v>
      </c>
      <c r="S339" t="s">
        <v>355</v>
      </c>
      <c r="T339">
        <v>0</v>
      </c>
      <c r="U339" t="s">
        <v>40</v>
      </c>
      <c r="V339" s="1">
        <v>25840496.399999999</v>
      </c>
      <c r="W339" s="1">
        <v>32055745.600000001</v>
      </c>
      <c r="X339" s="1">
        <v>13889622.380000001</v>
      </c>
      <c r="Y339" s="1">
        <v>13889622.380000001</v>
      </c>
      <c r="Z339" s="1">
        <v>13889622.380000001</v>
      </c>
      <c r="AA339" s="1">
        <v>13889622.380000001</v>
      </c>
      <c r="AB339" s="1">
        <v>13889622.380000001</v>
      </c>
      <c r="AC339" s="83">
        <f t="shared" si="10"/>
        <v>11950874.019999998</v>
      </c>
      <c r="AD339">
        <v>0</v>
      </c>
      <c r="AE339">
        <v>0</v>
      </c>
      <c r="AF339">
        <v>0</v>
      </c>
      <c r="AG339" s="1">
        <v>6215249.2000000002</v>
      </c>
      <c r="AH339" s="1">
        <v>-6215249.2000000002</v>
      </c>
    </row>
    <row r="340" spans="1:34" hidden="1" x14ac:dyDescent="0.25">
      <c r="A340" t="str">
        <f t="shared" si="11"/>
        <v>1.1-00-2305_23624015_2314310</v>
      </c>
      <c r="B340" t="s">
        <v>137</v>
      </c>
      <c r="C340" t="s">
        <v>138</v>
      </c>
      <c r="D340" t="s">
        <v>28</v>
      </c>
      <c r="E340" t="s">
        <v>29</v>
      </c>
      <c r="F340" t="s">
        <v>43</v>
      </c>
      <c r="G340" t="s">
        <v>44</v>
      </c>
      <c r="H340" t="s">
        <v>45</v>
      </c>
      <c r="I340" t="s">
        <v>46</v>
      </c>
      <c r="J340">
        <v>6</v>
      </c>
      <c r="K340" t="s">
        <v>34</v>
      </c>
      <c r="L340">
        <v>24</v>
      </c>
      <c r="M340" t="s">
        <v>49</v>
      </c>
      <c r="N340" t="s">
        <v>47</v>
      </c>
      <c r="O340" t="s">
        <v>48</v>
      </c>
      <c r="P340">
        <v>1000</v>
      </c>
      <c r="Q340" t="s">
        <v>49</v>
      </c>
      <c r="R340">
        <v>1431</v>
      </c>
      <c r="S340" t="s">
        <v>356</v>
      </c>
      <c r="T340">
        <v>0</v>
      </c>
      <c r="U340" t="s">
        <v>40</v>
      </c>
      <c r="V340" s="1">
        <v>17226997.600000001</v>
      </c>
      <c r="W340" s="1">
        <v>21703830.41</v>
      </c>
      <c r="X340" s="1">
        <v>9081062.5199999996</v>
      </c>
      <c r="Y340" s="1">
        <v>9081062.5199999996</v>
      </c>
      <c r="Z340" s="1">
        <v>9081062.5199999996</v>
      </c>
      <c r="AA340" s="1">
        <v>9081062.5199999996</v>
      </c>
      <c r="AB340" s="1">
        <v>9081062.5199999996</v>
      </c>
      <c r="AC340" s="83">
        <f t="shared" si="10"/>
        <v>8145935.0800000019</v>
      </c>
      <c r="AD340">
        <v>0</v>
      </c>
      <c r="AE340">
        <v>0</v>
      </c>
      <c r="AF340">
        <v>0</v>
      </c>
      <c r="AG340" s="1">
        <v>4476832.8099999996</v>
      </c>
      <c r="AH340" s="1">
        <v>-4476832.8099999996</v>
      </c>
    </row>
    <row r="341" spans="1:34" hidden="1" x14ac:dyDescent="0.25">
      <c r="A341" t="str">
        <f t="shared" si="11"/>
        <v>1.1-00-2305_23624015_2314320</v>
      </c>
      <c r="B341" t="s">
        <v>137</v>
      </c>
      <c r="C341" t="s">
        <v>138</v>
      </c>
      <c r="D341" t="s">
        <v>28</v>
      </c>
      <c r="E341" t="s">
        <v>29</v>
      </c>
      <c r="F341" t="s">
        <v>43</v>
      </c>
      <c r="G341" t="s">
        <v>44</v>
      </c>
      <c r="H341" t="s">
        <v>45</v>
      </c>
      <c r="I341" t="s">
        <v>46</v>
      </c>
      <c r="J341">
        <v>6</v>
      </c>
      <c r="K341" t="s">
        <v>34</v>
      </c>
      <c r="L341">
        <v>24</v>
      </c>
      <c r="M341" t="s">
        <v>49</v>
      </c>
      <c r="N341" t="s">
        <v>47</v>
      </c>
      <c r="O341" t="s">
        <v>48</v>
      </c>
      <c r="P341">
        <v>1000</v>
      </c>
      <c r="Q341" t="s">
        <v>49</v>
      </c>
      <c r="R341">
        <v>1432</v>
      </c>
      <c r="S341" t="s">
        <v>357</v>
      </c>
      <c r="T341">
        <v>0</v>
      </c>
      <c r="U341" t="s">
        <v>40</v>
      </c>
      <c r="V341" s="1">
        <v>150736229.00999999</v>
      </c>
      <c r="W341" s="1">
        <v>148886916.09</v>
      </c>
      <c r="X341" s="1">
        <v>94642108.340000004</v>
      </c>
      <c r="Y341" s="1">
        <v>94642108.340000004</v>
      </c>
      <c r="Z341" s="1">
        <v>94642108.340000004</v>
      </c>
      <c r="AA341" s="1">
        <v>94642108.340000004</v>
      </c>
      <c r="AB341" s="1">
        <v>94642108.340000004</v>
      </c>
      <c r="AC341" s="83">
        <f t="shared" si="10"/>
        <v>56094120.669999987</v>
      </c>
      <c r="AD341">
        <v>0</v>
      </c>
      <c r="AE341" s="1">
        <v>1849312.92</v>
      </c>
      <c r="AF341">
        <v>0</v>
      </c>
      <c r="AG341">
        <v>0</v>
      </c>
      <c r="AH341" s="1">
        <v>1849312.92</v>
      </c>
    </row>
    <row r="342" spans="1:34" hidden="1" x14ac:dyDescent="0.25">
      <c r="A342" t="str">
        <f t="shared" si="11"/>
        <v>1.1-00-2305_23624015_2314410</v>
      </c>
      <c r="B342" t="s">
        <v>137</v>
      </c>
      <c r="C342" t="s">
        <v>138</v>
      </c>
      <c r="D342" t="s">
        <v>28</v>
      </c>
      <c r="E342" t="s">
        <v>29</v>
      </c>
      <c r="F342" t="s">
        <v>43</v>
      </c>
      <c r="G342" t="s">
        <v>44</v>
      </c>
      <c r="H342" t="s">
        <v>45</v>
      </c>
      <c r="I342" t="s">
        <v>46</v>
      </c>
      <c r="J342">
        <v>6</v>
      </c>
      <c r="K342" t="s">
        <v>34</v>
      </c>
      <c r="L342">
        <v>24</v>
      </c>
      <c r="M342" t="s">
        <v>49</v>
      </c>
      <c r="N342" t="s">
        <v>47</v>
      </c>
      <c r="O342" t="s">
        <v>48</v>
      </c>
      <c r="P342">
        <v>1000</v>
      </c>
      <c r="Q342" t="s">
        <v>49</v>
      </c>
      <c r="R342">
        <v>1441</v>
      </c>
      <c r="S342" t="s">
        <v>358</v>
      </c>
      <c r="T342">
        <v>0</v>
      </c>
      <c r="U342" t="s">
        <v>40</v>
      </c>
      <c r="V342" s="1">
        <v>13616210.52</v>
      </c>
      <c r="W342" s="1">
        <v>10000000</v>
      </c>
      <c r="X342" s="1">
        <v>13606210.52</v>
      </c>
      <c r="Y342" s="1">
        <v>13606210.52</v>
      </c>
      <c r="Z342" s="1">
        <v>13606210.52</v>
      </c>
      <c r="AA342" s="1">
        <v>13606210.52</v>
      </c>
      <c r="AB342" s="1">
        <v>13606210.52</v>
      </c>
      <c r="AC342" s="83">
        <f t="shared" si="10"/>
        <v>10000</v>
      </c>
      <c r="AD342">
        <v>0</v>
      </c>
      <c r="AE342" s="1">
        <v>3616210.52</v>
      </c>
      <c r="AF342">
        <v>0</v>
      </c>
      <c r="AG342">
        <v>0</v>
      </c>
      <c r="AH342" s="1">
        <v>3616210.52</v>
      </c>
    </row>
    <row r="343" spans="1:34" hidden="1" x14ac:dyDescent="0.25">
      <c r="A343" t="str">
        <f t="shared" si="11"/>
        <v>1.1-00-2305_23624015_2315210</v>
      </c>
      <c r="B343" t="s">
        <v>137</v>
      </c>
      <c r="C343" t="s">
        <v>138</v>
      </c>
      <c r="D343" t="s">
        <v>28</v>
      </c>
      <c r="E343" t="s">
        <v>29</v>
      </c>
      <c r="F343" t="s">
        <v>43</v>
      </c>
      <c r="G343" t="s">
        <v>44</v>
      </c>
      <c r="H343" t="s">
        <v>45</v>
      </c>
      <c r="I343" t="s">
        <v>46</v>
      </c>
      <c r="J343">
        <v>6</v>
      </c>
      <c r="K343" t="s">
        <v>34</v>
      </c>
      <c r="L343">
        <v>24</v>
      </c>
      <c r="M343" t="s">
        <v>49</v>
      </c>
      <c r="N343" t="s">
        <v>47</v>
      </c>
      <c r="O343" t="s">
        <v>48</v>
      </c>
      <c r="P343">
        <v>1000</v>
      </c>
      <c r="Q343" t="s">
        <v>49</v>
      </c>
      <c r="R343">
        <v>1521</v>
      </c>
      <c r="S343" t="s">
        <v>359</v>
      </c>
      <c r="T343">
        <v>0</v>
      </c>
      <c r="U343" t="s">
        <v>40</v>
      </c>
      <c r="V343" s="1">
        <v>5373789.4800000004</v>
      </c>
      <c r="W343" s="1">
        <v>6000000</v>
      </c>
      <c r="X343">
        <v>0</v>
      </c>
      <c r="Y343">
        <v>0</v>
      </c>
      <c r="Z343">
        <v>0</v>
      </c>
      <c r="AA343">
        <v>0</v>
      </c>
      <c r="AB343">
        <v>0</v>
      </c>
      <c r="AC343" s="83">
        <f t="shared" si="10"/>
        <v>5373789.4800000004</v>
      </c>
      <c r="AD343">
        <v>0</v>
      </c>
      <c r="AE343" s="1">
        <v>2980000</v>
      </c>
      <c r="AF343">
        <v>0</v>
      </c>
      <c r="AG343" s="1">
        <v>3606210.52</v>
      </c>
      <c r="AH343" s="1">
        <v>-626210.52</v>
      </c>
    </row>
    <row r="344" spans="1:34" hidden="1" x14ac:dyDescent="0.25">
      <c r="A344" t="str">
        <f t="shared" si="11"/>
        <v>1.1-00-2305_23624015_2315910</v>
      </c>
      <c r="B344" t="s">
        <v>137</v>
      </c>
      <c r="C344" t="s">
        <v>138</v>
      </c>
      <c r="D344" t="s">
        <v>28</v>
      </c>
      <c r="E344" t="s">
        <v>29</v>
      </c>
      <c r="F344" t="s">
        <v>43</v>
      </c>
      <c r="G344" t="s">
        <v>44</v>
      </c>
      <c r="H344" t="s">
        <v>45</v>
      </c>
      <c r="I344" t="s">
        <v>46</v>
      </c>
      <c r="J344">
        <v>6</v>
      </c>
      <c r="K344" t="s">
        <v>34</v>
      </c>
      <c r="L344">
        <v>24</v>
      </c>
      <c r="M344" t="s">
        <v>49</v>
      </c>
      <c r="N344" t="s">
        <v>47</v>
      </c>
      <c r="O344" t="s">
        <v>48</v>
      </c>
      <c r="P344">
        <v>1000</v>
      </c>
      <c r="Q344" t="s">
        <v>49</v>
      </c>
      <c r="R344">
        <v>1591</v>
      </c>
      <c r="S344" t="s">
        <v>55</v>
      </c>
      <c r="T344">
        <v>0</v>
      </c>
      <c r="U344" t="s">
        <v>40</v>
      </c>
      <c r="V344" s="1">
        <v>8296771.3399999999</v>
      </c>
      <c r="W344">
        <v>0</v>
      </c>
      <c r="X344" s="1">
        <v>6096570.4000000004</v>
      </c>
      <c r="Y344" s="1">
        <v>6096570.4000000004</v>
      </c>
      <c r="Z344" s="1">
        <v>6096570.4000000004</v>
      </c>
      <c r="AA344" s="1">
        <v>6096570.4000000004</v>
      </c>
      <c r="AB344" s="1">
        <v>6096570.4000000004</v>
      </c>
      <c r="AC344" s="83">
        <f t="shared" si="10"/>
        <v>2200200.9399999995</v>
      </c>
      <c r="AD344">
        <v>0</v>
      </c>
      <c r="AE344" s="1">
        <v>8296771.3399999999</v>
      </c>
      <c r="AF344">
        <v>0</v>
      </c>
      <c r="AG344">
        <v>0</v>
      </c>
      <c r="AH344" s="1">
        <v>8296771.3399999999</v>
      </c>
    </row>
    <row r="345" spans="1:34" hidden="1" x14ac:dyDescent="0.25">
      <c r="A345" t="str">
        <f t="shared" si="11"/>
        <v>1.1-00-2305_23624015_2334110</v>
      </c>
      <c r="B345" t="s">
        <v>137</v>
      </c>
      <c r="C345" t="s">
        <v>138</v>
      </c>
      <c r="D345" t="s">
        <v>28</v>
      </c>
      <c r="E345" t="s">
        <v>29</v>
      </c>
      <c r="F345" t="s">
        <v>43</v>
      </c>
      <c r="G345" t="s">
        <v>44</v>
      </c>
      <c r="H345" t="s">
        <v>45</v>
      </c>
      <c r="I345" t="s">
        <v>46</v>
      </c>
      <c r="J345">
        <v>6</v>
      </c>
      <c r="K345" t="s">
        <v>34</v>
      </c>
      <c r="L345">
        <v>24</v>
      </c>
      <c r="M345" t="s">
        <v>49</v>
      </c>
      <c r="N345" t="s">
        <v>47</v>
      </c>
      <c r="O345" t="s">
        <v>48</v>
      </c>
      <c r="P345">
        <v>3000</v>
      </c>
      <c r="Q345" t="s">
        <v>38</v>
      </c>
      <c r="R345">
        <v>3411</v>
      </c>
      <c r="S345" t="s">
        <v>272</v>
      </c>
      <c r="T345">
        <v>0</v>
      </c>
      <c r="U345" t="s">
        <v>40</v>
      </c>
      <c r="V345">
        <v>0</v>
      </c>
      <c r="W345">
        <v>0</v>
      </c>
      <c r="X345" s="1">
        <v>1039568.4</v>
      </c>
      <c r="Y345" s="1">
        <v>1039568.4</v>
      </c>
      <c r="Z345" s="1">
        <v>1039568.4</v>
      </c>
      <c r="AA345" s="1">
        <v>1039568.4</v>
      </c>
      <c r="AB345" s="1">
        <v>1039568.4</v>
      </c>
      <c r="AC345" s="83">
        <f t="shared" si="10"/>
        <v>-1039568.4</v>
      </c>
      <c r="AD345">
        <v>0</v>
      </c>
      <c r="AE345">
        <v>0</v>
      </c>
      <c r="AF345">
        <v>0</v>
      </c>
      <c r="AG345">
        <v>0</v>
      </c>
      <c r="AH345">
        <v>0</v>
      </c>
    </row>
    <row r="346" spans="1:34" hidden="1" x14ac:dyDescent="0.25">
      <c r="A346" t="str">
        <f t="shared" si="11"/>
        <v>1.1-00-2307_23333019_2321610</v>
      </c>
      <c r="B346" t="s">
        <v>137</v>
      </c>
      <c r="C346" t="s">
        <v>138</v>
      </c>
      <c r="D346" t="s">
        <v>28</v>
      </c>
      <c r="E346" t="s">
        <v>29</v>
      </c>
      <c r="F346" t="s">
        <v>43</v>
      </c>
      <c r="G346" t="s">
        <v>44</v>
      </c>
      <c r="H346" t="s">
        <v>88</v>
      </c>
      <c r="I346" t="s">
        <v>89</v>
      </c>
      <c r="J346">
        <v>3</v>
      </c>
      <c r="K346" t="s">
        <v>90</v>
      </c>
      <c r="L346">
        <v>33</v>
      </c>
      <c r="M346" t="s">
        <v>362</v>
      </c>
      <c r="N346" t="s">
        <v>360</v>
      </c>
      <c r="O346" t="s">
        <v>361</v>
      </c>
      <c r="P346">
        <v>2000</v>
      </c>
      <c r="Q346" t="s">
        <v>73</v>
      </c>
      <c r="R346">
        <v>2161</v>
      </c>
      <c r="S346" t="s">
        <v>162</v>
      </c>
      <c r="T346">
        <v>0</v>
      </c>
      <c r="U346" t="s">
        <v>40</v>
      </c>
      <c r="V346">
        <v>0</v>
      </c>
      <c r="W346">
        <v>0</v>
      </c>
      <c r="X346">
        <v>0</v>
      </c>
      <c r="Y346">
        <v>0</v>
      </c>
      <c r="Z346">
        <v>0</v>
      </c>
      <c r="AA346">
        <v>0</v>
      </c>
      <c r="AB346">
        <v>0</v>
      </c>
      <c r="AC346" s="83">
        <f t="shared" si="10"/>
        <v>0</v>
      </c>
      <c r="AD346">
        <v>0</v>
      </c>
      <c r="AE346">
        <v>0</v>
      </c>
      <c r="AF346">
        <v>0</v>
      </c>
      <c r="AG346">
        <v>0</v>
      </c>
      <c r="AH346">
        <v>0</v>
      </c>
    </row>
    <row r="347" spans="1:34" hidden="1" x14ac:dyDescent="0.25">
      <c r="A347" t="str">
        <f t="shared" si="11"/>
        <v>1.1-00-2307_23333019_2324110</v>
      </c>
      <c r="B347" t="s">
        <v>137</v>
      </c>
      <c r="C347" t="s">
        <v>138</v>
      </c>
      <c r="D347" t="s">
        <v>28</v>
      </c>
      <c r="E347" t="s">
        <v>29</v>
      </c>
      <c r="F347" t="s">
        <v>43</v>
      </c>
      <c r="G347" t="s">
        <v>44</v>
      </c>
      <c r="H347" t="s">
        <v>88</v>
      </c>
      <c r="I347" t="s">
        <v>89</v>
      </c>
      <c r="J347">
        <v>3</v>
      </c>
      <c r="K347" t="s">
        <v>90</v>
      </c>
      <c r="L347">
        <v>33</v>
      </c>
      <c r="M347" t="s">
        <v>362</v>
      </c>
      <c r="N347" t="s">
        <v>360</v>
      </c>
      <c r="O347" t="s">
        <v>361</v>
      </c>
      <c r="P347">
        <v>2000</v>
      </c>
      <c r="Q347" t="s">
        <v>73</v>
      </c>
      <c r="R347">
        <v>2411</v>
      </c>
      <c r="S347" t="s">
        <v>173</v>
      </c>
      <c r="T347">
        <v>0</v>
      </c>
      <c r="U347" t="s">
        <v>40</v>
      </c>
      <c r="V347" s="1">
        <v>56163.519999999997</v>
      </c>
      <c r="W347" s="1">
        <v>300000</v>
      </c>
      <c r="X347" s="1">
        <v>56163.519999999997</v>
      </c>
      <c r="Y347" s="1">
        <v>56163.519999999997</v>
      </c>
      <c r="Z347">
        <v>0</v>
      </c>
      <c r="AA347">
        <v>0</v>
      </c>
      <c r="AB347">
        <v>0</v>
      </c>
      <c r="AC347" s="83">
        <f t="shared" si="10"/>
        <v>0</v>
      </c>
      <c r="AD347">
        <v>0</v>
      </c>
      <c r="AE347">
        <v>0</v>
      </c>
      <c r="AF347">
        <v>0</v>
      </c>
      <c r="AG347" s="1">
        <v>243836.48</v>
      </c>
      <c r="AH347" s="1">
        <v>-243836.48</v>
      </c>
    </row>
    <row r="348" spans="1:34" hidden="1" x14ac:dyDescent="0.25">
      <c r="A348" t="str">
        <f t="shared" si="11"/>
        <v>1.1-00-2307_23333019_2324210</v>
      </c>
      <c r="B348" t="s">
        <v>137</v>
      </c>
      <c r="C348" t="s">
        <v>138</v>
      </c>
      <c r="D348" t="s">
        <v>28</v>
      </c>
      <c r="E348" t="s">
        <v>29</v>
      </c>
      <c r="F348" t="s">
        <v>43</v>
      </c>
      <c r="G348" t="s">
        <v>44</v>
      </c>
      <c r="H348" t="s">
        <v>88</v>
      </c>
      <c r="I348" t="s">
        <v>89</v>
      </c>
      <c r="J348">
        <v>3</v>
      </c>
      <c r="K348" t="s">
        <v>90</v>
      </c>
      <c r="L348">
        <v>33</v>
      </c>
      <c r="M348" t="s">
        <v>362</v>
      </c>
      <c r="N348" t="s">
        <v>360</v>
      </c>
      <c r="O348" t="s">
        <v>361</v>
      </c>
      <c r="P348">
        <v>2000</v>
      </c>
      <c r="Q348" t="s">
        <v>73</v>
      </c>
      <c r="R348">
        <v>2421</v>
      </c>
      <c r="S348" t="s">
        <v>163</v>
      </c>
      <c r="T348">
        <v>0</v>
      </c>
      <c r="U348" t="s">
        <v>40</v>
      </c>
      <c r="V348" s="1">
        <v>11000000</v>
      </c>
      <c r="W348" s="1">
        <v>11000000</v>
      </c>
      <c r="X348" s="1">
        <v>10989801.49</v>
      </c>
      <c r="Y348" s="1">
        <v>10961729.49</v>
      </c>
      <c r="Z348" s="1">
        <v>9698629.2699999996</v>
      </c>
      <c r="AA348" s="1">
        <v>9079054.25</v>
      </c>
      <c r="AB348" s="1">
        <v>9079054.25</v>
      </c>
      <c r="AC348" s="83">
        <f t="shared" si="10"/>
        <v>10198.509999999776</v>
      </c>
      <c r="AD348">
        <v>0</v>
      </c>
      <c r="AE348">
        <v>0</v>
      </c>
      <c r="AF348">
        <v>0</v>
      </c>
      <c r="AG348">
        <v>0</v>
      </c>
      <c r="AH348">
        <v>0</v>
      </c>
    </row>
    <row r="349" spans="1:34" hidden="1" x14ac:dyDescent="0.25">
      <c r="A349" t="str">
        <f t="shared" si="11"/>
        <v>1.1-00-2307_23333019_2324710</v>
      </c>
      <c r="B349" t="s">
        <v>137</v>
      </c>
      <c r="C349" t="s">
        <v>138</v>
      </c>
      <c r="D349" t="s">
        <v>28</v>
      </c>
      <c r="E349" t="s">
        <v>29</v>
      </c>
      <c r="F349" t="s">
        <v>43</v>
      </c>
      <c r="G349" t="s">
        <v>44</v>
      </c>
      <c r="H349" t="s">
        <v>88</v>
      </c>
      <c r="I349" t="s">
        <v>89</v>
      </c>
      <c r="J349">
        <v>3</v>
      </c>
      <c r="K349" t="s">
        <v>90</v>
      </c>
      <c r="L349">
        <v>33</v>
      </c>
      <c r="M349" t="s">
        <v>362</v>
      </c>
      <c r="N349" t="s">
        <v>360</v>
      </c>
      <c r="O349" t="s">
        <v>361</v>
      </c>
      <c r="P349">
        <v>2000</v>
      </c>
      <c r="Q349" t="s">
        <v>73</v>
      </c>
      <c r="R349">
        <v>2471</v>
      </c>
      <c r="S349" t="s">
        <v>174</v>
      </c>
      <c r="T349">
        <v>0</v>
      </c>
      <c r="U349" t="s">
        <v>40</v>
      </c>
      <c r="V349" s="1">
        <v>586000</v>
      </c>
      <c r="W349" s="1">
        <v>750000</v>
      </c>
      <c r="X349" s="1">
        <v>575211.68000000005</v>
      </c>
      <c r="Y349" s="1">
        <v>553983.68000000005</v>
      </c>
      <c r="Z349" s="1">
        <v>553983.68000000005</v>
      </c>
      <c r="AA349" s="1">
        <v>541354.18000000005</v>
      </c>
      <c r="AB349" s="1">
        <v>541354.18000000005</v>
      </c>
      <c r="AC349" s="83">
        <f t="shared" si="10"/>
        <v>10788.319999999949</v>
      </c>
      <c r="AD349">
        <v>0</v>
      </c>
      <c r="AE349" s="1">
        <v>20000</v>
      </c>
      <c r="AF349">
        <v>0</v>
      </c>
      <c r="AG349" s="1">
        <v>184000</v>
      </c>
      <c r="AH349" s="1">
        <v>-164000</v>
      </c>
    </row>
    <row r="350" spans="1:34" hidden="1" x14ac:dyDescent="0.25">
      <c r="A350" t="str">
        <f t="shared" si="11"/>
        <v>1.1-00-2307_23333019_2324910</v>
      </c>
      <c r="B350" t="s">
        <v>137</v>
      </c>
      <c r="C350" t="s">
        <v>138</v>
      </c>
      <c r="D350" t="s">
        <v>28</v>
      </c>
      <c r="E350" t="s">
        <v>29</v>
      </c>
      <c r="F350" t="s">
        <v>43</v>
      </c>
      <c r="G350" t="s">
        <v>44</v>
      </c>
      <c r="H350" t="s">
        <v>88</v>
      </c>
      <c r="I350" t="s">
        <v>89</v>
      </c>
      <c r="J350">
        <v>3</v>
      </c>
      <c r="K350" t="s">
        <v>90</v>
      </c>
      <c r="L350">
        <v>33</v>
      </c>
      <c r="M350" t="s">
        <v>362</v>
      </c>
      <c r="N350" t="s">
        <v>360</v>
      </c>
      <c r="O350" t="s">
        <v>361</v>
      </c>
      <c r="P350">
        <v>2000</v>
      </c>
      <c r="Q350" t="s">
        <v>73</v>
      </c>
      <c r="R350">
        <v>2491</v>
      </c>
      <c r="S350" t="s">
        <v>165</v>
      </c>
      <c r="T350">
        <v>0</v>
      </c>
      <c r="U350" t="s">
        <v>40</v>
      </c>
      <c r="V350" s="1">
        <v>3511035</v>
      </c>
      <c r="W350" s="1">
        <v>3650000</v>
      </c>
      <c r="X350" s="1">
        <v>3398155.04</v>
      </c>
      <c r="Y350" s="1">
        <v>3301311.28</v>
      </c>
      <c r="Z350" s="1">
        <v>3301311.28</v>
      </c>
      <c r="AA350" s="1">
        <v>3301311.28</v>
      </c>
      <c r="AB350" s="1">
        <v>3301311.28</v>
      </c>
      <c r="AC350" s="83">
        <f t="shared" si="10"/>
        <v>112879.95999999996</v>
      </c>
      <c r="AD350">
        <v>0</v>
      </c>
      <c r="AE350">
        <v>0</v>
      </c>
      <c r="AF350">
        <v>0</v>
      </c>
      <c r="AG350" s="1">
        <v>138965</v>
      </c>
      <c r="AH350" s="1">
        <v>-138965</v>
      </c>
    </row>
    <row r="351" spans="1:34" hidden="1" x14ac:dyDescent="0.25">
      <c r="A351" t="str">
        <f t="shared" si="11"/>
        <v>1.1-00-2307_23333019_2327210</v>
      </c>
      <c r="B351" t="s">
        <v>137</v>
      </c>
      <c r="C351" t="s">
        <v>138</v>
      </c>
      <c r="D351" t="s">
        <v>28</v>
      </c>
      <c r="E351" t="s">
        <v>29</v>
      </c>
      <c r="F351" t="s">
        <v>43</v>
      </c>
      <c r="G351" t="s">
        <v>44</v>
      </c>
      <c r="H351" t="s">
        <v>88</v>
      </c>
      <c r="I351" t="s">
        <v>89</v>
      </c>
      <c r="J351">
        <v>3</v>
      </c>
      <c r="K351" t="s">
        <v>90</v>
      </c>
      <c r="L351">
        <v>33</v>
      </c>
      <c r="M351" t="s">
        <v>362</v>
      </c>
      <c r="N351" t="s">
        <v>360</v>
      </c>
      <c r="O351" t="s">
        <v>361</v>
      </c>
      <c r="P351">
        <v>2000</v>
      </c>
      <c r="Q351" t="s">
        <v>73</v>
      </c>
      <c r="R351">
        <v>2721</v>
      </c>
      <c r="S351" t="s">
        <v>166</v>
      </c>
      <c r="T351">
        <v>0</v>
      </c>
      <c r="U351" t="s">
        <v>40</v>
      </c>
      <c r="V351" s="1">
        <v>416880</v>
      </c>
      <c r="W351" s="1">
        <v>350000</v>
      </c>
      <c r="X351" s="1">
        <v>366490.4</v>
      </c>
      <c r="Y351" s="1">
        <v>346190.4</v>
      </c>
      <c r="Z351" s="1">
        <v>346190.4</v>
      </c>
      <c r="AA351" s="1">
        <v>346190.4</v>
      </c>
      <c r="AB351" s="1">
        <v>346190.4</v>
      </c>
      <c r="AC351" s="83">
        <f t="shared" si="10"/>
        <v>50389.599999999977</v>
      </c>
      <c r="AD351">
        <v>0</v>
      </c>
      <c r="AE351" s="1">
        <v>223880</v>
      </c>
      <c r="AF351">
        <v>0</v>
      </c>
      <c r="AG351" s="1">
        <v>157000</v>
      </c>
      <c r="AH351" s="1">
        <v>66880</v>
      </c>
    </row>
    <row r="352" spans="1:34" hidden="1" x14ac:dyDescent="0.25">
      <c r="A352" t="str">
        <f t="shared" si="11"/>
        <v>1.1-00-2307_23333019_2329110</v>
      </c>
      <c r="B352" t="s">
        <v>137</v>
      </c>
      <c r="C352" t="s">
        <v>138</v>
      </c>
      <c r="D352" t="s">
        <v>28</v>
      </c>
      <c r="E352" t="s">
        <v>29</v>
      </c>
      <c r="F352" t="s">
        <v>43</v>
      </c>
      <c r="G352" t="s">
        <v>44</v>
      </c>
      <c r="H352" t="s">
        <v>88</v>
      </c>
      <c r="I352" t="s">
        <v>89</v>
      </c>
      <c r="J352">
        <v>3</v>
      </c>
      <c r="K352" t="s">
        <v>90</v>
      </c>
      <c r="L352">
        <v>33</v>
      </c>
      <c r="M352" t="s">
        <v>362</v>
      </c>
      <c r="N352" t="s">
        <v>360</v>
      </c>
      <c r="O352" t="s">
        <v>361</v>
      </c>
      <c r="P352">
        <v>2000</v>
      </c>
      <c r="Q352" t="s">
        <v>73</v>
      </c>
      <c r="R352">
        <v>2911</v>
      </c>
      <c r="S352" t="s">
        <v>167</v>
      </c>
      <c r="T352">
        <v>0</v>
      </c>
      <c r="U352" t="s">
        <v>40</v>
      </c>
      <c r="V352" s="1">
        <v>776120</v>
      </c>
      <c r="W352" s="1">
        <v>1000000</v>
      </c>
      <c r="X352" s="1">
        <v>563871.03</v>
      </c>
      <c r="Y352" s="1">
        <v>437187.43</v>
      </c>
      <c r="Z352" s="1">
        <v>306787.63</v>
      </c>
      <c r="AA352" s="1">
        <v>306787.63</v>
      </c>
      <c r="AB352" s="1">
        <v>306787.63</v>
      </c>
      <c r="AC352" s="83">
        <f t="shared" si="10"/>
        <v>212248.96999999997</v>
      </c>
      <c r="AD352">
        <v>0</v>
      </c>
      <c r="AE352">
        <v>0</v>
      </c>
      <c r="AF352">
        <v>0</v>
      </c>
      <c r="AG352" s="1">
        <v>223880</v>
      </c>
      <c r="AH352" s="1">
        <v>-223880</v>
      </c>
    </row>
    <row r="353" spans="1:34" hidden="1" x14ac:dyDescent="0.25">
      <c r="A353" t="str">
        <f t="shared" si="11"/>
        <v>1.1-00-2307_23333019_2329710</v>
      </c>
      <c r="B353" t="s">
        <v>137</v>
      </c>
      <c r="C353" t="s">
        <v>138</v>
      </c>
      <c r="D353" t="s">
        <v>28</v>
      </c>
      <c r="E353" t="s">
        <v>29</v>
      </c>
      <c r="F353" t="s">
        <v>43</v>
      </c>
      <c r="G353" t="s">
        <v>44</v>
      </c>
      <c r="H353" t="s">
        <v>88</v>
      </c>
      <c r="I353" t="s">
        <v>89</v>
      </c>
      <c r="J353">
        <v>3</v>
      </c>
      <c r="K353" t="s">
        <v>90</v>
      </c>
      <c r="L353">
        <v>33</v>
      </c>
      <c r="M353" t="s">
        <v>362</v>
      </c>
      <c r="N353" t="s">
        <v>360</v>
      </c>
      <c r="O353" t="s">
        <v>361</v>
      </c>
      <c r="P353">
        <v>2000</v>
      </c>
      <c r="Q353" t="s">
        <v>73</v>
      </c>
      <c r="R353">
        <v>2971</v>
      </c>
      <c r="S353" t="s">
        <v>197</v>
      </c>
      <c r="T353">
        <v>0</v>
      </c>
      <c r="U353" t="s">
        <v>40</v>
      </c>
      <c r="V353" s="1">
        <v>380000</v>
      </c>
      <c r="W353" s="1">
        <v>400000</v>
      </c>
      <c r="X353">
        <v>0</v>
      </c>
      <c r="Y353">
        <v>0</v>
      </c>
      <c r="Z353">
        <v>0</v>
      </c>
      <c r="AA353">
        <v>0</v>
      </c>
      <c r="AB353">
        <v>0</v>
      </c>
      <c r="AC353" s="83">
        <f t="shared" si="10"/>
        <v>380000</v>
      </c>
      <c r="AD353">
        <v>0</v>
      </c>
      <c r="AE353">
        <v>0</v>
      </c>
      <c r="AF353">
        <v>0</v>
      </c>
      <c r="AG353" s="1">
        <v>20000</v>
      </c>
      <c r="AH353" s="1">
        <v>-20000</v>
      </c>
    </row>
    <row r="354" spans="1:34" hidden="1" x14ac:dyDescent="0.25">
      <c r="A354" t="str">
        <f t="shared" si="11"/>
        <v>1.1-00-2307_23333019_2332610</v>
      </c>
      <c r="B354" t="s">
        <v>137</v>
      </c>
      <c r="C354" t="s">
        <v>138</v>
      </c>
      <c r="D354" t="s">
        <v>28</v>
      </c>
      <c r="E354" t="s">
        <v>29</v>
      </c>
      <c r="F354" t="s">
        <v>43</v>
      </c>
      <c r="G354" t="s">
        <v>44</v>
      </c>
      <c r="H354" t="s">
        <v>88</v>
      </c>
      <c r="I354" t="s">
        <v>89</v>
      </c>
      <c r="J354">
        <v>3</v>
      </c>
      <c r="K354" t="s">
        <v>90</v>
      </c>
      <c r="L354">
        <v>33</v>
      </c>
      <c r="M354" t="s">
        <v>362</v>
      </c>
      <c r="N354" t="s">
        <v>360</v>
      </c>
      <c r="O354" t="s">
        <v>361</v>
      </c>
      <c r="P354">
        <v>3000</v>
      </c>
      <c r="Q354" t="s">
        <v>38</v>
      </c>
      <c r="R354">
        <v>3261</v>
      </c>
      <c r="S354" t="s">
        <v>179</v>
      </c>
      <c r="T354">
        <v>0</v>
      </c>
      <c r="U354" t="s">
        <v>40</v>
      </c>
      <c r="V354" s="1">
        <v>9485876.4000000004</v>
      </c>
      <c r="W354" s="1">
        <v>10000000</v>
      </c>
      <c r="X354" s="1">
        <v>13716512.4</v>
      </c>
      <c r="Y354" s="1">
        <v>11981152.4</v>
      </c>
      <c r="Z354" s="1">
        <v>6519524.7999999998</v>
      </c>
      <c r="AA354" s="1">
        <v>6073087.2000000002</v>
      </c>
      <c r="AB354" s="1">
        <v>6073087.2000000002</v>
      </c>
      <c r="AC354" s="83">
        <f t="shared" si="10"/>
        <v>-4230636</v>
      </c>
      <c r="AD354">
        <v>0</v>
      </c>
      <c r="AE354">
        <v>0</v>
      </c>
      <c r="AF354">
        <v>0</v>
      </c>
      <c r="AG354" s="1">
        <v>514123.6</v>
      </c>
      <c r="AH354" s="1">
        <v>-514123.6</v>
      </c>
    </row>
    <row r="355" spans="1:34" hidden="1" x14ac:dyDescent="0.25">
      <c r="A355" t="str">
        <f t="shared" si="11"/>
        <v>1.1-00-2307_23333019_2333710</v>
      </c>
      <c r="B355" t="s">
        <v>137</v>
      </c>
      <c r="C355" t="s">
        <v>138</v>
      </c>
      <c r="D355" t="s">
        <v>28</v>
      </c>
      <c r="E355" t="s">
        <v>29</v>
      </c>
      <c r="F355" t="s">
        <v>43</v>
      </c>
      <c r="G355" t="s">
        <v>44</v>
      </c>
      <c r="H355" t="s">
        <v>88</v>
      </c>
      <c r="I355" t="s">
        <v>89</v>
      </c>
      <c r="J355">
        <v>3</v>
      </c>
      <c r="K355" t="s">
        <v>90</v>
      </c>
      <c r="L355">
        <v>33</v>
      </c>
      <c r="M355" t="s">
        <v>362</v>
      </c>
      <c r="N355" t="s">
        <v>360</v>
      </c>
      <c r="O355" t="s">
        <v>361</v>
      </c>
      <c r="P355">
        <v>3000</v>
      </c>
      <c r="Q355" t="s">
        <v>38</v>
      </c>
      <c r="R355">
        <v>3371</v>
      </c>
      <c r="S355" t="s">
        <v>338</v>
      </c>
      <c r="T355">
        <v>0</v>
      </c>
      <c r="U355" t="s">
        <v>40</v>
      </c>
      <c r="V355" s="1">
        <v>5000000</v>
      </c>
      <c r="W355" s="1">
        <v>5000000</v>
      </c>
      <c r="X355" s="1">
        <v>4588496</v>
      </c>
      <c r="Y355" s="1">
        <v>4588496</v>
      </c>
      <c r="Z355" s="1">
        <v>3337088</v>
      </c>
      <c r="AA355" s="1">
        <v>3337088</v>
      </c>
      <c r="AB355" s="1">
        <v>3337088</v>
      </c>
      <c r="AC355" s="83">
        <f t="shared" si="10"/>
        <v>411504</v>
      </c>
      <c r="AD355">
        <v>0</v>
      </c>
      <c r="AE355">
        <v>0</v>
      </c>
      <c r="AF355">
        <v>0</v>
      </c>
      <c r="AG355">
        <v>0</v>
      </c>
      <c r="AH355">
        <v>0</v>
      </c>
    </row>
    <row r="356" spans="1:34" hidden="1" x14ac:dyDescent="0.25">
      <c r="A356" t="str">
        <f t="shared" si="11"/>
        <v>1.1-00-2307_23333019_2356110</v>
      </c>
      <c r="B356" t="s">
        <v>137</v>
      </c>
      <c r="C356" t="s">
        <v>138</v>
      </c>
      <c r="D356" t="s">
        <v>28</v>
      </c>
      <c r="E356" t="s">
        <v>29</v>
      </c>
      <c r="F356" t="s">
        <v>43</v>
      </c>
      <c r="G356" t="s">
        <v>44</v>
      </c>
      <c r="H356" t="s">
        <v>88</v>
      </c>
      <c r="I356" t="s">
        <v>89</v>
      </c>
      <c r="J356">
        <v>3</v>
      </c>
      <c r="K356" t="s">
        <v>90</v>
      </c>
      <c r="L356">
        <v>33</v>
      </c>
      <c r="M356" t="s">
        <v>362</v>
      </c>
      <c r="N356" t="s">
        <v>360</v>
      </c>
      <c r="O356" t="s">
        <v>361</v>
      </c>
      <c r="P356">
        <v>5000</v>
      </c>
      <c r="Q356" t="s">
        <v>84</v>
      </c>
      <c r="R356">
        <v>5611</v>
      </c>
      <c r="S356" t="s">
        <v>185</v>
      </c>
      <c r="T356">
        <v>0</v>
      </c>
      <c r="U356" t="s">
        <v>40</v>
      </c>
      <c r="V356">
        <v>0</v>
      </c>
      <c r="W356">
        <v>0</v>
      </c>
      <c r="X356" s="1">
        <v>69576.800000000003</v>
      </c>
      <c r="Y356">
        <v>0</v>
      </c>
      <c r="Z356">
        <v>0</v>
      </c>
      <c r="AA356">
        <v>0</v>
      </c>
      <c r="AB356">
        <v>0</v>
      </c>
      <c r="AC356" s="83">
        <f t="shared" si="10"/>
        <v>-69576.800000000003</v>
      </c>
      <c r="AD356">
        <v>0</v>
      </c>
      <c r="AE356">
        <v>0</v>
      </c>
      <c r="AF356">
        <v>0</v>
      </c>
      <c r="AG356">
        <v>0</v>
      </c>
      <c r="AH356">
        <v>0</v>
      </c>
    </row>
    <row r="357" spans="1:34" hidden="1" x14ac:dyDescent="0.25">
      <c r="A357" t="str">
        <f t="shared" si="11"/>
        <v>1.1-00-2307_23333019_2356710</v>
      </c>
      <c r="B357" t="s">
        <v>137</v>
      </c>
      <c r="C357" t="s">
        <v>138</v>
      </c>
      <c r="D357" t="s">
        <v>28</v>
      </c>
      <c r="E357" t="s">
        <v>29</v>
      </c>
      <c r="F357" t="s">
        <v>43</v>
      </c>
      <c r="G357" t="s">
        <v>44</v>
      </c>
      <c r="H357" t="s">
        <v>88</v>
      </c>
      <c r="I357" t="s">
        <v>89</v>
      </c>
      <c r="J357">
        <v>3</v>
      </c>
      <c r="K357" t="s">
        <v>90</v>
      </c>
      <c r="L357">
        <v>33</v>
      </c>
      <c r="M357" t="s">
        <v>362</v>
      </c>
      <c r="N357" t="s">
        <v>360</v>
      </c>
      <c r="O357" t="s">
        <v>361</v>
      </c>
      <c r="P357">
        <v>5000</v>
      </c>
      <c r="Q357" t="s">
        <v>84</v>
      </c>
      <c r="R357">
        <v>5671</v>
      </c>
      <c r="S357" t="s">
        <v>258</v>
      </c>
      <c r="T357">
        <v>0</v>
      </c>
      <c r="U357" t="s">
        <v>40</v>
      </c>
      <c r="V357" s="1">
        <v>374904</v>
      </c>
      <c r="W357">
        <v>0</v>
      </c>
      <c r="X357" s="1">
        <v>1219600.68</v>
      </c>
      <c r="Y357" s="1">
        <v>1219600.68</v>
      </c>
      <c r="Z357" s="1">
        <v>1219600.68</v>
      </c>
      <c r="AA357" s="1">
        <v>1198891.2</v>
      </c>
      <c r="AB357" s="1">
        <v>1198891.2</v>
      </c>
      <c r="AC357" s="83">
        <f t="shared" si="10"/>
        <v>-844696.67999999993</v>
      </c>
      <c r="AD357">
        <v>0</v>
      </c>
      <c r="AE357" s="1">
        <v>374904</v>
      </c>
      <c r="AF357">
        <v>0</v>
      </c>
      <c r="AG357">
        <v>0</v>
      </c>
      <c r="AH357" s="1">
        <v>374904</v>
      </c>
    </row>
    <row r="358" spans="1:34" hidden="1" x14ac:dyDescent="0.25">
      <c r="A358" t="str">
        <f t="shared" si="11"/>
        <v>1.1-00-2309_23343027_2322210</v>
      </c>
      <c r="B358" t="s">
        <v>137</v>
      </c>
      <c r="C358" t="s">
        <v>138</v>
      </c>
      <c r="D358" t="s">
        <v>28</v>
      </c>
      <c r="E358" t="s">
        <v>29</v>
      </c>
      <c r="F358" t="s">
        <v>43</v>
      </c>
      <c r="G358" t="s">
        <v>44</v>
      </c>
      <c r="H358" t="s">
        <v>363</v>
      </c>
      <c r="I358" t="s">
        <v>364</v>
      </c>
      <c r="J358">
        <v>3</v>
      </c>
      <c r="K358" t="s">
        <v>90</v>
      </c>
      <c r="L358">
        <v>43</v>
      </c>
      <c r="M358" t="s">
        <v>367</v>
      </c>
      <c r="N358" t="s">
        <v>365</v>
      </c>
      <c r="O358" t="s">
        <v>366</v>
      </c>
      <c r="P358">
        <v>2000</v>
      </c>
      <c r="Q358" t="s">
        <v>73</v>
      </c>
      <c r="R358">
        <v>2221</v>
      </c>
      <c r="S358" t="s">
        <v>194</v>
      </c>
      <c r="T358">
        <v>0</v>
      </c>
      <c r="U358" t="s">
        <v>40</v>
      </c>
      <c r="V358" s="1">
        <v>75000</v>
      </c>
      <c r="W358" s="1">
        <v>25000</v>
      </c>
      <c r="X358" s="1">
        <v>59000</v>
      </c>
      <c r="Y358" s="1">
        <v>59000</v>
      </c>
      <c r="Z358" s="1">
        <v>59000</v>
      </c>
      <c r="AA358" s="1">
        <v>59000</v>
      </c>
      <c r="AB358" s="1">
        <v>59000</v>
      </c>
      <c r="AC358" s="83">
        <f t="shared" si="10"/>
        <v>16000</v>
      </c>
      <c r="AD358">
        <v>0</v>
      </c>
      <c r="AE358" s="1">
        <v>50000</v>
      </c>
      <c r="AF358">
        <v>0</v>
      </c>
      <c r="AG358">
        <v>0</v>
      </c>
      <c r="AH358" s="1">
        <v>50000</v>
      </c>
    </row>
    <row r="359" spans="1:34" hidden="1" x14ac:dyDescent="0.25">
      <c r="A359" t="str">
        <f t="shared" si="11"/>
        <v>1.1-00-2309_23343027_2327210</v>
      </c>
      <c r="B359" t="s">
        <v>137</v>
      </c>
      <c r="C359" t="s">
        <v>138</v>
      </c>
      <c r="D359" t="s">
        <v>28</v>
      </c>
      <c r="E359" t="s">
        <v>29</v>
      </c>
      <c r="F359" t="s">
        <v>43</v>
      </c>
      <c r="G359" t="s">
        <v>44</v>
      </c>
      <c r="H359" t="s">
        <v>363</v>
      </c>
      <c r="I359" t="s">
        <v>364</v>
      </c>
      <c r="J359">
        <v>3</v>
      </c>
      <c r="K359" t="s">
        <v>90</v>
      </c>
      <c r="L359">
        <v>43</v>
      </c>
      <c r="M359" t="s">
        <v>367</v>
      </c>
      <c r="N359" t="s">
        <v>365</v>
      </c>
      <c r="O359" t="s">
        <v>366</v>
      </c>
      <c r="P359">
        <v>2000</v>
      </c>
      <c r="Q359" t="s">
        <v>73</v>
      </c>
      <c r="R359">
        <v>2721</v>
      </c>
      <c r="S359" t="s">
        <v>166</v>
      </c>
      <c r="T359">
        <v>0</v>
      </c>
      <c r="U359" t="s">
        <v>40</v>
      </c>
      <c r="V359" s="1">
        <v>75000</v>
      </c>
      <c r="W359" s="1">
        <v>75000</v>
      </c>
      <c r="X359" s="1">
        <v>33872.230000000003</v>
      </c>
      <c r="Y359" s="1">
        <v>33872.230000000003</v>
      </c>
      <c r="Z359" s="1">
        <v>8814.84</v>
      </c>
      <c r="AA359">
        <v>0</v>
      </c>
      <c r="AB359">
        <v>0</v>
      </c>
      <c r="AC359" s="83">
        <f t="shared" si="10"/>
        <v>41127.769999999997</v>
      </c>
      <c r="AD359">
        <v>0</v>
      </c>
      <c r="AE359">
        <v>0</v>
      </c>
      <c r="AF359">
        <v>0</v>
      </c>
      <c r="AG359">
        <v>0</v>
      </c>
      <c r="AH359">
        <v>0</v>
      </c>
    </row>
    <row r="360" spans="1:34" hidden="1" x14ac:dyDescent="0.25">
      <c r="A360" t="str">
        <f t="shared" si="11"/>
        <v>1.1-00-2309_23343027_2329110</v>
      </c>
      <c r="B360" t="s">
        <v>137</v>
      </c>
      <c r="C360" t="s">
        <v>138</v>
      </c>
      <c r="D360" t="s">
        <v>28</v>
      </c>
      <c r="E360" t="s">
        <v>29</v>
      </c>
      <c r="F360" t="s">
        <v>43</v>
      </c>
      <c r="G360" t="s">
        <v>44</v>
      </c>
      <c r="H360" t="s">
        <v>363</v>
      </c>
      <c r="I360" t="s">
        <v>364</v>
      </c>
      <c r="J360">
        <v>3</v>
      </c>
      <c r="K360" t="s">
        <v>90</v>
      </c>
      <c r="L360">
        <v>43</v>
      </c>
      <c r="M360" t="s">
        <v>367</v>
      </c>
      <c r="N360" t="s">
        <v>365</v>
      </c>
      <c r="O360" t="s">
        <v>366</v>
      </c>
      <c r="P360">
        <v>2000</v>
      </c>
      <c r="Q360" t="s">
        <v>73</v>
      </c>
      <c r="R360">
        <v>2911</v>
      </c>
      <c r="S360" t="s">
        <v>167</v>
      </c>
      <c r="T360">
        <v>0</v>
      </c>
      <c r="U360" t="s">
        <v>40</v>
      </c>
      <c r="V360" s="1">
        <v>50000</v>
      </c>
      <c r="W360" s="1">
        <v>50000</v>
      </c>
      <c r="X360" s="1">
        <v>49938</v>
      </c>
      <c r="Y360" s="1">
        <v>49938</v>
      </c>
      <c r="Z360">
        <v>0</v>
      </c>
      <c r="AA360">
        <v>0</v>
      </c>
      <c r="AB360">
        <v>0</v>
      </c>
      <c r="AC360" s="83">
        <f t="shared" si="10"/>
        <v>62</v>
      </c>
      <c r="AD360">
        <v>0</v>
      </c>
      <c r="AE360">
        <v>0</v>
      </c>
      <c r="AF360">
        <v>0</v>
      </c>
      <c r="AG360">
        <v>0</v>
      </c>
      <c r="AH360">
        <v>0</v>
      </c>
    </row>
    <row r="361" spans="1:34" hidden="1" x14ac:dyDescent="0.25">
      <c r="A361" t="str">
        <f t="shared" si="11"/>
        <v>1.1-00-2309_23343027_2335710</v>
      </c>
      <c r="B361" t="s">
        <v>137</v>
      </c>
      <c r="C361" t="s">
        <v>138</v>
      </c>
      <c r="D361" t="s">
        <v>28</v>
      </c>
      <c r="E361" t="s">
        <v>29</v>
      </c>
      <c r="F361" t="s">
        <v>43</v>
      </c>
      <c r="G361" t="s">
        <v>44</v>
      </c>
      <c r="H361" t="s">
        <v>363</v>
      </c>
      <c r="I361" t="s">
        <v>364</v>
      </c>
      <c r="J361">
        <v>3</v>
      </c>
      <c r="K361" t="s">
        <v>90</v>
      </c>
      <c r="L361">
        <v>43</v>
      </c>
      <c r="M361" t="s">
        <v>367</v>
      </c>
      <c r="N361" t="s">
        <v>365</v>
      </c>
      <c r="O361" t="s">
        <v>366</v>
      </c>
      <c r="P361">
        <v>3000</v>
      </c>
      <c r="Q361" t="s">
        <v>38</v>
      </c>
      <c r="R361">
        <v>3571</v>
      </c>
      <c r="S361" t="s">
        <v>183</v>
      </c>
      <c r="T361">
        <v>0</v>
      </c>
      <c r="U361" t="s">
        <v>40</v>
      </c>
      <c r="V361" s="1">
        <v>250000</v>
      </c>
      <c r="W361" s="1">
        <v>200000</v>
      </c>
      <c r="X361" s="1">
        <v>197664</v>
      </c>
      <c r="Y361" s="1">
        <v>197664</v>
      </c>
      <c r="Z361" s="1">
        <v>74240</v>
      </c>
      <c r="AA361">
        <v>0</v>
      </c>
      <c r="AB361">
        <v>0</v>
      </c>
      <c r="AC361" s="83">
        <f t="shared" si="10"/>
        <v>52336</v>
      </c>
      <c r="AD361">
        <v>0</v>
      </c>
      <c r="AE361" s="1">
        <v>50000</v>
      </c>
      <c r="AF361">
        <v>0</v>
      </c>
      <c r="AG361">
        <v>0</v>
      </c>
      <c r="AH361" s="1">
        <v>50000</v>
      </c>
    </row>
    <row r="362" spans="1:34" hidden="1" x14ac:dyDescent="0.25">
      <c r="A362" t="str">
        <f t="shared" si="11"/>
        <v>1.1-00-2302_2317007_2333910</v>
      </c>
      <c r="B362" t="s">
        <v>137</v>
      </c>
      <c r="C362" t="s">
        <v>138</v>
      </c>
      <c r="D362" t="s">
        <v>28</v>
      </c>
      <c r="E362" t="s">
        <v>29</v>
      </c>
      <c r="F362" t="s">
        <v>125</v>
      </c>
      <c r="G362" t="s">
        <v>126</v>
      </c>
      <c r="H362" t="s">
        <v>97</v>
      </c>
      <c r="I362" t="s">
        <v>98</v>
      </c>
      <c r="J362">
        <v>1</v>
      </c>
      <c r="K362" t="s">
        <v>127</v>
      </c>
      <c r="L362">
        <v>7</v>
      </c>
      <c r="M362" t="s">
        <v>130</v>
      </c>
      <c r="N362" t="s">
        <v>128</v>
      </c>
      <c r="O362" t="s">
        <v>129</v>
      </c>
      <c r="P362">
        <v>3000</v>
      </c>
      <c r="Q362" t="s">
        <v>38</v>
      </c>
      <c r="R362">
        <v>3391</v>
      </c>
      <c r="S362" t="s">
        <v>145</v>
      </c>
      <c r="T362">
        <v>0</v>
      </c>
      <c r="U362" t="s">
        <v>40</v>
      </c>
      <c r="V362" s="1">
        <v>812000</v>
      </c>
      <c r="W362">
        <v>0</v>
      </c>
      <c r="X362" s="1">
        <v>1457888</v>
      </c>
      <c r="Y362" s="1">
        <v>726508</v>
      </c>
      <c r="Z362" s="1">
        <v>726508</v>
      </c>
      <c r="AA362" s="1">
        <v>726508</v>
      </c>
      <c r="AB362" s="1">
        <v>726508</v>
      </c>
      <c r="AC362" s="83">
        <f t="shared" si="10"/>
        <v>-645888</v>
      </c>
      <c r="AD362">
        <v>0</v>
      </c>
      <c r="AE362" s="1">
        <v>812000</v>
      </c>
      <c r="AF362">
        <v>0</v>
      </c>
      <c r="AG362">
        <v>0</v>
      </c>
      <c r="AH362" s="1">
        <v>812000</v>
      </c>
    </row>
    <row r="363" spans="1:34" hidden="1" x14ac:dyDescent="0.25">
      <c r="A363" t="str">
        <f t="shared" si="11"/>
        <v>1.1-00-2302_2317007_2334110</v>
      </c>
      <c r="B363" t="s">
        <v>137</v>
      </c>
      <c r="C363" t="s">
        <v>138</v>
      </c>
      <c r="D363" t="s">
        <v>28</v>
      </c>
      <c r="E363" t="s">
        <v>29</v>
      </c>
      <c r="F363" t="s">
        <v>125</v>
      </c>
      <c r="G363" t="s">
        <v>126</v>
      </c>
      <c r="H363" t="s">
        <v>97</v>
      </c>
      <c r="I363" t="s">
        <v>98</v>
      </c>
      <c r="J363">
        <v>1</v>
      </c>
      <c r="K363" t="s">
        <v>127</v>
      </c>
      <c r="L363">
        <v>7</v>
      </c>
      <c r="M363" t="s">
        <v>130</v>
      </c>
      <c r="N363" t="s">
        <v>128</v>
      </c>
      <c r="O363" t="s">
        <v>129</v>
      </c>
      <c r="P363">
        <v>3000</v>
      </c>
      <c r="Q363" t="s">
        <v>38</v>
      </c>
      <c r="R363">
        <v>3411</v>
      </c>
      <c r="S363" t="s">
        <v>272</v>
      </c>
      <c r="T363">
        <v>0</v>
      </c>
      <c r="U363" t="s">
        <v>40</v>
      </c>
      <c r="V363" s="1">
        <v>500000</v>
      </c>
      <c r="W363" s="1">
        <v>500000</v>
      </c>
      <c r="X363" s="1">
        <v>1112609.07</v>
      </c>
      <c r="Y363" s="1">
        <v>1112609.07</v>
      </c>
      <c r="Z363" s="1">
        <v>1112609.07</v>
      </c>
      <c r="AA363" s="1">
        <v>1112609.07</v>
      </c>
      <c r="AB363" s="1">
        <v>1112609.07</v>
      </c>
      <c r="AC363" s="83">
        <f t="shared" si="10"/>
        <v>-612609.07000000007</v>
      </c>
      <c r="AD363">
        <v>0</v>
      </c>
      <c r="AE363" s="1">
        <v>500000</v>
      </c>
      <c r="AF363">
        <v>0</v>
      </c>
      <c r="AG363" s="1">
        <v>500000</v>
      </c>
      <c r="AH363">
        <v>0</v>
      </c>
    </row>
    <row r="364" spans="1:34" hidden="1" x14ac:dyDescent="0.25">
      <c r="A364" t="str">
        <f t="shared" si="11"/>
        <v>1.1-00-2302_2317007_2338210</v>
      </c>
      <c r="B364" t="s">
        <v>137</v>
      </c>
      <c r="C364" t="s">
        <v>138</v>
      </c>
      <c r="D364" t="s">
        <v>28</v>
      </c>
      <c r="E364" t="s">
        <v>29</v>
      </c>
      <c r="F364" t="s">
        <v>125</v>
      </c>
      <c r="G364" t="s">
        <v>126</v>
      </c>
      <c r="H364" t="s">
        <v>97</v>
      </c>
      <c r="I364" t="s">
        <v>98</v>
      </c>
      <c r="J364">
        <v>1</v>
      </c>
      <c r="K364" t="s">
        <v>127</v>
      </c>
      <c r="L364">
        <v>7</v>
      </c>
      <c r="M364" t="s">
        <v>130</v>
      </c>
      <c r="N364" t="s">
        <v>128</v>
      </c>
      <c r="O364" t="s">
        <v>129</v>
      </c>
      <c r="P364">
        <v>3000</v>
      </c>
      <c r="Q364" t="s">
        <v>38</v>
      </c>
      <c r="R364">
        <v>3821</v>
      </c>
      <c r="S364" t="s">
        <v>233</v>
      </c>
      <c r="T364">
        <v>0</v>
      </c>
      <c r="U364" t="s">
        <v>40</v>
      </c>
      <c r="V364">
        <v>0</v>
      </c>
      <c r="W364">
        <v>0</v>
      </c>
      <c r="X364">
        <v>0</v>
      </c>
      <c r="Y364">
        <v>0</v>
      </c>
      <c r="Z364">
        <v>0</v>
      </c>
      <c r="AA364">
        <v>0</v>
      </c>
      <c r="AB364">
        <v>0</v>
      </c>
      <c r="AC364" s="83">
        <f t="shared" si="10"/>
        <v>0</v>
      </c>
      <c r="AD364">
        <v>0</v>
      </c>
      <c r="AE364">
        <v>0</v>
      </c>
      <c r="AF364">
        <v>0</v>
      </c>
      <c r="AG364">
        <v>0</v>
      </c>
      <c r="AH364">
        <v>0</v>
      </c>
    </row>
    <row r="365" spans="1:34" hidden="1" x14ac:dyDescent="0.25">
      <c r="A365" t="str">
        <f t="shared" si="11"/>
        <v>1.1-00-2302_2317007_2339220</v>
      </c>
      <c r="B365" t="s">
        <v>137</v>
      </c>
      <c r="C365" t="s">
        <v>138</v>
      </c>
      <c r="D365" t="s">
        <v>28</v>
      </c>
      <c r="E365" t="s">
        <v>29</v>
      </c>
      <c r="F365" t="s">
        <v>125</v>
      </c>
      <c r="G365" t="s">
        <v>126</v>
      </c>
      <c r="H365" t="s">
        <v>97</v>
      </c>
      <c r="I365" t="s">
        <v>98</v>
      </c>
      <c r="J365">
        <v>1</v>
      </c>
      <c r="K365" t="s">
        <v>127</v>
      </c>
      <c r="L365">
        <v>7</v>
      </c>
      <c r="M365" t="s">
        <v>130</v>
      </c>
      <c r="N365" t="s">
        <v>128</v>
      </c>
      <c r="O365" t="s">
        <v>129</v>
      </c>
      <c r="P365">
        <v>3000</v>
      </c>
      <c r="Q365" t="s">
        <v>38</v>
      </c>
      <c r="R365">
        <v>3922</v>
      </c>
      <c r="S365" t="s">
        <v>131</v>
      </c>
      <c r="T365">
        <v>0</v>
      </c>
      <c r="U365" t="s">
        <v>40</v>
      </c>
      <c r="V365">
        <v>0</v>
      </c>
      <c r="W365">
        <v>0</v>
      </c>
      <c r="X365">
        <v>0</v>
      </c>
      <c r="Y365">
        <v>0</v>
      </c>
      <c r="Z365">
        <v>0</v>
      </c>
      <c r="AA365">
        <v>0</v>
      </c>
      <c r="AB365">
        <v>0</v>
      </c>
      <c r="AC365" s="83">
        <f t="shared" si="10"/>
        <v>0</v>
      </c>
      <c r="AD365">
        <v>0</v>
      </c>
      <c r="AE365" s="1">
        <v>500000</v>
      </c>
      <c r="AF365">
        <v>0</v>
      </c>
      <c r="AG365" s="1">
        <v>500000</v>
      </c>
      <c r="AH365">
        <v>0</v>
      </c>
    </row>
    <row r="366" spans="1:34" hidden="1" x14ac:dyDescent="0.25">
      <c r="A366" t="str">
        <f t="shared" si="11"/>
        <v>1.1-00-2302_2317007_2358110</v>
      </c>
      <c r="B366" t="s">
        <v>137</v>
      </c>
      <c r="C366" t="s">
        <v>138</v>
      </c>
      <c r="D366" t="s">
        <v>28</v>
      </c>
      <c r="E366" t="s">
        <v>29</v>
      </c>
      <c r="F366" t="s">
        <v>125</v>
      </c>
      <c r="G366" t="s">
        <v>126</v>
      </c>
      <c r="H366" t="s">
        <v>97</v>
      </c>
      <c r="I366" t="s">
        <v>98</v>
      </c>
      <c r="J366">
        <v>1</v>
      </c>
      <c r="K366" t="s">
        <v>127</v>
      </c>
      <c r="L366">
        <v>7</v>
      </c>
      <c r="M366" t="s">
        <v>130</v>
      </c>
      <c r="N366" t="s">
        <v>128</v>
      </c>
      <c r="O366" t="s">
        <v>129</v>
      </c>
      <c r="P366">
        <v>5000</v>
      </c>
      <c r="Q366" t="s">
        <v>84</v>
      </c>
      <c r="R366">
        <v>5811</v>
      </c>
      <c r="S366" t="s">
        <v>132</v>
      </c>
      <c r="T366">
        <v>0</v>
      </c>
      <c r="U366" t="s">
        <v>40</v>
      </c>
      <c r="V366">
        <v>0</v>
      </c>
      <c r="W366">
        <v>0</v>
      </c>
      <c r="X366" s="1">
        <v>26218852.010000002</v>
      </c>
      <c r="Y366" s="1">
        <v>26218852.010000002</v>
      </c>
      <c r="Z366" s="1">
        <v>26218852.010000002</v>
      </c>
      <c r="AA366" s="1">
        <v>26218852.010000002</v>
      </c>
      <c r="AB366" s="1">
        <v>26218852.010000002</v>
      </c>
      <c r="AC366" s="83">
        <f t="shared" si="10"/>
        <v>-26218852.010000002</v>
      </c>
      <c r="AD366">
        <v>0</v>
      </c>
      <c r="AE366">
        <v>0</v>
      </c>
      <c r="AF366">
        <v>0</v>
      </c>
      <c r="AG366">
        <v>0</v>
      </c>
      <c r="AH366">
        <v>0</v>
      </c>
    </row>
    <row r="367" spans="1:34" hidden="1" x14ac:dyDescent="0.25">
      <c r="A367" t="str">
        <f t="shared" si="11"/>
        <v>1.1-00-2307_23337023_2333610</v>
      </c>
      <c r="B367" t="s">
        <v>137</v>
      </c>
      <c r="C367" t="s">
        <v>138</v>
      </c>
      <c r="D367" t="s">
        <v>28</v>
      </c>
      <c r="E367" t="s">
        <v>29</v>
      </c>
      <c r="F367" t="s">
        <v>108</v>
      </c>
      <c r="G367" t="s">
        <v>109</v>
      </c>
      <c r="H367" t="s">
        <v>88</v>
      </c>
      <c r="I367" t="s">
        <v>89</v>
      </c>
      <c r="J367">
        <v>3</v>
      </c>
      <c r="K367" t="s">
        <v>90</v>
      </c>
      <c r="L367">
        <v>37</v>
      </c>
      <c r="M367" t="s">
        <v>112</v>
      </c>
      <c r="N367" t="s">
        <v>110</v>
      </c>
      <c r="O367" t="s">
        <v>111</v>
      </c>
      <c r="P367">
        <v>3000</v>
      </c>
      <c r="Q367" t="s">
        <v>38</v>
      </c>
      <c r="R367">
        <v>3361</v>
      </c>
      <c r="S367" t="s">
        <v>205</v>
      </c>
      <c r="T367">
        <v>0</v>
      </c>
      <c r="U367" t="s">
        <v>40</v>
      </c>
      <c r="V367">
        <v>0</v>
      </c>
      <c r="W367">
        <v>0</v>
      </c>
      <c r="X367" s="1">
        <v>12318.5</v>
      </c>
      <c r="Y367" s="1">
        <v>12318.5</v>
      </c>
      <c r="Z367" s="1">
        <v>12318.5</v>
      </c>
      <c r="AA367" s="1">
        <v>12318.5</v>
      </c>
      <c r="AB367" s="1">
        <v>12318.5</v>
      </c>
      <c r="AC367" s="83">
        <f t="shared" si="10"/>
        <v>-12318.5</v>
      </c>
      <c r="AD367">
        <v>0</v>
      </c>
      <c r="AE367">
        <v>0</v>
      </c>
      <c r="AF367">
        <v>0</v>
      </c>
      <c r="AG367">
        <v>0</v>
      </c>
      <c r="AH367">
        <v>0</v>
      </c>
    </row>
    <row r="368" spans="1:34" hidden="1" x14ac:dyDescent="0.25">
      <c r="A368" t="str">
        <f t="shared" si="11"/>
        <v>1.1-00-2307_23337023_2361210</v>
      </c>
      <c r="B368" t="s">
        <v>137</v>
      </c>
      <c r="C368" t="s">
        <v>138</v>
      </c>
      <c r="D368" t="s">
        <v>28</v>
      </c>
      <c r="E368" t="s">
        <v>29</v>
      </c>
      <c r="F368" t="s">
        <v>108</v>
      </c>
      <c r="G368" t="s">
        <v>109</v>
      </c>
      <c r="H368" t="s">
        <v>88</v>
      </c>
      <c r="I368" t="s">
        <v>89</v>
      </c>
      <c r="J368">
        <v>3</v>
      </c>
      <c r="K368" t="s">
        <v>90</v>
      </c>
      <c r="L368">
        <v>37</v>
      </c>
      <c r="M368" t="s">
        <v>112</v>
      </c>
      <c r="N368" t="s">
        <v>110</v>
      </c>
      <c r="O368" t="s">
        <v>111</v>
      </c>
      <c r="P368">
        <v>6000</v>
      </c>
      <c r="Q368" t="s">
        <v>113</v>
      </c>
      <c r="R368">
        <v>6121</v>
      </c>
      <c r="S368" t="s">
        <v>114</v>
      </c>
      <c r="T368">
        <v>0</v>
      </c>
      <c r="U368" t="s">
        <v>40</v>
      </c>
      <c r="V368" s="1">
        <v>5466279.4699999997</v>
      </c>
      <c r="W368" s="1">
        <v>20466278.190000001</v>
      </c>
      <c r="X368">
        <v>0</v>
      </c>
      <c r="Y368">
        <v>0</v>
      </c>
      <c r="Z368">
        <v>0</v>
      </c>
      <c r="AA368">
        <v>0</v>
      </c>
      <c r="AB368">
        <v>0</v>
      </c>
      <c r="AC368" s="83">
        <f t="shared" si="10"/>
        <v>5466279.4699999997</v>
      </c>
      <c r="AD368">
        <v>0</v>
      </c>
      <c r="AE368">
        <v>1.28</v>
      </c>
      <c r="AF368">
        <v>0</v>
      </c>
      <c r="AG368" s="1">
        <v>15000000</v>
      </c>
      <c r="AH368" s="1">
        <v>-14999998.720000001</v>
      </c>
    </row>
    <row r="369" spans="1:34" hidden="1" x14ac:dyDescent="0.25">
      <c r="A369" t="str">
        <f t="shared" si="11"/>
        <v>1.1-00-2307_23337023_2361310</v>
      </c>
      <c r="B369" t="s">
        <v>137</v>
      </c>
      <c r="C369" t="s">
        <v>138</v>
      </c>
      <c r="D369" t="s">
        <v>28</v>
      </c>
      <c r="E369" t="s">
        <v>29</v>
      </c>
      <c r="F369" t="s">
        <v>108</v>
      </c>
      <c r="G369" t="s">
        <v>109</v>
      </c>
      <c r="H369" t="s">
        <v>88</v>
      </c>
      <c r="I369" t="s">
        <v>89</v>
      </c>
      <c r="J369">
        <v>3</v>
      </c>
      <c r="K369" t="s">
        <v>90</v>
      </c>
      <c r="L369">
        <v>37</v>
      </c>
      <c r="M369" t="s">
        <v>112</v>
      </c>
      <c r="N369" t="s">
        <v>110</v>
      </c>
      <c r="O369" t="s">
        <v>111</v>
      </c>
      <c r="P369">
        <v>6000</v>
      </c>
      <c r="Q369" t="s">
        <v>113</v>
      </c>
      <c r="R369">
        <v>6131</v>
      </c>
      <c r="S369" t="s">
        <v>115</v>
      </c>
      <c r="T369">
        <v>0</v>
      </c>
      <c r="U369" t="s">
        <v>40</v>
      </c>
      <c r="V369" s="1">
        <v>5000000</v>
      </c>
      <c r="W369">
        <v>0</v>
      </c>
      <c r="X369" s="1">
        <v>3683296.25</v>
      </c>
      <c r="Y369" s="1">
        <v>3683296.25</v>
      </c>
      <c r="Z369" s="1">
        <v>2219290.09</v>
      </c>
      <c r="AA369" s="1">
        <v>2219290.09</v>
      </c>
      <c r="AB369" s="1">
        <v>2219290.09</v>
      </c>
      <c r="AC369" s="83">
        <f t="shared" si="10"/>
        <v>1316703.75</v>
      </c>
      <c r="AD369">
        <v>0</v>
      </c>
      <c r="AE369" s="1">
        <v>5000000</v>
      </c>
      <c r="AF369">
        <v>0</v>
      </c>
      <c r="AG369">
        <v>0</v>
      </c>
      <c r="AH369" s="1">
        <v>5000000</v>
      </c>
    </row>
    <row r="370" spans="1:34" hidden="1" x14ac:dyDescent="0.25">
      <c r="A370" t="str">
        <f t="shared" si="11"/>
        <v>1.1-00-2307_23337023_23613128</v>
      </c>
      <c r="B370" t="s">
        <v>137</v>
      </c>
      <c r="C370" t="s">
        <v>138</v>
      </c>
      <c r="D370" t="s">
        <v>28</v>
      </c>
      <c r="E370" t="s">
        <v>29</v>
      </c>
      <c r="F370" t="s">
        <v>108</v>
      </c>
      <c r="G370" t="s">
        <v>109</v>
      </c>
      <c r="H370" t="s">
        <v>88</v>
      </c>
      <c r="I370" t="s">
        <v>89</v>
      </c>
      <c r="J370">
        <v>3</v>
      </c>
      <c r="K370" t="s">
        <v>90</v>
      </c>
      <c r="L370">
        <v>37</v>
      </c>
      <c r="M370" t="s">
        <v>112</v>
      </c>
      <c r="N370" t="s">
        <v>110</v>
      </c>
      <c r="O370" t="s">
        <v>111</v>
      </c>
      <c r="P370">
        <v>6000</v>
      </c>
      <c r="Q370" t="s">
        <v>113</v>
      </c>
      <c r="R370">
        <v>6131</v>
      </c>
      <c r="S370" t="s">
        <v>115</v>
      </c>
      <c r="T370">
        <v>28</v>
      </c>
      <c r="U370" t="s">
        <v>371</v>
      </c>
      <c r="V370" s="1">
        <v>34090909.090000004</v>
      </c>
      <c r="W370" s="1">
        <v>34090909.229999997</v>
      </c>
      <c r="X370" s="1">
        <v>68181818.180000007</v>
      </c>
      <c r="Y370" s="1">
        <v>68181818.180000007</v>
      </c>
      <c r="Z370" s="1">
        <v>34089749.100000001</v>
      </c>
      <c r="AA370" s="1">
        <v>34089749.100000001</v>
      </c>
      <c r="AB370" s="1">
        <v>34089749.100000001</v>
      </c>
      <c r="AC370" s="83">
        <f t="shared" si="10"/>
        <v>-34090909.090000004</v>
      </c>
      <c r="AD370">
        <v>0</v>
      </c>
      <c r="AE370">
        <v>0</v>
      </c>
      <c r="AF370">
        <v>0</v>
      </c>
      <c r="AG370">
        <v>0.14000000000000001</v>
      </c>
      <c r="AH370">
        <v>-0.14000000000000001</v>
      </c>
    </row>
    <row r="371" spans="1:34" hidden="1" x14ac:dyDescent="0.25">
      <c r="A371" t="str">
        <f t="shared" si="11"/>
        <v>1.1-00-2307_23337023_2361510</v>
      </c>
      <c r="B371" t="s">
        <v>137</v>
      </c>
      <c r="C371" t="s">
        <v>138</v>
      </c>
      <c r="D371" t="s">
        <v>28</v>
      </c>
      <c r="E371" t="s">
        <v>29</v>
      </c>
      <c r="F371" t="s">
        <v>108</v>
      </c>
      <c r="G371" t="s">
        <v>109</v>
      </c>
      <c r="H371" t="s">
        <v>88</v>
      </c>
      <c r="I371" t="s">
        <v>89</v>
      </c>
      <c r="J371">
        <v>3</v>
      </c>
      <c r="K371" t="s">
        <v>90</v>
      </c>
      <c r="L371">
        <v>37</v>
      </c>
      <c r="M371" t="s">
        <v>112</v>
      </c>
      <c r="N371" t="s">
        <v>110</v>
      </c>
      <c r="O371" t="s">
        <v>111</v>
      </c>
      <c r="P371">
        <v>6000</v>
      </c>
      <c r="Q371" t="s">
        <v>113</v>
      </c>
      <c r="R371">
        <v>6151</v>
      </c>
      <c r="S371" t="s">
        <v>116</v>
      </c>
      <c r="T371">
        <v>0</v>
      </c>
      <c r="U371" t="s">
        <v>40</v>
      </c>
      <c r="V371" s="1">
        <v>10000000</v>
      </c>
      <c r="W371">
        <v>0</v>
      </c>
      <c r="X371" s="1">
        <v>1983043.46</v>
      </c>
      <c r="Y371" s="1">
        <v>1983043.46</v>
      </c>
      <c r="Z371" s="1">
        <v>1983043.46</v>
      </c>
      <c r="AA371" s="1">
        <v>1983043.46</v>
      </c>
      <c r="AB371" s="1">
        <v>1983043.46</v>
      </c>
      <c r="AC371" s="83">
        <f t="shared" si="10"/>
        <v>8016956.54</v>
      </c>
      <c r="AD371">
        <v>0</v>
      </c>
      <c r="AE371" s="1">
        <v>10000000</v>
      </c>
      <c r="AF371">
        <v>0</v>
      </c>
      <c r="AG371">
        <v>0</v>
      </c>
      <c r="AH371" s="1">
        <v>10000000</v>
      </c>
    </row>
    <row r="372" spans="1:34" hidden="1" x14ac:dyDescent="0.25">
      <c r="A372" t="str">
        <f t="shared" si="11"/>
        <v>1.1-00-2307_23338023_2361210</v>
      </c>
      <c r="B372" t="s">
        <v>137</v>
      </c>
      <c r="C372" t="s">
        <v>138</v>
      </c>
      <c r="D372" t="s">
        <v>28</v>
      </c>
      <c r="E372" t="s">
        <v>29</v>
      </c>
      <c r="F372" t="s">
        <v>108</v>
      </c>
      <c r="G372" t="s">
        <v>109</v>
      </c>
      <c r="H372" t="s">
        <v>88</v>
      </c>
      <c r="I372" t="s">
        <v>89</v>
      </c>
      <c r="J372">
        <v>3</v>
      </c>
      <c r="K372" t="s">
        <v>90</v>
      </c>
      <c r="L372">
        <v>38</v>
      </c>
      <c r="M372" t="s">
        <v>372</v>
      </c>
      <c r="N372" t="s">
        <v>110</v>
      </c>
      <c r="O372" t="s">
        <v>111</v>
      </c>
      <c r="P372">
        <v>6000</v>
      </c>
      <c r="Q372" t="s">
        <v>113</v>
      </c>
      <c r="R372">
        <v>6121</v>
      </c>
      <c r="S372" t="s">
        <v>114</v>
      </c>
      <c r="T372">
        <v>0</v>
      </c>
      <c r="U372" t="s">
        <v>40</v>
      </c>
      <c r="V372" s="1">
        <v>16000000</v>
      </c>
      <c r="W372" s="1">
        <v>16000000</v>
      </c>
      <c r="X372">
        <v>0</v>
      </c>
      <c r="Y372">
        <v>0</v>
      </c>
      <c r="Z372">
        <v>0</v>
      </c>
      <c r="AA372">
        <v>0</v>
      </c>
      <c r="AB372">
        <v>0</v>
      </c>
      <c r="AC372" s="83">
        <f t="shared" si="10"/>
        <v>16000000</v>
      </c>
      <c r="AD372">
        <v>0</v>
      </c>
      <c r="AE372">
        <v>0</v>
      </c>
      <c r="AF372">
        <v>0</v>
      </c>
      <c r="AG372">
        <v>0</v>
      </c>
      <c r="AH372">
        <v>0</v>
      </c>
    </row>
    <row r="373" spans="1:34" hidden="1" x14ac:dyDescent="0.25">
      <c r="A373" t="str">
        <f t="shared" si="11"/>
        <v>1.1-00-2307_23338023_2361510</v>
      </c>
      <c r="B373" t="s">
        <v>137</v>
      </c>
      <c r="C373" t="s">
        <v>138</v>
      </c>
      <c r="D373" t="s">
        <v>28</v>
      </c>
      <c r="E373" t="s">
        <v>29</v>
      </c>
      <c r="F373" t="s">
        <v>108</v>
      </c>
      <c r="G373" t="s">
        <v>109</v>
      </c>
      <c r="H373" t="s">
        <v>88</v>
      </c>
      <c r="I373" t="s">
        <v>89</v>
      </c>
      <c r="J373">
        <v>3</v>
      </c>
      <c r="K373" t="s">
        <v>90</v>
      </c>
      <c r="L373">
        <v>38</v>
      </c>
      <c r="M373" t="s">
        <v>372</v>
      </c>
      <c r="N373" t="s">
        <v>110</v>
      </c>
      <c r="O373" t="s">
        <v>111</v>
      </c>
      <c r="P373">
        <v>6000</v>
      </c>
      <c r="Q373" t="s">
        <v>113</v>
      </c>
      <c r="R373">
        <v>6151</v>
      </c>
      <c r="S373" t="s">
        <v>116</v>
      </c>
      <c r="T373">
        <v>0</v>
      </c>
      <c r="U373" t="s">
        <v>40</v>
      </c>
      <c r="V373" s="1">
        <v>16000000</v>
      </c>
      <c r="W373" s="1">
        <v>16000000</v>
      </c>
      <c r="X373" s="1">
        <v>8696281.4299999997</v>
      </c>
      <c r="Y373" s="1">
        <v>8696281.4299999997</v>
      </c>
      <c r="Z373" s="1">
        <v>3690803.91</v>
      </c>
      <c r="AA373" s="1">
        <v>2444543.44</v>
      </c>
      <c r="AB373" s="1">
        <v>2444543.44</v>
      </c>
      <c r="AC373" s="83">
        <f t="shared" si="10"/>
        <v>7303718.5700000003</v>
      </c>
      <c r="AD373">
        <v>0</v>
      </c>
      <c r="AE373">
        <v>0</v>
      </c>
      <c r="AF373">
        <v>0</v>
      </c>
      <c r="AG373">
        <v>0</v>
      </c>
      <c r="AH373">
        <v>0</v>
      </c>
    </row>
    <row r="374" spans="1:34" hidden="1" x14ac:dyDescent="0.25">
      <c r="A374" t="str">
        <f t="shared" si="11"/>
        <v>1.1-00-2301_2366006_2333910</v>
      </c>
      <c r="B374" t="s">
        <v>137</v>
      </c>
      <c r="C374" t="s">
        <v>138</v>
      </c>
      <c r="D374" t="s">
        <v>28</v>
      </c>
      <c r="E374" t="s">
        <v>29</v>
      </c>
      <c r="F374" t="s">
        <v>373</v>
      </c>
      <c r="G374" t="s">
        <v>374</v>
      </c>
      <c r="H374" t="s">
        <v>306</v>
      </c>
      <c r="I374" t="s">
        <v>307</v>
      </c>
      <c r="J374">
        <v>6</v>
      </c>
      <c r="K374" t="s">
        <v>34</v>
      </c>
      <c r="L374">
        <v>6</v>
      </c>
      <c r="M374" t="s">
        <v>377</v>
      </c>
      <c r="N374" t="s">
        <v>375</v>
      </c>
      <c r="O374" t="s">
        <v>376</v>
      </c>
      <c r="P374">
        <v>3000</v>
      </c>
      <c r="Q374" t="s">
        <v>38</v>
      </c>
      <c r="R374">
        <v>3391</v>
      </c>
      <c r="S374" t="s">
        <v>145</v>
      </c>
      <c r="T374">
        <v>0</v>
      </c>
      <c r="U374" t="s">
        <v>40</v>
      </c>
      <c r="V374" s="1">
        <v>1570000</v>
      </c>
      <c r="W374" s="1">
        <v>1570000</v>
      </c>
      <c r="X374" s="1">
        <v>2111015.56</v>
      </c>
      <c r="Y374" s="1">
        <v>2111015.56</v>
      </c>
      <c r="Z374" s="1">
        <v>787176</v>
      </c>
      <c r="AA374" s="1">
        <v>787176</v>
      </c>
      <c r="AB374" s="1">
        <v>787176</v>
      </c>
      <c r="AC374" s="83">
        <f t="shared" si="10"/>
        <v>-541015.56000000006</v>
      </c>
      <c r="AD374">
        <v>0</v>
      </c>
      <c r="AE374">
        <v>0</v>
      </c>
      <c r="AF374">
        <v>0</v>
      </c>
      <c r="AG374">
        <v>0</v>
      </c>
      <c r="AH374">
        <v>0</v>
      </c>
    </row>
    <row r="375" spans="1:34" hidden="1" x14ac:dyDescent="0.25">
      <c r="A375" t="str">
        <f t="shared" si="11"/>
        <v>1.1-00-2302_2319007_2344810</v>
      </c>
      <c r="B375" t="s">
        <v>137</v>
      </c>
      <c r="C375" t="s">
        <v>138</v>
      </c>
      <c r="D375" t="s">
        <v>28</v>
      </c>
      <c r="E375" t="s">
        <v>29</v>
      </c>
      <c r="F375" t="s">
        <v>378</v>
      </c>
      <c r="G375" t="s">
        <v>379</v>
      </c>
      <c r="H375" t="s">
        <v>97</v>
      </c>
      <c r="I375" t="s">
        <v>98</v>
      </c>
      <c r="J375">
        <v>1</v>
      </c>
      <c r="K375" t="s">
        <v>127</v>
      </c>
      <c r="L375">
        <v>9</v>
      </c>
      <c r="M375" t="s">
        <v>380</v>
      </c>
      <c r="N375" t="s">
        <v>128</v>
      </c>
      <c r="O375" t="s">
        <v>129</v>
      </c>
      <c r="P375">
        <v>4000</v>
      </c>
      <c r="Q375" t="s">
        <v>154</v>
      </c>
      <c r="R375">
        <v>4481</v>
      </c>
      <c r="S375" t="s">
        <v>381</v>
      </c>
      <c r="T375">
        <v>0</v>
      </c>
      <c r="U375" t="s">
        <v>40</v>
      </c>
      <c r="V375" s="1">
        <v>500000</v>
      </c>
      <c r="W375" s="1">
        <v>500000</v>
      </c>
      <c r="X375" s="1">
        <v>751609.44</v>
      </c>
      <c r="Y375" s="1">
        <v>751609.44</v>
      </c>
      <c r="Z375" s="1">
        <v>751609.44</v>
      </c>
      <c r="AA375">
        <v>0</v>
      </c>
      <c r="AB375">
        <v>0</v>
      </c>
      <c r="AC375" s="83">
        <f t="shared" si="10"/>
        <v>-251609.43999999994</v>
      </c>
      <c r="AD375">
        <v>0</v>
      </c>
      <c r="AE375">
        <v>0</v>
      </c>
      <c r="AF375">
        <v>0</v>
      </c>
      <c r="AG375">
        <v>0</v>
      </c>
      <c r="AH375">
        <v>0</v>
      </c>
    </row>
    <row r="376" spans="1:34" hidden="1" x14ac:dyDescent="0.25">
      <c r="A376" t="str">
        <f t="shared" si="11"/>
        <v>1.1-00-2302_23311009_2322110</v>
      </c>
      <c r="B376" t="s">
        <v>137</v>
      </c>
      <c r="C376" t="s">
        <v>138</v>
      </c>
      <c r="D376" t="s">
        <v>95</v>
      </c>
      <c r="E376" t="s">
        <v>96</v>
      </c>
      <c r="F376" t="s">
        <v>43</v>
      </c>
      <c r="G376" t="s">
        <v>44</v>
      </c>
      <c r="H376" t="s">
        <v>97</v>
      </c>
      <c r="I376" t="s">
        <v>98</v>
      </c>
      <c r="J376">
        <v>3</v>
      </c>
      <c r="K376" t="s">
        <v>90</v>
      </c>
      <c r="L376">
        <v>11</v>
      </c>
      <c r="M376" t="s">
        <v>260</v>
      </c>
      <c r="N376" t="s">
        <v>99</v>
      </c>
      <c r="O376" t="s">
        <v>100</v>
      </c>
      <c r="P376">
        <v>2000</v>
      </c>
      <c r="Q376" t="s">
        <v>73</v>
      </c>
      <c r="R376">
        <v>2211</v>
      </c>
      <c r="S376" t="s">
        <v>141</v>
      </c>
      <c r="T376">
        <v>0</v>
      </c>
      <c r="U376" t="s">
        <v>40</v>
      </c>
      <c r="V376" s="1">
        <v>150000</v>
      </c>
      <c r="W376" s="1">
        <v>150000</v>
      </c>
      <c r="X376" s="1">
        <v>145072.17000000001</v>
      </c>
      <c r="Y376" s="1">
        <v>145072.17000000001</v>
      </c>
      <c r="Z376" s="1">
        <v>138072.17000000001</v>
      </c>
      <c r="AA376" s="1">
        <v>138072.17000000001</v>
      </c>
      <c r="AB376" s="1">
        <v>138072.17000000001</v>
      </c>
      <c r="AC376" s="83">
        <f t="shared" si="10"/>
        <v>4927.8299999999872</v>
      </c>
      <c r="AD376">
        <v>0</v>
      </c>
      <c r="AE376">
        <v>0</v>
      </c>
      <c r="AF376">
        <v>0</v>
      </c>
      <c r="AG376">
        <v>0</v>
      </c>
      <c r="AH376">
        <v>0</v>
      </c>
    </row>
    <row r="377" spans="1:34" hidden="1" x14ac:dyDescent="0.25">
      <c r="A377" t="str">
        <f t="shared" si="11"/>
        <v>1.1-00-2302_23311009_2322310</v>
      </c>
      <c r="B377" t="s">
        <v>137</v>
      </c>
      <c r="C377" t="s">
        <v>138</v>
      </c>
      <c r="D377" t="s">
        <v>95</v>
      </c>
      <c r="E377" t="s">
        <v>96</v>
      </c>
      <c r="F377" t="s">
        <v>43</v>
      </c>
      <c r="G377" t="s">
        <v>44</v>
      </c>
      <c r="H377" t="s">
        <v>97</v>
      </c>
      <c r="I377" t="s">
        <v>98</v>
      </c>
      <c r="J377">
        <v>3</v>
      </c>
      <c r="K377" t="s">
        <v>90</v>
      </c>
      <c r="L377">
        <v>11</v>
      </c>
      <c r="M377" t="s">
        <v>260</v>
      </c>
      <c r="N377" t="s">
        <v>99</v>
      </c>
      <c r="O377" t="s">
        <v>100</v>
      </c>
      <c r="P377">
        <v>2000</v>
      </c>
      <c r="Q377" t="s">
        <v>73</v>
      </c>
      <c r="R377">
        <v>2231</v>
      </c>
      <c r="S377" t="s">
        <v>261</v>
      </c>
      <c r="T377">
        <v>0</v>
      </c>
      <c r="U377" t="s">
        <v>40</v>
      </c>
      <c r="V377" s="1">
        <v>5000</v>
      </c>
      <c r="W377">
        <v>0</v>
      </c>
      <c r="X377" s="1">
        <v>4955.41</v>
      </c>
      <c r="Y377" s="1">
        <v>4955.41</v>
      </c>
      <c r="Z377" s="1">
        <v>4955.41</v>
      </c>
      <c r="AA377" s="1">
        <v>4955.41</v>
      </c>
      <c r="AB377" s="1">
        <v>4955.41</v>
      </c>
      <c r="AC377" s="83">
        <f t="shared" si="10"/>
        <v>44.590000000000146</v>
      </c>
      <c r="AD377">
        <v>0</v>
      </c>
      <c r="AE377" s="1">
        <v>5000</v>
      </c>
      <c r="AF377">
        <v>0</v>
      </c>
      <c r="AG377">
        <v>0</v>
      </c>
      <c r="AH377" s="1">
        <v>5000</v>
      </c>
    </row>
    <row r="378" spans="1:34" hidden="1" x14ac:dyDescent="0.25">
      <c r="A378" t="str">
        <f t="shared" si="11"/>
        <v>1.1-00-2302_23311009_2324610</v>
      </c>
      <c r="B378" t="s">
        <v>137</v>
      </c>
      <c r="C378" t="s">
        <v>138</v>
      </c>
      <c r="D378" t="s">
        <v>95</v>
      </c>
      <c r="E378" t="s">
        <v>96</v>
      </c>
      <c r="F378" t="s">
        <v>43</v>
      </c>
      <c r="G378" t="s">
        <v>44</v>
      </c>
      <c r="H378" t="s">
        <v>97</v>
      </c>
      <c r="I378" t="s">
        <v>98</v>
      </c>
      <c r="J378">
        <v>3</v>
      </c>
      <c r="K378" t="s">
        <v>90</v>
      </c>
      <c r="L378">
        <v>11</v>
      </c>
      <c r="M378" t="s">
        <v>260</v>
      </c>
      <c r="N378" t="s">
        <v>99</v>
      </c>
      <c r="O378" t="s">
        <v>100</v>
      </c>
      <c r="P378">
        <v>2000</v>
      </c>
      <c r="Q378" t="s">
        <v>73</v>
      </c>
      <c r="R378">
        <v>2461</v>
      </c>
      <c r="S378" t="s">
        <v>164</v>
      </c>
      <c r="T378">
        <v>0</v>
      </c>
      <c r="U378" t="s">
        <v>40</v>
      </c>
      <c r="V378" s="1">
        <v>1000</v>
      </c>
      <c r="W378" s="1">
        <v>1000</v>
      </c>
      <c r="X378">
        <v>0</v>
      </c>
      <c r="Y378">
        <v>0</v>
      </c>
      <c r="Z378">
        <v>0</v>
      </c>
      <c r="AA378">
        <v>0</v>
      </c>
      <c r="AB378">
        <v>0</v>
      </c>
      <c r="AC378" s="83">
        <f t="shared" si="10"/>
        <v>1000</v>
      </c>
      <c r="AD378">
        <v>0</v>
      </c>
      <c r="AE378">
        <v>0</v>
      </c>
      <c r="AF378">
        <v>0</v>
      </c>
      <c r="AG378">
        <v>0</v>
      </c>
      <c r="AH378">
        <v>0</v>
      </c>
    </row>
    <row r="379" spans="1:34" hidden="1" x14ac:dyDescent="0.25">
      <c r="A379" t="str">
        <f t="shared" si="11"/>
        <v>1.1-00-2302_23311009_2324710</v>
      </c>
      <c r="B379" t="s">
        <v>137</v>
      </c>
      <c r="C379" t="s">
        <v>138</v>
      </c>
      <c r="D379" t="s">
        <v>95</v>
      </c>
      <c r="E379" t="s">
        <v>96</v>
      </c>
      <c r="F379" t="s">
        <v>43</v>
      </c>
      <c r="G379" t="s">
        <v>44</v>
      </c>
      <c r="H379" t="s">
        <v>97</v>
      </c>
      <c r="I379" t="s">
        <v>98</v>
      </c>
      <c r="J379">
        <v>3</v>
      </c>
      <c r="K379" t="s">
        <v>90</v>
      </c>
      <c r="L379">
        <v>11</v>
      </c>
      <c r="M379" t="s">
        <v>260</v>
      </c>
      <c r="N379" t="s">
        <v>99</v>
      </c>
      <c r="O379" t="s">
        <v>100</v>
      </c>
      <c r="P379">
        <v>2000</v>
      </c>
      <c r="Q379" t="s">
        <v>73</v>
      </c>
      <c r="R379">
        <v>2471</v>
      </c>
      <c r="S379" t="s">
        <v>174</v>
      </c>
      <c r="T379">
        <v>0</v>
      </c>
      <c r="U379" t="s">
        <v>40</v>
      </c>
      <c r="V379" s="1">
        <v>2000</v>
      </c>
      <c r="W379" s="1">
        <v>2000</v>
      </c>
      <c r="X379">
        <v>279.44</v>
      </c>
      <c r="Y379">
        <v>279.44</v>
      </c>
      <c r="Z379">
        <v>279.44</v>
      </c>
      <c r="AA379">
        <v>279.44</v>
      </c>
      <c r="AB379">
        <v>279.44</v>
      </c>
      <c r="AC379" s="83">
        <f t="shared" si="10"/>
        <v>1720.56</v>
      </c>
      <c r="AD379">
        <v>0</v>
      </c>
      <c r="AE379">
        <v>0</v>
      </c>
      <c r="AF379">
        <v>0</v>
      </c>
      <c r="AG379">
        <v>0</v>
      </c>
      <c r="AH379">
        <v>0</v>
      </c>
    </row>
    <row r="380" spans="1:34" hidden="1" x14ac:dyDescent="0.25">
      <c r="A380" t="str">
        <f t="shared" si="11"/>
        <v>1.1-00-2302_23311009_2329210</v>
      </c>
      <c r="B380" t="s">
        <v>137</v>
      </c>
      <c r="C380" t="s">
        <v>138</v>
      </c>
      <c r="D380" t="s">
        <v>95</v>
      </c>
      <c r="E380" t="s">
        <v>96</v>
      </c>
      <c r="F380" t="s">
        <v>43</v>
      </c>
      <c r="G380" t="s">
        <v>44</v>
      </c>
      <c r="H380" t="s">
        <v>97</v>
      </c>
      <c r="I380" t="s">
        <v>98</v>
      </c>
      <c r="J380">
        <v>3</v>
      </c>
      <c r="K380" t="s">
        <v>90</v>
      </c>
      <c r="L380">
        <v>11</v>
      </c>
      <c r="M380" t="s">
        <v>260</v>
      </c>
      <c r="N380" t="s">
        <v>99</v>
      </c>
      <c r="O380" t="s">
        <v>100</v>
      </c>
      <c r="P380">
        <v>2000</v>
      </c>
      <c r="Q380" t="s">
        <v>73</v>
      </c>
      <c r="R380">
        <v>2921</v>
      </c>
      <c r="S380" t="s">
        <v>262</v>
      </c>
      <c r="T380">
        <v>0</v>
      </c>
      <c r="U380" t="s">
        <v>40</v>
      </c>
      <c r="V380" s="1">
        <v>1000</v>
      </c>
      <c r="W380">
        <v>0</v>
      </c>
      <c r="X380">
        <v>126.97</v>
      </c>
      <c r="Y380">
        <v>126.97</v>
      </c>
      <c r="Z380">
        <v>126.97</v>
      </c>
      <c r="AA380">
        <v>126.97</v>
      </c>
      <c r="AB380">
        <v>126.97</v>
      </c>
      <c r="AC380" s="83">
        <f t="shared" si="10"/>
        <v>873.03</v>
      </c>
      <c r="AD380">
        <v>0</v>
      </c>
      <c r="AE380" s="1">
        <v>1000</v>
      </c>
      <c r="AF380">
        <v>0</v>
      </c>
      <c r="AG380">
        <v>0</v>
      </c>
      <c r="AH380" s="1">
        <v>1000</v>
      </c>
    </row>
    <row r="381" spans="1:34" hidden="1" x14ac:dyDescent="0.25">
      <c r="A381" t="str">
        <f t="shared" si="11"/>
        <v>1.1-00-2302_23311009_2329610</v>
      </c>
      <c r="B381" t="s">
        <v>137</v>
      </c>
      <c r="C381" t="s">
        <v>138</v>
      </c>
      <c r="D381" t="s">
        <v>95</v>
      </c>
      <c r="E381" t="s">
        <v>96</v>
      </c>
      <c r="F381" t="s">
        <v>43</v>
      </c>
      <c r="G381" t="s">
        <v>44</v>
      </c>
      <c r="H381" t="s">
        <v>97</v>
      </c>
      <c r="I381" t="s">
        <v>98</v>
      </c>
      <c r="J381">
        <v>3</v>
      </c>
      <c r="K381" t="s">
        <v>90</v>
      </c>
      <c r="L381">
        <v>11</v>
      </c>
      <c r="M381" t="s">
        <v>260</v>
      </c>
      <c r="N381" t="s">
        <v>99</v>
      </c>
      <c r="O381" t="s">
        <v>100</v>
      </c>
      <c r="P381">
        <v>2000</v>
      </c>
      <c r="Q381" t="s">
        <v>73</v>
      </c>
      <c r="R381">
        <v>2961</v>
      </c>
      <c r="S381" t="s">
        <v>263</v>
      </c>
      <c r="T381">
        <v>0</v>
      </c>
      <c r="U381" t="s">
        <v>40</v>
      </c>
      <c r="V381" s="1">
        <v>45000</v>
      </c>
      <c r="W381" s="1">
        <v>45000</v>
      </c>
      <c r="X381" s="1">
        <v>8897.2000000000007</v>
      </c>
      <c r="Y381" s="1">
        <v>8897.2000000000007</v>
      </c>
      <c r="Z381" s="1">
        <v>8897.2000000000007</v>
      </c>
      <c r="AA381" s="1">
        <v>8897.2000000000007</v>
      </c>
      <c r="AB381" s="1">
        <v>8897.2000000000007</v>
      </c>
      <c r="AC381" s="83">
        <f t="shared" si="10"/>
        <v>36102.800000000003</v>
      </c>
      <c r="AD381">
        <v>0</v>
      </c>
      <c r="AE381">
        <v>0</v>
      </c>
      <c r="AF381">
        <v>0</v>
      </c>
      <c r="AG381">
        <v>0</v>
      </c>
      <c r="AH381">
        <v>0</v>
      </c>
    </row>
    <row r="382" spans="1:34" hidden="1" x14ac:dyDescent="0.25">
      <c r="A382" t="str">
        <f t="shared" si="11"/>
        <v>1.1-00-2302_23311009_2335710</v>
      </c>
      <c r="B382" t="s">
        <v>137</v>
      </c>
      <c r="C382" t="s">
        <v>138</v>
      </c>
      <c r="D382" t="s">
        <v>95</v>
      </c>
      <c r="E382" t="s">
        <v>96</v>
      </c>
      <c r="F382" t="s">
        <v>43</v>
      </c>
      <c r="G382" t="s">
        <v>44</v>
      </c>
      <c r="H382" t="s">
        <v>97</v>
      </c>
      <c r="I382" t="s">
        <v>98</v>
      </c>
      <c r="J382">
        <v>3</v>
      </c>
      <c r="K382" t="s">
        <v>90</v>
      </c>
      <c r="L382">
        <v>11</v>
      </c>
      <c r="M382" t="s">
        <v>260</v>
      </c>
      <c r="N382" t="s">
        <v>99</v>
      </c>
      <c r="O382" t="s">
        <v>100</v>
      </c>
      <c r="P382">
        <v>3000</v>
      </c>
      <c r="Q382" t="s">
        <v>38</v>
      </c>
      <c r="R382">
        <v>3571</v>
      </c>
      <c r="S382" t="s">
        <v>183</v>
      </c>
      <c r="T382">
        <v>0</v>
      </c>
      <c r="U382" t="s">
        <v>40</v>
      </c>
      <c r="V382" s="1">
        <v>50000</v>
      </c>
      <c r="W382" s="1">
        <v>50000</v>
      </c>
      <c r="X382" s="1">
        <v>20000</v>
      </c>
      <c r="Y382" s="1">
        <v>20000</v>
      </c>
      <c r="Z382">
        <v>0</v>
      </c>
      <c r="AA382">
        <v>0</v>
      </c>
      <c r="AB382">
        <v>0</v>
      </c>
      <c r="AC382" s="83">
        <f t="shared" si="10"/>
        <v>30000</v>
      </c>
      <c r="AD382">
        <v>0</v>
      </c>
      <c r="AE382">
        <v>0</v>
      </c>
      <c r="AF382">
        <v>0</v>
      </c>
      <c r="AG382">
        <v>0</v>
      </c>
      <c r="AH382">
        <v>0</v>
      </c>
    </row>
    <row r="383" spans="1:34" hidden="1" x14ac:dyDescent="0.25">
      <c r="A383" t="str">
        <f t="shared" si="11"/>
        <v>1.1-00-2302_23312009_2325310</v>
      </c>
      <c r="B383" t="s">
        <v>137</v>
      </c>
      <c r="C383" t="s">
        <v>138</v>
      </c>
      <c r="D383" t="s">
        <v>95</v>
      </c>
      <c r="E383" t="s">
        <v>96</v>
      </c>
      <c r="F383" t="s">
        <v>43</v>
      </c>
      <c r="G383" t="s">
        <v>44</v>
      </c>
      <c r="H383" t="s">
        <v>97</v>
      </c>
      <c r="I383" t="s">
        <v>98</v>
      </c>
      <c r="J383">
        <v>3</v>
      </c>
      <c r="K383" t="s">
        <v>90</v>
      </c>
      <c r="L383">
        <v>12</v>
      </c>
      <c r="M383" t="s">
        <v>264</v>
      </c>
      <c r="N383" t="s">
        <v>99</v>
      </c>
      <c r="O383" t="s">
        <v>100</v>
      </c>
      <c r="P383">
        <v>2000</v>
      </c>
      <c r="Q383" t="s">
        <v>73</v>
      </c>
      <c r="R383">
        <v>2531</v>
      </c>
      <c r="S383" t="s">
        <v>195</v>
      </c>
      <c r="T383">
        <v>0</v>
      </c>
      <c r="U383" t="s">
        <v>40</v>
      </c>
      <c r="V383" s="1">
        <v>44000</v>
      </c>
      <c r="W383" s="1">
        <v>50000</v>
      </c>
      <c r="X383" s="1">
        <v>25640.15</v>
      </c>
      <c r="Y383" s="1">
        <v>25640.15</v>
      </c>
      <c r="Z383" s="1">
        <v>25640.15</v>
      </c>
      <c r="AA383" s="1">
        <v>25640.15</v>
      </c>
      <c r="AB383" s="1">
        <v>25640.15</v>
      </c>
      <c r="AC383" s="83">
        <f t="shared" si="10"/>
        <v>18359.849999999999</v>
      </c>
      <c r="AD383">
        <v>0</v>
      </c>
      <c r="AE383">
        <v>0</v>
      </c>
      <c r="AF383">
        <v>0</v>
      </c>
      <c r="AG383" s="1">
        <v>6000</v>
      </c>
      <c r="AH383" s="1">
        <v>-6000</v>
      </c>
    </row>
    <row r="384" spans="1:34" hidden="1" x14ac:dyDescent="0.25">
      <c r="A384" t="str">
        <f t="shared" si="11"/>
        <v>1.1-00-2302_23312009_2325410</v>
      </c>
      <c r="B384" t="s">
        <v>137</v>
      </c>
      <c r="C384" t="s">
        <v>138</v>
      </c>
      <c r="D384" t="s">
        <v>95</v>
      </c>
      <c r="E384" t="s">
        <v>96</v>
      </c>
      <c r="F384" t="s">
        <v>43</v>
      </c>
      <c r="G384" t="s">
        <v>44</v>
      </c>
      <c r="H384" t="s">
        <v>97</v>
      </c>
      <c r="I384" t="s">
        <v>98</v>
      </c>
      <c r="J384">
        <v>3</v>
      </c>
      <c r="K384" t="s">
        <v>90</v>
      </c>
      <c r="L384">
        <v>12</v>
      </c>
      <c r="M384" t="s">
        <v>264</v>
      </c>
      <c r="N384" t="s">
        <v>99</v>
      </c>
      <c r="O384" t="s">
        <v>100</v>
      </c>
      <c r="P384">
        <v>2000</v>
      </c>
      <c r="Q384" t="s">
        <v>73</v>
      </c>
      <c r="R384">
        <v>2541</v>
      </c>
      <c r="S384" t="s">
        <v>196</v>
      </c>
      <c r="T384">
        <v>0</v>
      </c>
      <c r="U384" t="s">
        <v>40</v>
      </c>
      <c r="V384" s="1">
        <v>52000</v>
      </c>
      <c r="W384" s="1">
        <v>52000</v>
      </c>
      <c r="X384" s="1">
        <v>44217.08</v>
      </c>
      <c r="Y384" s="1">
        <v>32037.08</v>
      </c>
      <c r="Z384" s="1">
        <v>17976</v>
      </c>
      <c r="AA384" s="1">
        <v>17976</v>
      </c>
      <c r="AB384" s="1">
        <v>17976</v>
      </c>
      <c r="AC384" s="83">
        <f t="shared" si="10"/>
        <v>7782.9199999999983</v>
      </c>
      <c r="AD384">
        <v>0</v>
      </c>
      <c r="AE384">
        <v>0</v>
      </c>
      <c r="AF384">
        <v>0</v>
      </c>
      <c r="AG384">
        <v>0</v>
      </c>
      <c r="AH384">
        <v>0</v>
      </c>
    </row>
    <row r="385" spans="1:34" hidden="1" x14ac:dyDescent="0.25">
      <c r="A385" t="str">
        <f t="shared" si="11"/>
        <v>1.1-00-2302_23312009_2327210</v>
      </c>
      <c r="B385" t="s">
        <v>137</v>
      </c>
      <c r="C385" t="s">
        <v>138</v>
      </c>
      <c r="D385" t="s">
        <v>95</v>
      </c>
      <c r="E385" t="s">
        <v>96</v>
      </c>
      <c r="F385" t="s">
        <v>43</v>
      </c>
      <c r="G385" t="s">
        <v>44</v>
      </c>
      <c r="H385" t="s">
        <v>97</v>
      </c>
      <c r="I385" t="s">
        <v>98</v>
      </c>
      <c r="J385">
        <v>3</v>
      </c>
      <c r="K385" t="s">
        <v>90</v>
      </c>
      <c r="L385">
        <v>12</v>
      </c>
      <c r="M385" t="s">
        <v>264</v>
      </c>
      <c r="N385" t="s">
        <v>99</v>
      </c>
      <c r="O385" t="s">
        <v>100</v>
      </c>
      <c r="P385">
        <v>2000</v>
      </c>
      <c r="Q385" t="s">
        <v>73</v>
      </c>
      <c r="R385">
        <v>2721</v>
      </c>
      <c r="S385" t="s">
        <v>166</v>
      </c>
      <c r="T385">
        <v>0</v>
      </c>
      <c r="U385" t="s">
        <v>40</v>
      </c>
      <c r="V385" s="1">
        <v>2000000</v>
      </c>
      <c r="W385" s="1">
        <v>2000000</v>
      </c>
      <c r="X385" s="1">
        <v>1999877.1200000001</v>
      </c>
      <c r="Y385" s="1">
        <v>1906497.12</v>
      </c>
      <c r="Z385">
        <v>0</v>
      </c>
      <c r="AA385">
        <v>0</v>
      </c>
      <c r="AB385">
        <v>0</v>
      </c>
      <c r="AC385" s="83">
        <f t="shared" si="10"/>
        <v>122.87999999988824</v>
      </c>
      <c r="AD385">
        <v>0</v>
      </c>
      <c r="AE385">
        <v>0</v>
      </c>
      <c r="AF385">
        <v>0</v>
      </c>
      <c r="AG385">
        <v>0</v>
      </c>
      <c r="AH385">
        <v>0</v>
      </c>
    </row>
    <row r="386" spans="1:34" hidden="1" x14ac:dyDescent="0.25">
      <c r="A386" t="str">
        <f t="shared" si="11"/>
        <v>1.1-00-2302_23312009_2329110</v>
      </c>
      <c r="B386" t="s">
        <v>137</v>
      </c>
      <c r="C386" t="s">
        <v>138</v>
      </c>
      <c r="D386" t="s">
        <v>95</v>
      </c>
      <c r="E386" t="s">
        <v>96</v>
      </c>
      <c r="F386" t="s">
        <v>43</v>
      </c>
      <c r="G386" t="s">
        <v>44</v>
      </c>
      <c r="H386" t="s">
        <v>97</v>
      </c>
      <c r="I386" t="s">
        <v>98</v>
      </c>
      <c r="J386">
        <v>3</v>
      </c>
      <c r="K386" t="s">
        <v>90</v>
      </c>
      <c r="L386">
        <v>12</v>
      </c>
      <c r="M386" t="s">
        <v>264</v>
      </c>
      <c r="N386" t="s">
        <v>99</v>
      </c>
      <c r="O386" t="s">
        <v>100</v>
      </c>
      <c r="P386">
        <v>2000</v>
      </c>
      <c r="Q386" t="s">
        <v>73</v>
      </c>
      <c r="R386">
        <v>2911</v>
      </c>
      <c r="S386" t="s">
        <v>167</v>
      </c>
      <c r="T386">
        <v>0</v>
      </c>
      <c r="U386" t="s">
        <v>40</v>
      </c>
      <c r="V386" s="1">
        <v>30000</v>
      </c>
      <c r="W386" s="1">
        <v>30000</v>
      </c>
      <c r="X386" s="1">
        <v>17650.86</v>
      </c>
      <c r="Y386" s="1">
        <v>17650.86</v>
      </c>
      <c r="Z386" s="1">
        <v>17650.86</v>
      </c>
      <c r="AA386" s="1">
        <v>17650.86</v>
      </c>
      <c r="AB386" s="1">
        <v>17650.86</v>
      </c>
      <c r="AC386" s="83">
        <f t="shared" si="10"/>
        <v>12349.14</v>
      </c>
      <c r="AD386">
        <v>0</v>
      </c>
      <c r="AE386">
        <v>0</v>
      </c>
      <c r="AF386">
        <v>0</v>
      </c>
      <c r="AG386">
        <v>0</v>
      </c>
      <c r="AH386">
        <v>0</v>
      </c>
    </row>
    <row r="387" spans="1:34" hidden="1" x14ac:dyDescent="0.25">
      <c r="A387" t="str">
        <f t="shared" ref="A387:A444" si="12">CONCATENATE(B387,H387,J387,L387,N387,R387,T387)</f>
        <v>1.1-00-2302_23312009_2356510</v>
      </c>
      <c r="B387" t="s">
        <v>137</v>
      </c>
      <c r="C387" t="s">
        <v>138</v>
      </c>
      <c r="D387" t="s">
        <v>95</v>
      </c>
      <c r="E387" t="s">
        <v>96</v>
      </c>
      <c r="F387" t="s">
        <v>43</v>
      </c>
      <c r="G387" t="s">
        <v>44</v>
      </c>
      <c r="H387" t="s">
        <v>97</v>
      </c>
      <c r="I387" t="s">
        <v>98</v>
      </c>
      <c r="J387">
        <v>3</v>
      </c>
      <c r="K387" t="s">
        <v>90</v>
      </c>
      <c r="L387">
        <v>12</v>
      </c>
      <c r="M387" t="s">
        <v>264</v>
      </c>
      <c r="N387" t="s">
        <v>99</v>
      </c>
      <c r="O387" t="s">
        <v>100</v>
      </c>
      <c r="P387">
        <v>5000</v>
      </c>
      <c r="Q387" t="s">
        <v>84</v>
      </c>
      <c r="R387">
        <v>5651</v>
      </c>
      <c r="S387" t="s">
        <v>210</v>
      </c>
      <c r="T387">
        <v>0</v>
      </c>
      <c r="U387" t="s">
        <v>40</v>
      </c>
      <c r="V387" s="1">
        <v>100000</v>
      </c>
      <c r="W387" s="1">
        <v>100000</v>
      </c>
      <c r="X387" s="1">
        <v>71050</v>
      </c>
      <c r="Y387" s="1">
        <v>71050</v>
      </c>
      <c r="Z387" s="1">
        <v>71050</v>
      </c>
      <c r="AA387" s="1">
        <v>71050</v>
      </c>
      <c r="AB387" s="1">
        <v>71050</v>
      </c>
      <c r="AC387" s="83">
        <f t="shared" ref="AC387:AC444" si="13">V387-X387</f>
        <v>28950</v>
      </c>
      <c r="AD387">
        <v>0</v>
      </c>
      <c r="AE387">
        <v>0</v>
      </c>
      <c r="AF387">
        <v>0</v>
      </c>
      <c r="AG387">
        <v>0</v>
      </c>
      <c r="AH387">
        <v>0</v>
      </c>
    </row>
    <row r="388" spans="1:34" hidden="1" x14ac:dyDescent="0.25">
      <c r="A388" t="str">
        <f t="shared" si="12"/>
        <v>1.1-00-2302_23312009_2356910</v>
      </c>
      <c r="B388" t="s">
        <v>137</v>
      </c>
      <c r="C388" t="s">
        <v>138</v>
      </c>
      <c r="D388" t="s">
        <v>95</v>
      </c>
      <c r="E388" t="s">
        <v>96</v>
      </c>
      <c r="F388" t="s">
        <v>43</v>
      </c>
      <c r="G388" t="s">
        <v>44</v>
      </c>
      <c r="H388" t="s">
        <v>97</v>
      </c>
      <c r="I388" t="s">
        <v>98</v>
      </c>
      <c r="J388">
        <v>3</v>
      </c>
      <c r="K388" t="s">
        <v>90</v>
      </c>
      <c r="L388">
        <v>12</v>
      </c>
      <c r="M388" t="s">
        <v>264</v>
      </c>
      <c r="N388" t="s">
        <v>99</v>
      </c>
      <c r="O388" t="s">
        <v>100</v>
      </c>
      <c r="P388">
        <v>5000</v>
      </c>
      <c r="Q388" t="s">
        <v>84</v>
      </c>
      <c r="R388">
        <v>5691</v>
      </c>
      <c r="S388" t="s">
        <v>85</v>
      </c>
      <c r="T388">
        <v>0</v>
      </c>
      <c r="U388" t="s">
        <v>40</v>
      </c>
      <c r="V388" s="1">
        <v>1000000</v>
      </c>
      <c r="W388" s="1">
        <v>1000000</v>
      </c>
      <c r="X388" s="1">
        <v>1581950</v>
      </c>
      <c r="Y388" s="1">
        <v>1581950</v>
      </c>
      <c r="Z388" s="1">
        <v>63568</v>
      </c>
      <c r="AA388" s="1">
        <v>63568</v>
      </c>
      <c r="AB388" s="1">
        <v>63568</v>
      </c>
      <c r="AC388" s="83">
        <f t="shared" si="13"/>
        <v>-581950</v>
      </c>
      <c r="AD388">
        <v>0</v>
      </c>
      <c r="AE388">
        <v>0</v>
      </c>
      <c r="AF388">
        <v>0</v>
      </c>
      <c r="AG388">
        <v>0</v>
      </c>
      <c r="AH388">
        <v>0</v>
      </c>
    </row>
    <row r="389" spans="1:34" hidden="1" x14ac:dyDescent="0.25">
      <c r="A389" t="str">
        <f t="shared" si="12"/>
        <v>1.1-00-2303_23117011_2322110</v>
      </c>
      <c r="B389" t="s">
        <v>137</v>
      </c>
      <c r="C389" t="s">
        <v>138</v>
      </c>
      <c r="D389" t="s">
        <v>265</v>
      </c>
      <c r="E389" t="s">
        <v>266</v>
      </c>
      <c r="F389" t="s">
        <v>125</v>
      </c>
      <c r="G389" t="s">
        <v>126</v>
      </c>
      <c r="H389" t="s">
        <v>267</v>
      </c>
      <c r="I389" t="s">
        <v>268</v>
      </c>
      <c r="J389">
        <v>1</v>
      </c>
      <c r="K389" t="s">
        <v>127</v>
      </c>
      <c r="L389">
        <v>17</v>
      </c>
      <c r="M389" t="s">
        <v>271</v>
      </c>
      <c r="N389" t="s">
        <v>269</v>
      </c>
      <c r="O389" t="s">
        <v>270</v>
      </c>
      <c r="P389">
        <v>2000</v>
      </c>
      <c r="Q389" t="s">
        <v>73</v>
      </c>
      <c r="R389">
        <v>2211</v>
      </c>
      <c r="S389" t="s">
        <v>141</v>
      </c>
      <c r="T389">
        <v>0</v>
      </c>
      <c r="U389" t="s">
        <v>40</v>
      </c>
      <c r="V389" s="1">
        <v>85000</v>
      </c>
      <c r="W389" s="1">
        <v>85000</v>
      </c>
      <c r="X389" s="1">
        <v>39051.4</v>
      </c>
      <c r="Y389" s="1">
        <v>39051.4</v>
      </c>
      <c r="Z389" s="1">
        <v>39051.4</v>
      </c>
      <c r="AA389" s="1">
        <v>39051.4</v>
      </c>
      <c r="AB389" s="1">
        <v>39051.4</v>
      </c>
      <c r="AC389" s="83">
        <f t="shared" si="13"/>
        <v>45948.6</v>
      </c>
      <c r="AD389">
        <v>0</v>
      </c>
      <c r="AE389">
        <v>0</v>
      </c>
      <c r="AF389">
        <v>0</v>
      </c>
      <c r="AG389">
        <v>0</v>
      </c>
      <c r="AH389">
        <v>0</v>
      </c>
    </row>
    <row r="390" spans="1:34" hidden="1" x14ac:dyDescent="0.25">
      <c r="A390" t="str">
        <f t="shared" si="12"/>
        <v>1.1-00-2303_23117011_2324910</v>
      </c>
      <c r="B390" t="s">
        <v>137</v>
      </c>
      <c r="C390" t="s">
        <v>138</v>
      </c>
      <c r="D390" t="s">
        <v>265</v>
      </c>
      <c r="E390" t="s">
        <v>266</v>
      </c>
      <c r="F390" t="s">
        <v>125</v>
      </c>
      <c r="G390" t="s">
        <v>126</v>
      </c>
      <c r="H390" t="s">
        <v>267</v>
      </c>
      <c r="I390" t="s">
        <v>268</v>
      </c>
      <c r="J390">
        <v>1</v>
      </c>
      <c r="K390" t="s">
        <v>127</v>
      </c>
      <c r="L390">
        <v>17</v>
      </c>
      <c r="M390" t="s">
        <v>271</v>
      </c>
      <c r="N390" t="s">
        <v>269</v>
      </c>
      <c r="O390" t="s">
        <v>270</v>
      </c>
      <c r="P390">
        <v>2000</v>
      </c>
      <c r="Q390" t="s">
        <v>73</v>
      </c>
      <c r="R390">
        <v>2491</v>
      </c>
      <c r="S390" t="s">
        <v>165</v>
      </c>
      <c r="T390">
        <v>0</v>
      </c>
      <c r="U390" t="s">
        <v>40</v>
      </c>
      <c r="V390" s="1">
        <v>75000</v>
      </c>
      <c r="W390" s="1">
        <v>75000</v>
      </c>
      <c r="X390">
        <v>0</v>
      </c>
      <c r="Y390">
        <v>0</v>
      </c>
      <c r="Z390">
        <v>0</v>
      </c>
      <c r="AA390">
        <v>0</v>
      </c>
      <c r="AB390">
        <v>0</v>
      </c>
      <c r="AC390" s="83">
        <f t="shared" si="13"/>
        <v>75000</v>
      </c>
      <c r="AD390">
        <v>0</v>
      </c>
      <c r="AE390">
        <v>0</v>
      </c>
      <c r="AF390">
        <v>0</v>
      </c>
      <c r="AG390">
        <v>0</v>
      </c>
      <c r="AH390">
        <v>0</v>
      </c>
    </row>
    <row r="391" spans="1:34" hidden="1" x14ac:dyDescent="0.25">
      <c r="A391" t="str">
        <f t="shared" si="12"/>
        <v>1.1-00-2303_23117011_2327210</v>
      </c>
      <c r="B391" t="s">
        <v>137</v>
      </c>
      <c r="C391" t="s">
        <v>138</v>
      </c>
      <c r="D391" t="s">
        <v>265</v>
      </c>
      <c r="E391" t="s">
        <v>266</v>
      </c>
      <c r="F391" t="s">
        <v>125</v>
      </c>
      <c r="G391" t="s">
        <v>126</v>
      </c>
      <c r="H391" t="s">
        <v>267</v>
      </c>
      <c r="I391" t="s">
        <v>268</v>
      </c>
      <c r="J391">
        <v>1</v>
      </c>
      <c r="K391" t="s">
        <v>127</v>
      </c>
      <c r="L391">
        <v>17</v>
      </c>
      <c r="M391" t="s">
        <v>271</v>
      </c>
      <c r="N391" t="s">
        <v>269</v>
      </c>
      <c r="O391" t="s">
        <v>270</v>
      </c>
      <c r="P391">
        <v>2000</v>
      </c>
      <c r="Q391" t="s">
        <v>73</v>
      </c>
      <c r="R391">
        <v>2721</v>
      </c>
      <c r="S391" t="s">
        <v>166</v>
      </c>
      <c r="T391">
        <v>0</v>
      </c>
      <c r="U391" t="s">
        <v>40</v>
      </c>
      <c r="V391" s="1">
        <v>50000</v>
      </c>
      <c r="W391" s="1">
        <v>50000</v>
      </c>
      <c r="X391">
        <v>0</v>
      </c>
      <c r="Y391">
        <v>0</v>
      </c>
      <c r="Z391">
        <v>0</v>
      </c>
      <c r="AA391">
        <v>0</v>
      </c>
      <c r="AB391">
        <v>0</v>
      </c>
      <c r="AC391" s="83">
        <f t="shared" si="13"/>
        <v>50000</v>
      </c>
      <c r="AD391">
        <v>0</v>
      </c>
      <c r="AE391">
        <v>0</v>
      </c>
      <c r="AF391">
        <v>0</v>
      </c>
      <c r="AG391">
        <v>0</v>
      </c>
      <c r="AH391">
        <v>0</v>
      </c>
    </row>
    <row r="392" spans="1:34" hidden="1" x14ac:dyDescent="0.25">
      <c r="A392" t="str">
        <f t="shared" si="12"/>
        <v>1.1-00-2303_23117011_2333110</v>
      </c>
      <c r="B392" t="s">
        <v>137</v>
      </c>
      <c r="C392" t="s">
        <v>138</v>
      </c>
      <c r="D392" t="s">
        <v>265</v>
      </c>
      <c r="E392" t="s">
        <v>266</v>
      </c>
      <c r="F392" t="s">
        <v>125</v>
      </c>
      <c r="G392" t="s">
        <v>126</v>
      </c>
      <c r="H392" t="s">
        <v>267</v>
      </c>
      <c r="I392" t="s">
        <v>268</v>
      </c>
      <c r="J392">
        <v>1</v>
      </c>
      <c r="K392" t="s">
        <v>127</v>
      </c>
      <c r="L392">
        <v>17</v>
      </c>
      <c r="M392" t="s">
        <v>271</v>
      </c>
      <c r="N392" t="s">
        <v>269</v>
      </c>
      <c r="O392" t="s">
        <v>270</v>
      </c>
      <c r="P392">
        <v>3000</v>
      </c>
      <c r="Q392" t="s">
        <v>38</v>
      </c>
      <c r="R392">
        <v>3311</v>
      </c>
      <c r="S392" t="s">
        <v>180</v>
      </c>
      <c r="T392">
        <v>0</v>
      </c>
      <c r="U392" t="s">
        <v>40</v>
      </c>
      <c r="V392" s="1">
        <v>2367000</v>
      </c>
      <c r="W392" s="1">
        <v>2375000</v>
      </c>
      <c r="X392" s="1">
        <v>1859400</v>
      </c>
      <c r="Y392" s="1">
        <v>1859400</v>
      </c>
      <c r="Z392" s="1">
        <v>1090400</v>
      </c>
      <c r="AA392" s="1">
        <v>939600</v>
      </c>
      <c r="AB392" s="1">
        <v>939600</v>
      </c>
      <c r="AC392" s="83">
        <f t="shared" si="13"/>
        <v>507600</v>
      </c>
      <c r="AD392">
        <v>0</v>
      </c>
      <c r="AE392">
        <v>0</v>
      </c>
      <c r="AF392">
        <v>0</v>
      </c>
      <c r="AG392" s="1">
        <v>8000</v>
      </c>
      <c r="AH392" s="1">
        <v>-8000</v>
      </c>
    </row>
    <row r="393" spans="1:34" hidden="1" x14ac:dyDescent="0.25">
      <c r="A393" t="str">
        <f t="shared" si="12"/>
        <v>1.1-00-2303_23117011_2335210</v>
      </c>
      <c r="B393" t="s">
        <v>137</v>
      </c>
      <c r="C393" t="s">
        <v>138</v>
      </c>
      <c r="D393" t="s">
        <v>265</v>
      </c>
      <c r="E393" t="s">
        <v>266</v>
      </c>
      <c r="F393" t="s">
        <v>125</v>
      </c>
      <c r="G393" t="s">
        <v>126</v>
      </c>
      <c r="H393" t="s">
        <v>267</v>
      </c>
      <c r="I393" t="s">
        <v>268</v>
      </c>
      <c r="J393">
        <v>1</v>
      </c>
      <c r="K393" t="s">
        <v>127</v>
      </c>
      <c r="L393">
        <v>17</v>
      </c>
      <c r="M393" t="s">
        <v>271</v>
      </c>
      <c r="N393" t="s">
        <v>269</v>
      </c>
      <c r="O393" t="s">
        <v>270</v>
      </c>
      <c r="P393">
        <v>3000</v>
      </c>
      <c r="Q393" t="s">
        <v>38</v>
      </c>
      <c r="R393">
        <v>3521</v>
      </c>
      <c r="S393" t="s">
        <v>597</v>
      </c>
      <c r="T393">
        <v>0</v>
      </c>
      <c r="U393" t="s">
        <v>40</v>
      </c>
      <c r="V393" s="1">
        <v>8000</v>
      </c>
      <c r="W393">
        <v>0</v>
      </c>
      <c r="X393" s="1">
        <v>7656</v>
      </c>
      <c r="Y393">
        <v>0</v>
      </c>
      <c r="Z393">
        <v>0</v>
      </c>
      <c r="AA393">
        <v>0</v>
      </c>
      <c r="AB393">
        <v>0</v>
      </c>
      <c r="AC393" s="83">
        <f t="shared" si="13"/>
        <v>344</v>
      </c>
      <c r="AD393">
        <v>0</v>
      </c>
      <c r="AE393" s="1">
        <v>8000</v>
      </c>
      <c r="AF393">
        <v>0</v>
      </c>
      <c r="AG393">
        <v>0</v>
      </c>
      <c r="AH393" s="1">
        <v>8000</v>
      </c>
    </row>
    <row r="394" spans="1:34" hidden="1" x14ac:dyDescent="0.25">
      <c r="A394" t="str">
        <f t="shared" si="12"/>
        <v>1.1-00-2309_23845028_2343110</v>
      </c>
      <c r="B394" t="s">
        <v>137</v>
      </c>
      <c r="C394" t="s">
        <v>138</v>
      </c>
      <c r="D394" t="s">
        <v>382</v>
      </c>
      <c r="E394" t="s">
        <v>383</v>
      </c>
      <c r="F394" t="s">
        <v>149</v>
      </c>
      <c r="G394" t="s">
        <v>150</v>
      </c>
      <c r="H394" t="s">
        <v>363</v>
      </c>
      <c r="I394" t="s">
        <v>364</v>
      </c>
      <c r="J394">
        <v>8</v>
      </c>
      <c r="K394" t="s">
        <v>384</v>
      </c>
      <c r="L394">
        <v>45</v>
      </c>
      <c r="M394" t="s">
        <v>387</v>
      </c>
      <c r="N394" t="s">
        <v>385</v>
      </c>
      <c r="O394" t="s">
        <v>386</v>
      </c>
      <c r="P394">
        <v>4000</v>
      </c>
      <c r="Q394" t="s">
        <v>154</v>
      </c>
      <c r="R394">
        <v>4311</v>
      </c>
      <c r="S394" t="s">
        <v>296</v>
      </c>
      <c r="T394">
        <v>0</v>
      </c>
      <c r="U394" t="s">
        <v>40</v>
      </c>
      <c r="V394" s="1">
        <v>2000000</v>
      </c>
      <c r="W394" s="1">
        <v>2000000</v>
      </c>
      <c r="X394" s="1">
        <v>1950000</v>
      </c>
      <c r="Y394" s="1">
        <v>1950000</v>
      </c>
      <c r="Z394" s="1">
        <v>1950000</v>
      </c>
      <c r="AA394" s="1">
        <v>1950000</v>
      </c>
      <c r="AB394" s="1">
        <v>1950000</v>
      </c>
      <c r="AC394" s="83">
        <f t="shared" si="13"/>
        <v>50000</v>
      </c>
      <c r="AD394">
        <v>0</v>
      </c>
      <c r="AE394">
        <v>0</v>
      </c>
      <c r="AF394">
        <v>0</v>
      </c>
      <c r="AG394">
        <v>0</v>
      </c>
      <c r="AH394">
        <v>0</v>
      </c>
    </row>
    <row r="395" spans="1:34" hidden="1" x14ac:dyDescent="0.25">
      <c r="A395" t="str">
        <f t="shared" si="12"/>
        <v>1.1-00-2309_23846028_2343110</v>
      </c>
      <c r="B395" t="s">
        <v>137</v>
      </c>
      <c r="C395" t="s">
        <v>138</v>
      </c>
      <c r="D395" t="s">
        <v>382</v>
      </c>
      <c r="E395" t="s">
        <v>383</v>
      </c>
      <c r="F395" t="s">
        <v>149</v>
      </c>
      <c r="G395" t="s">
        <v>150</v>
      </c>
      <c r="H395" t="s">
        <v>363</v>
      </c>
      <c r="I395" t="s">
        <v>364</v>
      </c>
      <c r="J395">
        <v>8</v>
      </c>
      <c r="K395" t="s">
        <v>384</v>
      </c>
      <c r="L395">
        <v>46</v>
      </c>
      <c r="M395" t="s">
        <v>388</v>
      </c>
      <c r="N395" t="s">
        <v>385</v>
      </c>
      <c r="O395" t="s">
        <v>386</v>
      </c>
      <c r="P395">
        <v>4000</v>
      </c>
      <c r="Q395" t="s">
        <v>154</v>
      </c>
      <c r="R395">
        <v>4311</v>
      </c>
      <c r="S395" t="s">
        <v>296</v>
      </c>
      <c r="T395">
        <v>0</v>
      </c>
      <c r="U395" t="s">
        <v>40</v>
      </c>
      <c r="V395" s="1">
        <v>300000</v>
      </c>
      <c r="W395" s="1">
        <v>300000</v>
      </c>
      <c r="X395" s="1">
        <v>48000</v>
      </c>
      <c r="Y395" s="1">
        <v>48000</v>
      </c>
      <c r="Z395" s="1">
        <v>48000</v>
      </c>
      <c r="AA395" s="1">
        <v>48000</v>
      </c>
      <c r="AB395" s="1">
        <v>48000</v>
      </c>
      <c r="AC395" s="83">
        <f t="shared" si="13"/>
        <v>252000</v>
      </c>
      <c r="AD395">
        <v>0</v>
      </c>
      <c r="AE395">
        <v>0</v>
      </c>
      <c r="AF395">
        <v>0</v>
      </c>
      <c r="AG395">
        <v>0</v>
      </c>
      <c r="AH395">
        <v>0</v>
      </c>
    </row>
    <row r="396" spans="1:34" hidden="1" x14ac:dyDescent="0.25">
      <c r="A396" t="str">
        <f t="shared" si="12"/>
        <v>1.1-00-2309_23842026_2322210</v>
      </c>
      <c r="B396" t="s">
        <v>137</v>
      </c>
      <c r="C396" t="s">
        <v>138</v>
      </c>
      <c r="D396" t="s">
        <v>382</v>
      </c>
      <c r="E396" t="s">
        <v>383</v>
      </c>
      <c r="F396" t="s">
        <v>43</v>
      </c>
      <c r="G396" t="s">
        <v>44</v>
      </c>
      <c r="H396" t="s">
        <v>363</v>
      </c>
      <c r="I396" t="s">
        <v>364</v>
      </c>
      <c r="J396">
        <v>8</v>
      </c>
      <c r="K396" t="s">
        <v>384</v>
      </c>
      <c r="L396">
        <v>42</v>
      </c>
      <c r="M396" t="s">
        <v>391</v>
      </c>
      <c r="N396" t="s">
        <v>389</v>
      </c>
      <c r="O396" t="s">
        <v>390</v>
      </c>
      <c r="P396">
        <v>2000</v>
      </c>
      <c r="Q396" t="s">
        <v>73</v>
      </c>
      <c r="R396">
        <v>2221</v>
      </c>
      <c r="S396" t="s">
        <v>194</v>
      </c>
      <c r="T396">
        <v>0</v>
      </c>
      <c r="U396" t="s">
        <v>40</v>
      </c>
      <c r="V396" s="1">
        <v>100000</v>
      </c>
      <c r="W396" s="1">
        <v>100000</v>
      </c>
      <c r="X396" s="1">
        <v>95999.4</v>
      </c>
      <c r="Y396" s="1">
        <v>95999.4</v>
      </c>
      <c r="Z396">
        <v>0</v>
      </c>
      <c r="AA396">
        <v>0</v>
      </c>
      <c r="AB396">
        <v>0</v>
      </c>
      <c r="AC396" s="83">
        <f t="shared" si="13"/>
        <v>4000.6000000000058</v>
      </c>
      <c r="AD396">
        <v>0</v>
      </c>
      <c r="AE396">
        <v>0</v>
      </c>
      <c r="AF396">
        <v>0</v>
      </c>
      <c r="AG396">
        <v>0</v>
      </c>
      <c r="AH396">
        <v>0</v>
      </c>
    </row>
    <row r="397" spans="1:34" hidden="1" x14ac:dyDescent="0.25">
      <c r="A397" t="str">
        <f t="shared" si="12"/>
        <v>1.1-00-2309_23842026_2323510</v>
      </c>
      <c r="B397" t="s">
        <v>137</v>
      </c>
      <c r="C397" t="s">
        <v>138</v>
      </c>
      <c r="D397" t="s">
        <v>382</v>
      </c>
      <c r="E397" t="s">
        <v>383</v>
      </c>
      <c r="F397" t="s">
        <v>43</v>
      </c>
      <c r="G397" t="s">
        <v>44</v>
      </c>
      <c r="H397" t="s">
        <v>363</v>
      </c>
      <c r="I397" t="s">
        <v>364</v>
      </c>
      <c r="J397">
        <v>8</v>
      </c>
      <c r="K397" t="s">
        <v>384</v>
      </c>
      <c r="L397">
        <v>42</v>
      </c>
      <c r="M397" t="s">
        <v>391</v>
      </c>
      <c r="N397" t="s">
        <v>389</v>
      </c>
      <c r="O397" t="s">
        <v>390</v>
      </c>
      <c r="P397">
        <v>2000</v>
      </c>
      <c r="Q397" t="s">
        <v>73</v>
      </c>
      <c r="R397">
        <v>2351</v>
      </c>
      <c r="S397" t="s">
        <v>392</v>
      </c>
      <c r="T397">
        <v>0</v>
      </c>
      <c r="U397" t="s">
        <v>40</v>
      </c>
      <c r="V397" s="1">
        <v>650000</v>
      </c>
      <c r="W397" s="1">
        <v>700000</v>
      </c>
      <c r="X397" s="1">
        <v>778075.15</v>
      </c>
      <c r="Y397" s="1">
        <v>575850.04</v>
      </c>
      <c r="Z397" s="1">
        <v>575154.04</v>
      </c>
      <c r="AA397" s="1">
        <v>575154.04</v>
      </c>
      <c r="AB397" s="1">
        <v>507294.04</v>
      </c>
      <c r="AC397" s="83">
        <f t="shared" si="13"/>
        <v>-128075.15000000002</v>
      </c>
      <c r="AD397">
        <v>0</v>
      </c>
      <c r="AE397">
        <v>0</v>
      </c>
      <c r="AF397">
        <v>0</v>
      </c>
      <c r="AG397" s="1">
        <v>50000</v>
      </c>
      <c r="AH397" s="1">
        <v>-50000</v>
      </c>
    </row>
    <row r="398" spans="1:34" hidden="1" x14ac:dyDescent="0.25">
      <c r="A398" t="str">
        <f t="shared" si="12"/>
        <v>1.1-00-2309_23842026_2323910</v>
      </c>
      <c r="B398" t="s">
        <v>137</v>
      </c>
      <c r="C398" t="s">
        <v>138</v>
      </c>
      <c r="D398" t="s">
        <v>382</v>
      </c>
      <c r="E398" t="s">
        <v>383</v>
      </c>
      <c r="F398" t="s">
        <v>43</v>
      </c>
      <c r="G398" t="s">
        <v>44</v>
      </c>
      <c r="H398" t="s">
        <v>363</v>
      </c>
      <c r="I398" t="s">
        <v>364</v>
      </c>
      <c r="J398">
        <v>8</v>
      </c>
      <c r="K398" t="s">
        <v>384</v>
      </c>
      <c r="L398">
        <v>42</v>
      </c>
      <c r="M398" t="s">
        <v>391</v>
      </c>
      <c r="N398" t="s">
        <v>389</v>
      </c>
      <c r="O398" t="s">
        <v>390</v>
      </c>
      <c r="P398">
        <v>2000</v>
      </c>
      <c r="Q398" t="s">
        <v>73</v>
      </c>
      <c r="R398">
        <v>2391</v>
      </c>
      <c r="S398" t="s">
        <v>393</v>
      </c>
      <c r="T398">
        <v>0</v>
      </c>
      <c r="U398" t="s">
        <v>40</v>
      </c>
      <c r="V398" s="1">
        <v>540000</v>
      </c>
      <c r="W398" s="1">
        <v>500000</v>
      </c>
      <c r="X398" s="1">
        <v>450000</v>
      </c>
      <c r="Y398" s="1">
        <v>450000</v>
      </c>
      <c r="Z398" s="1">
        <v>450000</v>
      </c>
      <c r="AA398" s="1">
        <v>450000</v>
      </c>
      <c r="AB398" s="1">
        <v>450000</v>
      </c>
      <c r="AC398" s="83">
        <f t="shared" si="13"/>
        <v>90000</v>
      </c>
      <c r="AD398">
        <v>0</v>
      </c>
      <c r="AE398" s="1">
        <v>40000</v>
      </c>
      <c r="AF398">
        <v>0</v>
      </c>
      <c r="AG398">
        <v>0</v>
      </c>
      <c r="AH398" s="1">
        <v>40000</v>
      </c>
    </row>
    <row r="399" spans="1:34" hidden="1" x14ac:dyDescent="0.25">
      <c r="A399" t="str">
        <f t="shared" si="12"/>
        <v>1.1-00-2309_23842026_2324310</v>
      </c>
      <c r="B399" t="s">
        <v>137</v>
      </c>
      <c r="C399" t="s">
        <v>138</v>
      </c>
      <c r="D399" t="s">
        <v>382</v>
      </c>
      <c r="E399" t="s">
        <v>383</v>
      </c>
      <c r="F399" t="s">
        <v>43</v>
      </c>
      <c r="G399" t="s">
        <v>44</v>
      </c>
      <c r="H399" t="s">
        <v>363</v>
      </c>
      <c r="I399" t="s">
        <v>364</v>
      </c>
      <c r="J399">
        <v>8</v>
      </c>
      <c r="K399" t="s">
        <v>384</v>
      </c>
      <c r="L399">
        <v>42</v>
      </c>
      <c r="M399" t="s">
        <v>391</v>
      </c>
      <c r="N399" t="s">
        <v>389</v>
      </c>
      <c r="O399" t="s">
        <v>390</v>
      </c>
      <c r="P399">
        <v>2000</v>
      </c>
      <c r="Q399" t="s">
        <v>73</v>
      </c>
      <c r="R399">
        <v>2431</v>
      </c>
      <c r="S399" t="s">
        <v>394</v>
      </c>
      <c r="T399">
        <v>0</v>
      </c>
      <c r="U399" t="s">
        <v>40</v>
      </c>
      <c r="V399" s="1">
        <v>100000</v>
      </c>
      <c r="W399" s="1">
        <v>100000</v>
      </c>
      <c r="X399" s="1">
        <v>9164</v>
      </c>
      <c r="Y399" s="1">
        <v>9164</v>
      </c>
      <c r="Z399">
        <v>0</v>
      </c>
      <c r="AA399">
        <v>0</v>
      </c>
      <c r="AB399">
        <v>0</v>
      </c>
      <c r="AC399" s="83">
        <f t="shared" si="13"/>
        <v>90836</v>
      </c>
      <c r="AD399">
        <v>0</v>
      </c>
      <c r="AE399">
        <v>0</v>
      </c>
      <c r="AF399">
        <v>0</v>
      </c>
      <c r="AG399">
        <v>0</v>
      </c>
      <c r="AH399">
        <v>0</v>
      </c>
    </row>
    <row r="400" spans="1:34" hidden="1" x14ac:dyDescent="0.25">
      <c r="A400" t="str">
        <f t="shared" si="12"/>
        <v>1.1-00-2309_23842026_2324510</v>
      </c>
      <c r="B400" t="s">
        <v>137</v>
      </c>
      <c r="C400" t="s">
        <v>138</v>
      </c>
      <c r="D400" t="s">
        <v>382</v>
      </c>
      <c r="E400" t="s">
        <v>383</v>
      </c>
      <c r="F400" t="s">
        <v>43</v>
      </c>
      <c r="G400" t="s">
        <v>44</v>
      </c>
      <c r="H400" t="s">
        <v>363</v>
      </c>
      <c r="I400" t="s">
        <v>364</v>
      </c>
      <c r="J400">
        <v>8</v>
      </c>
      <c r="K400" t="s">
        <v>384</v>
      </c>
      <c r="L400">
        <v>42</v>
      </c>
      <c r="M400" t="s">
        <v>391</v>
      </c>
      <c r="N400" t="s">
        <v>389</v>
      </c>
      <c r="O400" t="s">
        <v>390</v>
      </c>
      <c r="P400">
        <v>2000</v>
      </c>
      <c r="Q400" t="s">
        <v>73</v>
      </c>
      <c r="R400">
        <v>2451</v>
      </c>
      <c r="S400" t="s">
        <v>334</v>
      </c>
      <c r="T400">
        <v>0</v>
      </c>
      <c r="U400" t="s">
        <v>40</v>
      </c>
      <c r="V400" s="1">
        <v>360000</v>
      </c>
      <c r="W400" s="1">
        <v>400000</v>
      </c>
      <c r="X400">
        <v>0</v>
      </c>
      <c r="Y400">
        <v>0</v>
      </c>
      <c r="Z400">
        <v>0</v>
      </c>
      <c r="AA400">
        <v>0</v>
      </c>
      <c r="AB400">
        <v>0</v>
      </c>
      <c r="AC400" s="83">
        <f t="shared" si="13"/>
        <v>360000</v>
      </c>
      <c r="AD400">
        <v>0</v>
      </c>
      <c r="AE400">
        <v>0</v>
      </c>
      <c r="AF400">
        <v>0</v>
      </c>
      <c r="AG400" s="1">
        <v>40000</v>
      </c>
      <c r="AH400" s="1">
        <v>-40000</v>
      </c>
    </row>
    <row r="401" spans="1:34" hidden="1" x14ac:dyDescent="0.25">
      <c r="A401" t="str">
        <f t="shared" si="12"/>
        <v>1.1-00-2309_23842026_2325610</v>
      </c>
      <c r="B401" t="s">
        <v>137</v>
      </c>
      <c r="C401" t="s">
        <v>138</v>
      </c>
      <c r="D401" t="s">
        <v>382</v>
      </c>
      <c r="E401" t="s">
        <v>383</v>
      </c>
      <c r="F401" t="s">
        <v>43</v>
      </c>
      <c r="G401" t="s">
        <v>44</v>
      </c>
      <c r="H401" t="s">
        <v>363</v>
      </c>
      <c r="I401" t="s">
        <v>364</v>
      </c>
      <c r="J401">
        <v>8</v>
      </c>
      <c r="K401" t="s">
        <v>384</v>
      </c>
      <c r="L401">
        <v>42</v>
      </c>
      <c r="M401" t="s">
        <v>391</v>
      </c>
      <c r="N401" t="s">
        <v>389</v>
      </c>
      <c r="O401" t="s">
        <v>390</v>
      </c>
      <c r="P401">
        <v>2000</v>
      </c>
      <c r="Q401" t="s">
        <v>73</v>
      </c>
      <c r="R401">
        <v>2561</v>
      </c>
      <c r="S401" t="s">
        <v>177</v>
      </c>
      <c r="T401">
        <v>0</v>
      </c>
      <c r="U401" t="s">
        <v>40</v>
      </c>
      <c r="V401" s="1">
        <v>450000</v>
      </c>
      <c r="W401" s="1">
        <v>500000</v>
      </c>
      <c r="X401">
        <v>0</v>
      </c>
      <c r="Y401">
        <v>0</v>
      </c>
      <c r="Z401">
        <v>0</v>
      </c>
      <c r="AA401">
        <v>0</v>
      </c>
      <c r="AB401">
        <v>0</v>
      </c>
      <c r="AC401" s="83">
        <f t="shared" si="13"/>
        <v>450000</v>
      </c>
      <c r="AD401">
        <v>0</v>
      </c>
      <c r="AE401">
        <v>0</v>
      </c>
      <c r="AF401">
        <v>0</v>
      </c>
      <c r="AG401" s="1">
        <v>50000</v>
      </c>
      <c r="AH401" s="1">
        <v>-50000</v>
      </c>
    </row>
    <row r="402" spans="1:34" hidden="1" x14ac:dyDescent="0.25">
      <c r="A402" t="str">
        <f t="shared" si="12"/>
        <v>1.1-00-2309_23842026_2327210</v>
      </c>
      <c r="B402" t="s">
        <v>137</v>
      </c>
      <c r="C402" t="s">
        <v>138</v>
      </c>
      <c r="D402" t="s">
        <v>382</v>
      </c>
      <c r="E402" t="s">
        <v>383</v>
      </c>
      <c r="F402" t="s">
        <v>43</v>
      </c>
      <c r="G402" t="s">
        <v>44</v>
      </c>
      <c r="H402" t="s">
        <v>363</v>
      </c>
      <c r="I402" t="s">
        <v>364</v>
      </c>
      <c r="J402">
        <v>8</v>
      </c>
      <c r="K402" t="s">
        <v>384</v>
      </c>
      <c r="L402">
        <v>42</v>
      </c>
      <c r="M402" t="s">
        <v>391</v>
      </c>
      <c r="N402" t="s">
        <v>389</v>
      </c>
      <c r="O402" t="s">
        <v>390</v>
      </c>
      <c r="P402">
        <v>2000</v>
      </c>
      <c r="Q402" t="s">
        <v>73</v>
      </c>
      <c r="R402">
        <v>2721</v>
      </c>
      <c r="S402" t="s">
        <v>166</v>
      </c>
      <c r="T402">
        <v>0</v>
      </c>
      <c r="U402" t="s">
        <v>40</v>
      </c>
      <c r="V402" s="1">
        <v>200000</v>
      </c>
      <c r="W402" s="1">
        <v>200000</v>
      </c>
      <c r="X402" s="1">
        <v>122262.18</v>
      </c>
      <c r="Y402" s="1">
        <v>122262.18</v>
      </c>
      <c r="Z402" s="1">
        <v>101153.78</v>
      </c>
      <c r="AA402" s="1">
        <v>99170.18</v>
      </c>
      <c r="AB402" s="1">
        <v>96255.679999999993</v>
      </c>
      <c r="AC402" s="83">
        <f t="shared" si="13"/>
        <v>77737.820000000007</v>
      </c>
      <c r="AD402">
        <v>0</v>
      </c>
      <c r="AE402">
        <v>0</v>
      </c>
      <c r="AF402">
        <v>0</v>
      </c>
      <c r="AG402">
        <v>0</v>
      </c>
      <c r="AH402">
        <v>0</v>
      </c>
    </row>
    <row r="403" spans="1:34" hidden="1" x14ac:dyDescent="0.25">
      <c r="A403" t="str">
        <f t="shared" si="12"/>
        <v>1.1-00-2309_23842026_2329110</v>
      </c>
      <c r="B403" t="s">
        <v>137</v>
      </c>
      <c r="C403" t="s">
        <v>138</v>
      </c>
      <c r="D403" t="s">
        <v>382</v>
      </c>
      <c r="E403" t="s">
        <v>383</v>
      </c>
      <c r="F403" t="s">
        <v>43</v>
      </c>
      <c r="G403" t="s">
        <v>44</v>
      </c>
      <c r="H403" t="s">
        <v>363</v>
      </c>
      <c r="I403" t="s">
        <v>364</v>
      </c>
      <c r="J403">
        <v>8</v>
      </c>
      <c r="K403" t="s">
        <v>384</v>
      </c>
      <c r="L403">
        <v>42</v>
      </c>
      <c r="M403" t="s">
        <v>391</v>
      </c>
      <c r="N403" t="s">
        <v>389</v>
      </c>
      <c r="O403" t="s">
        <v>390</v>
      </c>
      <c r="P403">
        <v>2000</v>
      </c>
      <c r="Q403" t="s">
        <v>73</v>
      </c>
      <c r="R403">
        <v>2911</v>
      </c>
      <c r="S403" t="s">
        <v>167</v>
      </c>
      <c r="T403">
        <v>0</v>
      </c>
      <c r="U403" t="s">
        <v>40</v>
      </c>
      <c r="V403" s="1">
        <v>150000</v>
      </c>
      <c r="W403" s="1">
        <v>150000</v>
      </c>
      <c r="X403" s="1">
        <v>77564.100000000006</v>
      </c>
      <c r="Y403" s="1">
        <v>15805.7</v>
      </c>
      <c r="Z403" s="1">
        <v>15805.7</v>
      </c>
      <c r="AA403" s="1">
        <v>13294.76</v>
      </c>
      <c r="AB403" s="1">
        <v>13294.76</v>
      </c>
      <c r="AC403" s="83">
        <f t="shared" si="13"/>
        <v>72435.899999999994</v>
      </c>
      <c r="AD403">
        <v>0</v>
      </c>
      <c r="AE403">
        <v>0</v>
      </c>
      <c r="AF403">
        <v>0</v>
      </c>
      <c r="AG403">
        <v>0</v>
      </c>
      <c r="AH403">
        <v>0</v>
      </c>
    </row>
    <row r="404" spans="1:34" hidden="1" x14ac:dyDescent="0.25">
      <c r="A404" t="str">
        <f t="shared" si="12"/>
        <v>1.1-00-2309_23842026_23326117</v>
      </c>
      <c r="B404" t="s">
        <v>137</v>
      </c>
      <c r="C404" t="s">
        <v>138</v>
      </c>
      <c r="D404" t="s">
        <v>382</v>
      </c>
      <c r="E404" t="s">
        <v>383</v>
      </c>
      <c r="F404" t="s">
        <v>43</v>
      </c>
      <c r="G404" t="s">
        <v>44</v>
      </c>
      <c r="H404" t="s">
        <v>363</v>
      </c>
      <c r="I404" t="s">
        <v>364</v>
      </c>
      <c r="J404">
        <v>8</v>
      </c>
      <c r="K404" t="s">
        <v>384</v>
      </c>
      <c r="L404">
        <v>42</v>
      </c>
      <c r="M404" t="s">
        <v>391</v>
      </c>
      <c r="N404" t="s">
        <v>389</v>
      </c>
      <c r="O404" t="s">
        <v>390</v>
      </c>
      <c r="P404">
        <v>3000</v>
      </c>
      <c r="Q404" t="s">
        <v>38</v>
      </c>
      <c r="R404">
        <v>3261</v>
      </c>
      <c r="S404" t="s">
        <v>179</v>
      </c>
      <c r="T404">
        <v>17</v>
      </c>
      <c r="U404" t="s">
        <v>395</v>
      </c>
      <c r="V404">
        <v>0</v>
      </c>
      <c r="W404" s="1">
        <v>499990.64</v>
      </c>
      <c r="X404">
        <v>0</v>
      </c>
      <c r="Y404">
        <v>0</v>
      </c>
      <c r="Z404">
        <v>0</v>
      </c>
      <c r="AA404">
        <v>0</v>
      </c>
      <c r="AB404">
        <v>0</v>
      </c>
      <c r="AC404" s="83">
        <f t="shared" si="13"/>
        <v>0</v>
      </c>
      <c r="AD404">
        <v>0</v>
      </c>
      <c r="AE404">
        <v>9.36</v>
      </c>
      <c r="AF404">
        <v>0</v>
      </c>
      <c r="AG404" s="1">
        <v>500000</v>
      </c>
      <c r="AH404" s="1">
        <v>-499990.64</v>
      </c>
    </row>
    <row r="405" spans="1:34" hidden="1" x14ac:dyDescent="0.25">
      <c r="A405" t="str">
        <f t="shared" si="12"/>
        <v>1.1-00-2309_23842026_23326118</v>
      </c>
      <c r="B405" t="s">
        <v>137</v>
      </c>
      <c r="C405" t="s">
        <v>138</v>
      </c>
      <c r="D405" t="s">
        <v>382</v>
      </c>
      <c r="E405" t="s">
        <v>383</v>
      </c>
      <c r="F405" t="s">
        <v>43</v>
      </c>
      <c r="G405" t="s">
        <v>44</v>
      </c>
      <c r="H405" t="s">
        <v>363</v>
      </c>
      <c r="I405" t="s">
        <v>364</v>
      </c>
      <c r="J405">
        <v>8</v>
      </c>
      <c r="K405" t="s">
        <v>384</v>
      </c>
      <c r="L405">
        <v>42</v>
      </c>
      <c r="M405" t="s">
        <v>391</v>
      </c>
      <c r="N405" t="s">
        <v>389</v>
      </c>
      <c r="O405" t="s">
        <v>390</v>
      </c>
      <c r="P405">
        <v>3000</v>
      </c>
      <c r="Q405" t="s">
        <v>38</v>
      </c>
      <c r="R405">
        <v>3261</v>
      </c>
      <c r="S405" t="s">
        <v>179</v>
      </c>
      <c r="T405">
        <v>18</v>
      </c>
      <c r="U405" t="s">
        <v>396</v>
      </c>
      <c r="V405" s="1">
        <v>500000</v>
      </c>
      <c r="W405" s="1">
        <v>500009.36</v>
      </c>
      <c r="X405" s="1">
        <v>495088</v>
      </c>
      <c r="Y405" s="1">
        <v>495088</v>
      </c>
      <c r="Z405" s="1">
        <v>495088</v>
      </c>
      <c r="AA405" s="1">
        <v>495088</v>
      </c>
      <c r="AB405" s="1">
        <v>495088</v>
      </c>
      <c r="AC405" s="83">
        <f t="shared" si="13"/>
        <v>4912</v>
      </c>
      <c r="AD405">
        <v>0</v>
      </c>
      <c r="AE405">
        <v>9.36</v>
      </c>
      <c r="AF405">
        <v>0</v>
      </c>
      <c r="AG405">
        <v>18.72</v>
      </c>
      <c r="AH405">
        <v>-9.36</v>
      </c>
    </row>
    <row r="406" spans="1:34" hidden="1" x14ac:dyDescent="0.25">
      <c r="A406" t="str">
        <f t="shared" si="12"/>
        <v>1.1-00-2309_23842026_2333910</v>
      </c>
      <c r="B406" t="s">
        <v>137</v>
      </c>
      <c r="C406" t="s">
        <v>138</v>
      </c>
      <c r="D406" t="s">
        <v>382</v>
      </c>
      <c r="E406" t="s">
        <v>383</v>
      </c>
      <c r="F406" t="s">
        <v>43</v>
      </c>
      <c r="G406" t="s">
        <v>44</v>
      </c>
      <c r="H406" t="s">
        <v>363</v>
      </c>
      <c r="I406" t="s">
        <v>364</v>
      </c>
      <c r="J406">
        <v>8</v>
      </c>
      <c r="K406" t="s">
        <v>384</v>
      </c>
      <c r="L406">
        <v>42</v>
      </c>
      <c r="M406" t="s">
        <v>391</v>
      </c>
      <c r="N406" t="s">
        <v>389</v>
      </c>
      <c r="O406" t="s">
        <v>390</v>
      </c>
      <c r="P406">
        <v>3000</v>
      </c>
      <c r="Q406" t="s">
        <v>38</v>
      </c>
      <c r="R406">
        <v>3391</v>
      </c>
      <c r="S406" t="s">
        <v>145</v>
      </c>
      <c r="T406">
        <v>0</v>
      </c>
      <c r="U406" t="s">
        <v>40</v>
      </c>
      <c r="V406" s="1">
        <v>42000</v>
      </c>
      <c r="W406">
        <v>0</v>
      </c>
      <c r="X406" s="1">
        <v>41064</v>
      </c>
      <c r="Y406" s="1">
        <v>41064</v>
      </c>
      <c r="Z406">
        <v>0</v>
      </c>
      <c r="AA406">
        <v>0</v>
      </c>
      <c r="AB406">
        <v>0</v>
      </c>
      <c r="AC406" s="83">
        <f t="shared" si="13"/>
        <v>936</v>
      </c>
      <c r="AD406">
        <v>0</v>
      </c>
      <c r="AE406" s="1">
        <v>42000</v>
      </c>
      <c r="AF406">
        <v>0</v>
      </c>
      <c r="AG406">
        <v>0</v>
      </c>
      <c r="AH406" s="1">
        <v>42000</v>
      </c>
    </row>
    <row r="407" spans="1:34" hidden="1" x14ac:dyDescent="0.25">
      <c r="A407" t="str">
        <f t="shared" si="12"/>
        <v>1.1-00-2309_23842026_2338210</v>
      </c>
      <c r="B407" t="s">
        <v>137</v>
      </c>
      <c r="C407" t="s">
        <v>138</v>
      </c>
      <c r="D407" t="s">
        <v>382</v>
      </c>
      <c r="E407" t="s">
        <v>383</v>
      </c>
      <c r="F407" t="s">
        <v>43</v>
      </c>
      <c r="G407" t="s">
        <v>44</v>
      </c>
      <c r="H407" t="s">
        <v>363</v>
      </c>
      <c r="I407" t="s">
        <v>364</v>
      </c>
      <c r="J407">
        <v>8</v>
      </c>
      <c r="K407" t="s">
        <v>384</v>
      </c>
      <c r="L407">
        <v>42</v>
      </c>
      <c r="M407" t="s">
        <v>391</v>
      </c>
      <c r="N407" t="s">
        <v>389</v>
      </c>
      <c r="O407" t="s">
        <v>390</v>
      </c>
      <c r="P407">
        <v>3000</v>
      </c>
      <c r="Q407" t="s">
        <v>38</v>
      </c>
      <c r="R407">
        <v>3821</v>
      </c>
      <c r="S407" t="s">
        <v>233</v>
      </c>
      <c r="T407">
        <v>0</v>
      </c>
      <c r="U407" t="s">
        <v>40</v>
      </c>
      <c r="V407" s="1">
        <v>815620</v>
      </c>
      <c r="W407" s="1">
        <v>100006.84</v>
      </c>
      <c r="X407" s="1">
        <v>412960</v>
      </c>
      <c r="Y407" s="1">
        <v>412960</v>
      </c>
      <c r="Z407" s="1">
        <v>360760</v>
      </c>
      <c r="AA407" s="1">
        <v>63800</v>
      </c>
      <c r="AB407" s="1">
        <v>63800</v>
      </c>
      <c r="AC407" s="83">
        <f t="shared" si="13"/>
        <v>402660</v>
      </c>
      <c r="AD407">
        <v>0</v>
      </c>
      <c r="AE407" s="1">
        <v>757620</v>
      </c>
      <c r="AF407">
        <v>0</v>
      </c>
      <c r="AG407" s="1">
        <v>42006.84</v>
      </c>
      <c r="AH407" s="1">
        <v>715613.16</v>
      </c>
    </row>
    <row r="408" spans="1:34" hidden="1" x14ac:dyDescent="0.25">
      <c r="A408" t="str">
        <f t="shared" si="12"/>
        <v>1.1-00-2309_23842026_23382119</v>
      </c>
      <c r="B408" t="s">
        <v>137</v>
      </c>
      <c r="C408" t="s">
        <v>138</v>
      </c>
      <c r="D408" t="s">
        <v>382</v>
      </c>
      <c r="E408" t="s">
        <v>383</v>
      </c>
      <c r="F408" t="s">
        <v>43</v>
      </c>
      <c r="G408" t="s">
        <v>44</v>
      </c>
      <c r="H408" t="s">
        <v>363</v>
      </c>
      <c r="I408" t="s">
        <v>364</v>
      </c>
      <c r="J408">
        <v>8</v>
      </c>
      <c r="K408" t="s">
        <v>384</v>
      </c>
      <c r="L408">
        <v>42</v>
      </c>
      <c r="M408" t="s">
        <v>391</v>
      </c>
      <c r="N408" t="s">
        <v>389</v>
      </c>
      <c r="O408" t="s">
        <v>390</v>
      </c>
      <c r="P408">
        <v>3000</v>
      </c>
      <c r="Q408" t="s">
        <v>38</v>
      </c>
      <c r="R408">
        <v>3821</v>
      </c>
      <c r="S408" t="s">
        <v>233</v>
      </c>
      <c r="T408">
        <v>19</v>
      </c>
      <c r="U408" t="s">
        <v>397</v>
      </c>
      <c r="V408" s="1">
        <v>445000</v>
      </c>
      <c r="W408" s="1">
        <v>400006.84</v>
      </c>
      <c r="X408" s="1">
        <v>445000</v>
      </c>
      <c r="Y408" s="1">
        <v>445000</v>
      </c>
      <c r="Z408" s="1">
        <v>445000</v>
      </c>
      <c r="AA408" s="1">
        <v>445000</v>
      </c>
      <c r="AB408" s="1">
        <v>445000</v>
      </c>
      <c r="AC408" s="83">
        <f t="shared" si="13"/>
        <v>0</v>
      </c>
      <c r="AD408">
        <v>0</v>
      </c>
      <c r="AE408" s="1">
        <v>50000</v>
      </c>
      <c r="AF408">
        <v>0</v>
      </c>
      <c r="AG408" s="1">
        <v>5006.84</v>
      </c>
      <c r="AH408" s="1">
        <v>44993.16</v>
      </c>
    </row>
    <row r="409" spans="1:34" hidden="1" x14ac:dyDescent="0.25">
      <c r="A409" t="str">
        <f t="shared" si="12"/>
        <v>1.1-00-2309_23842026_23382120</v>
      </c>
      <c r="B409" t="s">
        <v>137</v>
      </c>
      <c r="C409" t="s">
        <v>138</v>
      </c>
      <c r="D409" t="s">
        <v>382</v>
      </c>
      <c r="E409" t="s">
        <v>383</v>
      </c>
      <c r="F409" t="s">
        <v>43</v>
      </c>
      <c r="G409" t="s">
        <v>44</v>
      </c>
      <c r="H409" t="s">
        <v>363</v>
      </c>
      <c r="I409" t="s">
        <v>364</v>
      </c>
      <c r="J409">
        <v>8</v>
      </c>
      <c r="K409" t="s">
        <v>384</v>
      </c>
      <c r="L409">
        <v>42</v>
      </c>
      <c r="M409" t="s">
        <v>391</v>
      </c>
      <c r="N409" t="s">
        <v>389</v>
      </c>
      <c r="O409" t="s">
        <v>390</v>
      </c>
      <c r="P409">
        <v>3000</v>
      </c>
      <c r="Q409" t="s">
        <v>38</v>
      </c>
      <c r="R409">
        <v>3821</v>
      </c>
      <c r="S409" t="s">
        <v>233</v>
      </c>
      <c r="T409">
        <v>20</v>
      </c>
      <c r="U409" t="s">
        <v>398</v>
      </c>
      <c r="V409" s="1">
        <v>448000</v>
      </c>
      <c r="W409" s="1">
        <v>400006.84</v>
      </c>
      <c r="X409" s="1">
        <v>448000</v>
      </c>
      <c r="Y409" s="1">
        <v>448000</v>
      </c>
      <c r="Z409" s="1">
        <v>448000</v>
      </c>
      <c r="AA409" s="1">
        <v>448000</v>
      </c>
      <c r="AB409" s="1">
        <v>448000</v>
      </c>
      <c r="AC409" s="83">
        <f t="shared" si="13"/>
        <v>0</v>
      </c>
      <c r="AD409">
        <v>0</v>
      </c>
      <c r="AE409" s="1">
        <v>50000</v>
      </c>
      <c r="AF409">
        <v>0</v>
      </c>
      <c r="AG409" s="1">
        <v>2006.84</v>
      </c>
      <c r="AH409" s="1">
        <v>47993.16</v>
      </c>
    </row>
    <row r="410" spans="1:34" hidden="1" x14ac:dyDescent="0.25">
      <c r="A410" t="str">
        <f t="shared" si="12"/>
        <v>1.1-00-2309_23842026_23382121</v>
      </c>
      <c r="B410" t="s">
        <v>137</v>
      </c>
      <c r="C410" t="s">
        <v>138</v>
      </c>
      <c r="D410" t="s">
        <v>382</v>
      </c>
      <c r="E410" t="s">
        <v>383</v>
      </c>
      <c r="F410" t="s">
        <v>43</v>
      </c>
      <c r="G410" t="s">
        <v>44</v>
      </c>
      <c r="H410" t="s">
        <v>363</v>
      </c>
      <c r="I410" t="s">
        <v>364</v>
      </c>
      <c r="J410">
        <v>8</v>
      </c>
      <c r="K410" t="s">
        <v>384</v>
      </c>
      <c r="L410">
        <v>42</v>
      </c>
      <c r="M410" t="s">
        <v>391</v>
      </c>
      <c r="N410" t="s">
        <v>389</v>
      </c>
      <c r="O410" t="s">
        <v>390</v>
      </c>
      <c r="P410">
        <v>3000</v>
      </c>
      <c r="Q410" t="s">
        <v>38</v>
      </c>
      <c r="R410">
        <v>3821</v>
      </c>
      <c r="S410" t="s">
        <v>233</v>
      </c>
      <c r="T410">
        <v>21</v>
      </c>
      <c r="U410" t="s">
        <v>399</v>
      </c>
      <c r="V410" s="1">
        <v>499380</v>
      </c>
      <c r="W410" s="1">
        <v>499993.16</v>
      </c>
      <c r="X410" s="1">
        <v>497495</v>
      </c>
      <c r="Y410" s="1">
        <v>497495</v>
      </c>
      <c r="Z410">
        <v>0</v>
      </c>
      <c r="AA410">
        <v>0</v>
      </c>
      <c r="AB410">
        <v>0</v>
      </c>
      <c r="AC410" s="83">
        <f t="shared" si="13"/>
        <v>1885</v>
      </c>
      <c r="AD410">
        <v>0</v>
      </c>
      <c r="AE410">
        <v>6.84</v>
      </c>
      <c r="AF410">
        <v>0</v>
      </c>
      <c r="AG410">
        <v>620</v>
      </c>
      <c r="AH410">
        <v>-613.16</v>
      </c>
    </row>
    <row r="411" spans="1:34" hidden="1" x14ac:dyDescent="0.25">
      <c r="A411" t="str">
        <f t="shared" si="12"/>
        <v>1.1-00-2309_23842026_23382122</v>
      </c>
      <c r="B411" t="s">
        <v>137</v>
      </c>
      <c r="C411" t="s">
        <v>138</v>
      </c>
      <c r="D411" t="s">
        <v>382</v>
      </c>
      <c r="E411" t="s">
        <v>383</v>
      </c>
      <c r="F411" t="s">
        <v>43</v>
      </c>
      <c r="G411" t="s">
        <v>44</v>
      </c>
      <c r="H411" t="s">
        <v>363</v>
      </c>
      <c r="I411" t="s">
        <v>364</v>
      </c>
      <c r="J411">
        <v>8</v>
      </c>
      <c r="K411" t="s">
        <v>384</v>
      </c>
      <c r="L411">
        <v>42</v>
      </c>
      <c r="M411" t="s">
        <v>391</v>
      </c>
      <c r="N411" t="s">
        <v>389</v>
      </c>
      <c r="O411" t="s">
        <v>390</v>
      </c>
      <c r="P411">
        <v>3000</v>
      </c>
      <c r="Q411" t="s">
        <v>38</v>
      </c>
      <c r="R411">
        <v>3821</v>
      </c>
      <c r="S411" t="s">
        <v>233</v>
      </c>
      <c r="T411">
        <v>22</v>
      </c>
      <c r="U411" t="s">
        <v>400</v>
      </c>
      <c r="V411" s="1">
        <v>500000</v>
      </c>
      <c r="W411" s="1">
        <v>499993.16</v>
      </c>
      <c r="X411">
        <v>0</v>
      </c>
      <c r="Y411">
        <v>0</v>
      </c>
      <c r="Z411">
        <v>0</v>
      </c>
      <c r="AA411">
        <v>0</v>
      </c>
      <c r="AB411">
        <v>0</v>
      </c>
      <c r="AC411" s="83">
        <f t="shared" si="13"/>
        <v>500000</v>
      </c>
      <c r="AD411">
        <v>0</v>
      </c>
      <c r="AE411">
        <v>6.84</v>
      </c>
      <c r="AF411">
        <v>0</v>
      </c>
      <c r="AG411">
        <v>0</v>
      </c>
      <c r="AH411">
        <v>6.84</v>
      </c>
    </row>
    <row r="412" spans="1:34" hidden="1" x14ac:dyDescent="0.25">
      <c r="A412" t="str">
        <f t="shared" si="12"/>
        <v>1.1-00-2309_23842026_23382123</v>
      </c>
      <c r="B412" t="s">
        <v>137</v>
      </c>
      <c r="C412" t="s">
        <v>138</v>
      </c>
      <c r="D412" t="s">
        <v>382</v>
      </c>
      <c r="E412" t="s">
        <v>383</v>
      </c>
      <c r="F412" t="s">
        <v>43</v>
      </c>
      <c r="G412" t="s">
        <v>44</v>
      </c>
      <c r="H412" t="s">
        <v>363</v>
      </c>
      <c r="I412" t="s">
        <v>364</v>
      </c>
      <c r="J412">
        <v>8</v>
      </c>
      <c r="K412" t="s">
        <v>384</v>
      </c>
      <c r="L412">
        <v>42</v>
      </c>
      <c r="M412" t="s">
        <v>391</v>
      </c>
      <c r="N412" t="s">
        <v>389</v>
      </c>
      <c r="O412" t="s">
        <v>390</v>
      </c>
      <c r="P412">
        <v>3000</v>
      </c>
      <c r="Q412" t="s">
        <v>38</v>
      </c>
      <c r="R412">
        <v>3821</v>
      </c>
      <c r="S412" t="s">
        <v>233</v>
      </c>
      <c r="T412">
        <v>23</v>
      </c>
      <c r="U412" t="s">
        <v>401</v>
      </c>
      <c r="V412" s="1">
        <v>350000</v>
      </c>
      <c r="W412" s="1">
        <v>349993.16</v>
      </c>
      <c r="X412">
        <v>0</v>
      </c>
      <c r="Y412">
        <v>0</v>
      </c>
      <c r="Z412">
        <v>0</v>
      </c>
      <c r="AA412">
        <v>0</v>
      </c>
      <c r="AB412">
        <v>0</v>
      </c>
      <c r="AC412" s="83">
        <f t="shared" si="13"/>
        <v>350000</v>
      </c>
      <c r="AD412">
        <v>0</v>
      </c>
      <c r="AE412">
        <v>6.84</v>
      </c>
      <c r="AF412">
        <v>0</v>
      </c>
      <c r="AG412">
        <v>0</v>
      </c>
      <c r="AH412">
        <v>6.84</v>
      </c>
    </row>
    <row r="413" spans="1:34" hidden="1" x14ac:dyDescent="0.25">
      <c r="A413" t="str">
        <f t="shared" si="12"/>
        <v>1.1-00-2309_23842026_23382124</v>
      </c>
      <c r="B413" t="s">
        <v>137</v>
      </c>
      <c r="C413" t="s">
        <v>138</v>
      </c>
      <c r="D413" t="s">
        <v>382</v>
      </c>
      <c r="E413" t="s">
        <v>383</v>
      </c>
      <c r="F413" t="s">
        <v>43</v>
      </c>
      <c r="G413" t="s">
        <v>44</v>
      </c>
      <c r="H413" t="s">
        <v>363</v>
      </c>
      <c r="I413" t="s">
        <v>364</v>
      </c>
      <c r="J413">
        <v>8</v>
      </c>
      <c r="K413" t="s">
        <v>384</v>
      </c>
      <c r="L413">
        <v>42</v>
      </c>
      <c r="M413" t="s">
        <v>391</v>
      </c>
      <c r="N413" t="s">
        <v>389</v>
      </c>
      <c r="O413" t="s">
        <v>390</v>
      </c>
      <c r="P413">
        <v>3000</v>
      </c>
      <c r="Q413" t="s">
        <v>38</v>
      </c>
      <c r="R413">
        <v>3821</v>
      </c>
      <c r="S413" t="s">
        <v>233</v>
      </c>
      <c r="T413">
        <v>24</v>
      </c>
      <c r="U413" t="s">
        <v>402</v>
      </c>
      <c r="V413">
        <v>0</v>
      </c>
      <c r="W413" s="1">
        <v>100006.84</v>
      </c>
      <c r="X413">
        <v>0</v>
      </c>
      <c r="Y413">
        <v>0</v>
      </c>
      <c r="Z413">
        <v>0</v>
      </c>
      <c r="AA413">
        <v>0</v>
      </c>
      <c r="AB413">
        <v>0</v>
      </c>
      <c r="AC413" s="83">
        <f t="shared" si="13"/>
        <v>0</v>
      </c>
      <c r="AD413">
        <v>0</v>
      </c>
      <c r="AE413">
        <v>0</v>
      </c>
      <c r="AF413">
        <v>0</v>
      </c>
      <c r="AG413" s="1">
        <v>100006.84</v>
      </c>
      <c r="AH413" s="1">
        <v>-100006.84</v>
      </c>
    </row>
    <row r="414" spans="1:34" hidden="1" x14ac:dyDescent="0.25">
      <c r="A414" t="str">
        <f t="shared" si="12"/>
        <v>1.1-00-2309_23842026_23382125</v>
      </c>
      <c r="B414" t="s">
        <v>137</v>
      </c>
      <c r="C414" t="s">
        <v>138</v>
      </c>
      <c r="D414" t="s">
        <v>382</v>
      </c>
      <c r="E414" t="s">
        <v>383</v>
      </c>
      <c r="F414" t="s">
        <v>43</v>
      </c>
      <c r="G414" t="s">
        <v>44</v>
      </c>
      <c r="H414" t="s">
        <v>363</v>
      </c>
      <c r="I414" t="s">
        <v>364</v>
      </c>
      <c r="J414">
        <v>8</v>
      </c>
      <c r="K414" t="s">
        <v>384</v>
      </c>
      <c r="L414">
        <v>42</v>
      </c>
      <c r="M414" t="s">
        <v>391</v>
      </c>
      <c r="N414" t="s">
        <v>389</v>
      </c>
      <c r="O414" t="s">
        <v>390</v>
      </c>
      <c r="P414">
        <v>3000</v>
      </c>
      <c r="Q414" t="s">
        <v>38</v>
      </c>
      <c r="R414">
        <v>3821</v>
      </c>
      <c r="S414" t="s">
        <v>233</v>
      </c>
      <c r="T414">
        <v>25</v>
      </c>
      <c r="U414" t="s">
        <v>403</v>
      </c>
      <c r="V414">
        <v>0</v>
      </c>
      <c r="W414" s="1">
        <v>199993.16</v>
      </c>
      <c r="X414">
        <v>0</v>
      </c>
      <c r="Y414">
        <v>0</v>
      </c>
      <c r="Z414">
        <v>0</v>
      </c>
      <c r="AA414">
        <v>0</v>
      </c>
      <c r="AB414">
        <v>0</v>
      </c>
      <c r="AC414" s="83">
        <f t="shared" si="13"/>
        <v>0</v>
      </c>
      <c r="AD414">
        <v>0</v>
      </c>
      <c r="AE414">
        <v>6.84</v>
      </c>
      <c r="AF414">
        <v>0</v>
      </c>
      <c r="AG414" s="1">
        <v>200000</v>
      </c>
      <c r="AH414" s="1">
        <v>-199993.16</v>
      </c>
    </row>
    <row r="415" spans="1:34" hidden="1" x14ac:dyDescent="0.25">
      <c r="A415" t="str">
        <f t="shared" si="12"/>
        <v>1.1-00-2309_23842026_23382129</v>
      </c>
      <c r="B415" t="s">
        <v>137</v>
      </c>
      <c r="C415" t="s">
        <v>138</v>
      </c>
      <c r="D415" t="s">
        <v>382</v>
      </c>
      <c r="E415" t="s">
        <v>383</v>
      </c>
      <c r="F415" t="s">
        <v>43</v>
      </c>
      <c r="G415" t="s">
        <v>44</v>
      </c>
      <c r="H415" t="s">
        <v>363</v>
      </c>
      <c r="I415" t="s">
        <v>364</v>
      </c>
      <c r="J415">
        <v>8</v>
      </c>
      <c r="K415" t="s">
        <v>384</v>
      </c>
      <c r="L415">
        <v>42</v>
      </c>
      <c r="M415" t="s">
        <v>391</v>
      </c>
      <c r="N415" t="s">
        <v>389</v>
      </c>
      <c r="O415" t="s">
        <v>390</v>
      </c>
      <c r="P415">
        <v>3000</v>
      </c>
      <c r="Q415" t="s">
        <v>38</v>
      </c>
      <c r="R415">
        <v>3821</v>
      </c>
      <c r="S415" t="s">
        <v>233</v>
      </c>
      <c r="T415">
        <v>29</v>
      </c>
      <c r="U415" t="s">
        <v>404</v>
      </c>
      <c r="V415" s="1">
        <v>200000</v>
      </c>
      <c r="W415" s="1">
        <v>200000</v>
      </c>
      <c r="X415" s="1">
        <v>200000</v>
      </c>
      <c r="Y415" s="1">
        <v>200000</v>
      </c>
      <c r="Z415" s="1">
        <v>200000</v>
      </c>
      <c r="AA415" s="1">
        <v>200000</v>
      </c>
      <c r="AB415" s="1">
        <v>200000</v>
      </c>
      <c r="AC415" s="83">
        <f t="shared" si="13"/>
        <v>0</v>
      </c>
      <c r="AD415">
        <v>0</v>
      </c>
      <c r="AE415">
        <v>0</v>
      </c>
      <c r="AF415">
        <v>0</v>
      </c>
      <c r="AG415">
        <v>0</v>
      </c>
      <c r="AH415">
        <v>0</v>
      </c>
    </row>
    <row r="416" spans="1:34" hidden="1" x14ac:dyDescent="0.25">
      <c r="A416" t="str">
        <f t="shared" si="12"/>
        <v>1.1-00-2309_23842026_2353110</v>
      </c>
      <c r="B416" t="s">
        <v>137</v>
      </c>
      <c r="C416" t="s">
        <v>138</v>
      </c>
      <c r="D416" t="s">
        <v>382</v>
      </c>
      <c r="E416" t="s">
        <v>383</v>
      </c>
      <c r="F416" t="s">
        <v>43</v>
      </c>
      <c r="G416" t="s">
        <v>44</v>
      </c>
      <c r="H416" t="s">
        <v>363</v>
      </c>
      <c r="I416" t="s">
        <v>364</v>
      </c>
      <c r="J416">
        <v>8</v>
      </c>
      <c r="K416" t="s">
        <v>384</v>
      </c>
      <c r="L416">
        <v>42</v>
      </c>
      <c r="M416" t="s">
        <v>391</v>
      </c>
      <c r="N416" t="s">
        <v>389</v>
      </c>
      <c r="O416" t="s">
        <v>390</v>
      </c>
      <c r="P416">
        <v>5000</v>
      </c>
      <c r="Q416" t="s">
        <v>84</v>
      </c>
      <c r="R416">
        <v>5311</v>
      </c>
      <c r="S416" t="s">
        <v>198</v>
      </c>
      <c r="T416">
        <v>0</v>
      </c>
      <c r="U416" t="s">
        <v>40</v>
      </c>
      <c r="V416" s="1">
        <v>136000</v>
      </c>
      <c r="W416" s="1">
        <v>86000</v>
      </c>
      <c r="X416" s="1">
        <v>115919.61</v>
      </c>
      <c r="Y416" s="1">
        <v>115919.61</v>
      </c>
      <c r="Z416" s="1">
        <v>115919.61</v>
      </c>
      <c r="AA416">
        <v>0</v>
      </c>
      <c r="AB416">
        <v>0</v>
      </c>
      <c r="AC416" s="83">
        <f t="shared" si="13"/>
        <v>20080.39</v>
      </c>
      <c r="AD416">
        <v>0</v>
      </c>
      <c r="AE416" s="1">
        <v>50000</v>
      </c>
      <c r="AF416">
        <v>0</v>
      </c>
      <c r="AG416">
        <v>0</v>
      </c>
      <c r="AH416" s="1">
        <v>50000</v>
      </c>
    </row>
    <row r="417" spans="1:34" hidden="1" x14ac:dyDescent="0.25">
      <c r="A417" t="str">
        <f t="shared" si="12"/>
        <v>1.1-00-2309_23842026_2356110</v>
      </c>
      <c r="B417" t="s">
        <v>137</v>
      </c>
      <c r="C417" t="s">
        <v>138</v>
      </c>
      <c r="D417" t="s">
        <v>382</v>
      </c>
      <c r="E417" t="s">
        <v>383</v>
      </c>
      <c r="F417" t="s">
        <v>43</v>
      </c>
      <c r="G417" t="s">
        <v>44</v>
      </c>
      <c r="H417" t="s">
        <v>363</v>
      </c>
      <c r="I417" t="s">
        <v>364</v>
      </c>
      <c r="J417">
        <v>8</v>
      </c>
      <c r="K417" t="s">
        <v>384</v>
      </c>
      <c r="L417">
        <v>42</v>
      </c>
      <c r="M417" t="s">
        <v>391</v>
      </c>
      <c r="N417" t="s">
        <v>389</v>
      </c>
      <c r="O417" t="s">
        <v>390</v>
      </c>
      <c r="P417">
        <v>5000</v>
      </c>
      <c r="Q417" t="s">
        <v>84</v>
      </c>
      <c r="R417">
        <v>5611</v>
      </c>
      <c r="S417" t="s">
        <v>185</v>
      </c>
      <c r="T417">
        <v>0</v>
      </c>
      <c r="U417" t="s">
        <v>40</v>
      </c>
      <c r="V417">
        <v>0</v>
      </c>
      <c r="W417">
        <v>0</v>
      </c>
      <c r="X417">
        <v>0</v>
      </c>
      <c r="Y417">
        <v>0</v>
      </c>
      <c r="Z417">
        <v>0</v>
      </c>
      <c r="AA417">
        <v>0</v>
      </c>
      <c r="AB417">
        <v>0</v>
      </c>
      <c r="AC417" s="83">
        <f t="shared" si="13"/>
        <v>0</v>
      </c>
      <c r="AD417">
        <v>0</v>
      </c>
      <c r="AE417">
        <v>0</v>
      </c>
      <c r="AF417">
        <v>0</v>
      </c>
      <c r="AG417">
        <v>0</v>
      </c>
      <c r="AH417">
        <v>0</v>
      </c>
    </row>
    <row r="418" spans="1:34" hidden="1" x14ac:dyDescent="0.25">
      <c r="A418" t="str">
        <f t="shared" si="12"/>
        <v>1.1-00-2309_23844028_2325210</v>
      </c>
      <c r="B418" t="s">
        <v>137</v>
      </c>
      <c r="C418" t="s">
        <v>138</v>
      </c>
      <c r="D418" t="s">
        <v>382</v>
      </c>
      <c r="E418" t="s">
        <v>383</v>
      </c>
      <c r="F418" t="s">
        <v>43</v>
      </c>
      <c r="G418" t="s">
        <v>44</v>
      </c>
      <c r="H418" t="s">
        <v>363</v>
      </c>
      <c r="I418" t="s">
        <v>364</v>
      </c>
      <c r="J418">
        <v>8</v>
      </c>
      <c r="K418" t="s">
        <v>384</v>
      </c>
      <c r="L418">
        <v>44</v>
      </c>
      <c r="M418" t="s">
        <v>405</v>
      </c>
      <c r="N418" t="s">
        <v>385</v>
      </c>
      <c r="O418" t="s">
        <v>386</v>
      </c>
      <c r="P418">
        <v>2000</v>
      </c>
      <c r="Q418" t="s">
        <v>73</v>
      </c>
      <c r="R418">
        <v>2521</v>
      </c>
      <c r="S418" t="s">
        <v>220</v>
      </c>
      <c r="T418">
        <v>0</v>
      </c>
      <c r="U418" t="s">
        <v>40</v>
      </c>
      <c r="V418" s="1">
        <v>500000</v>
      </c>
      <c r="W418" s="1">
        <v>500000</v>
      </c>
      <c r="X418" s="1">
        <v>429988.8</v>
      </c>
      <c r="Y418" s="1">
        <v>429988.8</v>
      </c>
      <c r="Z418" s="1">
        <v>429988.8</v>
      </c>
      <c r="AA418" s="1">
        <v>429988.8</v>
      </c>
      <c r="AB418" s="1">
        <v>429988.8</v>
      </c>
      <c r="AC418" s="83">
        <f t="shared" si="13"/>
        <v>70011.200000000012</v>
      </c>
      <c r="AD418">
        <v>0</v>
      </c>
      <c r="AE418">
        <v>0</v>
      </c>
      <c r="AF418">
        <v>0</v>
      </c>
      <c r="AG418">
        <v>0</v>
      </c>
      <c r="AH418">
        <v>0</v>
      </c>
    </row>
    <row r="419" spans="1:34" hidden="1" x14ac:dyDescent="0.25">
      <c r="A419" t="str">
        <f t="shared" si="12"/>
        <v>1.1-00-2306_23525016_2324910</v>
      </c>
      <c r="B419" t="s">
        <v>137</v>
      </c>
      <c r="C419" t="s">
        <v>138</v>
      </c>
      <c r="D419" t="s">
        <v>406</v>
      </c>
      <c r="E419" t="s">
        <v>407</v>
      </c>
      <c r="F419" t="s">
        <v>149</v>
      </c>
      <c r="G419" t="s">
        <v>150</v>
      </c>
      <c r="H419" t="s">
        <v>227</v>
      </c>
      <c r="I419" t="s">
        <v>228</v>
      </c>
      <c r="J419">
        <v>5</v>
      </c>
      <c r="K419" t="s">
        <v>229</v>
      </c>
      <c r="L419">
        <v>25</v>
      </c>
      <c r="M419" t="s">
        <v>408</v>
      </c>
      <c r="N419" t="s">
        <v>230</v>
      </c>
      <c r="O419" t="s">
        <v>231</v>
      </c>
      <c r="P419">
        <v>2000</v>
      </c>
      <c r="Q419" t="s">
        <v>73</v>
      </c>
      <c r="R419">
        <v>2491</v>
      </c>
      <c r="S419" t="s">
        <v>165</v>
      </c>
      <c r="T419">
        <v>0</v>
      </c>
      <c r="U419" t="s">
        <v>40</v>
      </c>
      <c r="V419" s="1">
        <v>502000</v>
      </c>
      <c r="W419" s="1">
        <v>502000</v>
      </c>
      <c r="X419" s="1">
        <v>400000</v>
      </c>
      <c r="Y419" s="1">
        <v>400000</v>
      </c>
      <c r="Z419">
        <v>0</v>
      </c>
      <c r="AA419">
        <v>0</v>
      </c>
      <c r="AB419">
        <v>0</v>
      </c>
      <c r="AC419" s="83">
        <f t="shared" si="13"/>
        <v>102000</v>
      </c>
      <c r="AD419">
        <v>0</v>
      </c>
      <c r="AE419">
        <v>0</v>
      </c>
      <c r="AF419">
        <v>0</v>
      </c>
      <c r="AG419">
        <v>0</v>
      </c>
      <c r="AH419">
        <v>0</v>
      </c>
    </row>
    <row r="420" spans="1:34" hidden="1" x14ac:dyDescent="0.25">
      <c r="A420" t="str">
        <f t="shared" si="12"/>
        <v>1.1-00-2306_23525016_2329210</v>
      </c>
      <c r="B420" t="s">
        <v>137</v>
      </c>
      <c r="C420" t="s">
        <v>138</v>
      </c>
      <c r="D420" t="s">
        <v>406</v>
      </c>
      <c r="E420" t="s">
        <v>407</v>
      </c>
      <c r="F420" t="s">
        <v>149</v>
      </c>
      <c r="G420" t="s">
        <v>150</v>
      </c>
      <c r="H420" t="s">
        <v>227</v>
      </c>
      <c r="I420" t="s">
        <v>228</v>
      </c>
      <c r="J420">
        <v>5</v>
      </c>
      <c r="K420" t="s">
        <v>229</v>
      </c>
      <c r="L420">
        <v>25</v>
      </c>
      <c r="M420" t="s">
        <v>408</v>
      </c>
      <c r="N420" t="s">
        <v>230</v>
      </c>
      <c r="O420" t="s">
        <v>231</v>
      </c>
      <c r="P420">
        <v>2000</v>
      </c>
      <c r="Q420" t="s">
        <v>73</v>
      </c>
      <c r="R420">
        <v>2921</v>
      </c>
      <c r="S420" t="s">
        <v>262</v>
      </c>
      <c r="T420">
        <v>0</v>
      </c>
      <c r="U420" t="s">
        <v>40</v>
      </c>
      <c r="V420">
        <v>0</v>
      </c>
      <c r="W420" s="1">
        <v>300000</v>
      </c>
      <c r="X420">
        <v>0</v>
      </c>
      <c r="Y420">
        <v>0</v>
      </c>
      <c r="Z420">
        <v>0</v>
      </c>
      <c r="AA420">
        <v>0</v>
      </c>
      <c r="AB420">
        <v>0</v>
      </c>
      <c r="AC420" s="83">
        <f t="shared" si="13"/>
        <v>0</v>
      </c>
      <c r="AD420">
        <v>0</v>
      </c>
      <c r="AE420">
        <v>0</v>
      </c>
      <c r="AF420">
        <v>0</v>
      </c>
      <c r="AG420" s="1">
        <v>300000</v>
      </c>
      <c r="AH420" s="1">
        <v>-300000</v>
      </c>
    </row>
    <row r="421" spans="1:34" hidden="1" x14ac:dyDescent="0.25">
      <c r="A421" t="str">
        <f t="shared" si="12"/>
        <v>1.1-00-2306_23525016_2344110</v>
      </c>
      <c r="B421" t="s">
        <v>137</v>
      </c>
      <c r="C421" t="s">
        <v>138</v>
      </c>
      <c r="D421" t="s">
        <v>406</v>
      </c>
      <c r="E421" t="s">
        <v>407</v>
      </c>
      <c r="F421" t="s">
        <v>149</v>
      </c>
      <c r="G421" t="s">
        <v>150</v>
      </c>
      <c r="H421" t="s">
        <v>227</v>
      </c>
      <c r="I421" t="s">
        <v>228</v>
      </c>
      <c r="J421">
        <v>5</v>
      </c>
      <c r="K421" t="s">
        <v>229</v>
      </c>
      <c r="L421">
        <v>25</v>
      </c>
      <c r="M421" t="s">
        <v>408</v>
      </c>
      <c r="N421" t="s">
        <v>230</v>
      </c>
      <c r="O421" t="s">
        <v>231</v>
      </c>
      <c r="P421">
        <v>4000</v>
      </c>
      <c r="Q421" t="s">
        <v>154</v>
      </c>
      <c r="R421">
        <v>4411</v>
      </c>
      <c r="S421" t="s">
        <v>155</v>
      </c>
      <c r="T421">
        <v>0</v>
      </c>
      <c r="U421" t="s">
        <v>40</v>
      </c>
      <c r="V421">
        <v>0</v>
      </c>
      <c r="W421" s="1">
        <v>100000</v>
      </c>
      <c r="X421">
        <v>0</v>
      </c>
      <c r="Y421">
        <v>0</v>
      </c>
      <c r="Z421">
        <v>0</v>
      </c>
      <c r="AA421">
        <v>0</v>
      </c>
      <c r="AB421">
        <v>0</v>
      </c>
      <c r="AC421" s="83">
        <f t="shared" si="13"/>
        <v>0</v>
      </c>
      <c r="AD421">
        <v>0</v>
      </c>
      <c r="AE421">
        <v>0</v>
      </c>
      <c r="AF421">
        <v>0</v>
      </c>
      <c r="AG421" s="1">
        <v>100000</v>
      </c>
      <c r="AH421" s="1">
        <v>-100000</v>
      </c>
    </row>
    <row r="422" spans="1:34" hidden="1" x14ac:dyDescent="0.25">
      <c r="A422" t="str">
        <f t="shared" si="12"/>
        <v>1.1-00-2306_23525016_2344310</v>
      </c>
      <c r="B422" t="s">
        <v>137</v>
      </c>
      <c r="C422" t="s">
        <v>138</v>
      </c>
      <c r="D422" t="s">
        <v>406</v>
      </c>
      <c r="E422" t="s">
        <v>407</v>
      </c>
      <c r="F422" t="s">
        <v>149</v>
      </c>
      <c r="G422" t="s">
        <v>150</v>
      </c>
      <c r="H422" t="s">
        <v>227</v>
      </c>
      <c r="I422" t="s">
        <v>228</v>
      </c>
      <c r="J422">
        <v>5</v>
      </c>
      <c r="K422" t="s">
        <v>229</v>
      </c>
      <c r="L422">
        <v>25</v>
      </c>
      <c r="M422" t="s">
        <v>408</v>
      </c>
      <c r="N422" t="s">
        <v>230</v>
      </c>
      <c r="O422" t="s">
        <v>231</v>
      </c>
      <c r="P422">
        <v>4000</v>
      </c>
      <c r="Q422" t="s">
        <v>154</v>
      </c>
      <c r="R422">
        <v>4431</v>
      </c>
      <c r="S422" t="s">
        <v>241</v>
      </c>
      <c r="T422">
        <v>0</v>
      </c>
      <c r="U422" t="s">
        <v>40</v>
      </c>
      <c r="V422" s="1">
        <v>3900000</v>
      </c>
      <c r="W422" s="1">
        <v>3800000</v>
      </c>
      <c r="X422" s="1">
        <v>2159282</v>
      </c>
      <c r="Y422" s="1">
        <v>2159282</v>
      </c>
      <c r="Z422" s="1">
        <v>2159282</v>
      </c>
      <c r="AA422" s="1">
        <v>1510273</v>
      </c>
      <c r="AB422" s="1">
        <v>1510273</v>
      </c>
      <c r="AC422" s="83">
        <f t="shared" si="13"/>
        <v>1740718</v>
      </c>
      <c r="AD422">
        <v>0</v>
      </c>
      <c r="AE422" s="1">
        <v>100000</v>
      </c>
      <c r="AF422">
        <v>0</v>
      </c>
      <c r="AG422">
        <v>0</v>
      </c>
      <c r="AH422" s="1">
        <v>100000</v>
      </c>
    </row>
    <row r="423" spans="1:34" hidden="1" x14ac:dyDescent="0.25">
      <c r="A423" t="str">
        <f t="shared" si="12"/>
        <v>1.1-00-2306_23525016_23443141</v>
      </c>
      <c r="B423" t="s">
        <v>137</v>
      </c>
      <c r="C423" t="s">
        <v>138</v>
      </c>
      <c r="D423" t="s">
        <v>406</v>
      </c>
      <c r="E423" t="s">
        <v>407</v>
      </c>
      <c r="F423" t="s">
        <v>149</v>
      </c>
      <c r="G423" t="s">
        <v>150</v>
      </c>
      <c r="H423" t="s">
        <v>227</v>
      </c>
      <c r="I423" t="s">
        <v>228</v>
      </c>
      <c r="J423">
        <v>5</v>
      </c>
      <c r="K423" t="s">
        <v>229</v>
      </c>
      <c r="L423">
        <v>25</v>
      </c>
      <c r="M423" t="s">
        <v>408</v>
      </c>
      <c r="N423" t="s">
        <v>230</v>
      </c>
      <c r="O423" t="s">
        <v>231</v>
      </c>
      <c r="P423">
        <v>4000</v>
      </c>
      <c r="Q423" t="s">
        <v>154</v>
      </c>
      <c r="R423">
        <v>4431</v>
      </c>
      <c r="S423" t="s">
        <v>241</v>
      </c>
      <c r="T423">
        <v>41</v>
      </c>
      <c r="U423" t="s">
        <v>610</v>
      </c>
      <c r="V423">
        <v>0</v>
      </c>
      <c r="W423">
        <v>0</v>
      </c>
      <c r="X423">
        <v>0</v>
      </c>
      <c r="Y423">
        <v>0</v>
      </c>
      <c r="Z423">
        <v>0</v>
      </c>
      <c r="AA423">
        <v>0</v>
      </c>
      <c r="AB423">
        <v>0</v>
      </c>
      <c r="AC423" s="83">
        <f t="shared" si="13"/>
        <v>0</v>
      </c>
      <c r="AD423">
        <v>0</v>
      </c>
      <c r="AE423">
        <v>0</v>
      </c>
      <c r="AF423">
        <v>0</v>
      </c>
      <c r="AG423">
        <v>0</v>
      </c>
      <c r="AH423">
        <v>0</v>
      </c>
    </row>
    <row r="424" spans="1:34" hidden="1" x14ac:dyDescent="0.25">
      <c r="A424" t="str">
        <f t="shared" si="12"/>
        <v>1.1-00-2306_23525016_2356710</v>
      </c>
      <c r="B424" t="s">
        <v>137</v>
      </c>
      <c r="C424" t="s">
        <v>138</v>
      </c>
      <c r="D424" t="s">
        <v>406</v>
      </c>
      <c r="E424" t="s">
        <v>407</v>
      </c>
      <c r="F424" t="s">
        <v>149</v>
      </c>
      <c r="G424" t="s">
        <v>150</v>
      </c>
      <c r="H424" t="s">
        <v>227</v>
      </c>
      <c r="I424" t="s">
        <v>228</v>
      </c>
      <c r="J424">
        <v>5</v>
      </c>
      <c r="K424" t="s">
        <v>229</v>
      </c>
      <c r="L424">
        <v>25</v>
      </c>
      <c r="M424" t="s">
        <v>408</v>
      </c>
      <c r="N424" t="s">
        <v>230</v>
      </c>
      <c r="O424" t="s">
        <v>231</v>
      </c>
      <c r="P424">
        <v>5000</v>
      </c>
      <c r="Q424" t="s">
        <v>84</v>
      </c>
      <c r="R424">
        <v>5671</v>
      </c>
      <c r="S424" t="s">
        <v>258</v>
      </c>
      <c r="T424">
        <v>0</v>
      </c>
      <c r="U424" t="s">
        <v>40</v>
      </c>
      <c r="V424" s="1">
        <v>250000</v>
      </c>
      <c r="W424" s="1">
        <v>250000</v>
      </c>
      <c r="X424" s="1">
        <v>186600</v>
      </c>
      <c r="Y424" s="1">
        <v>186600</v>
      </c>
      <c r="Z424" s="1">
        <v>186600</v>
      </c>
      <c r="AA424">
        <v>0</v>
      </c>
      <c r="AB424">
        <v>0</v>
      </c>
      <c r="AC424" s="83">
        <f t="shared" si="13"/>
        <v>63400</v>
      </c>
      <c r="AD424">
        <v>0</v>
      </c>
      <c r="AE424">
        <v>0</v>
      </c>
      <c r="AF424">
        <v>0</v>
      </c>
      <c r="AG424">
        <v>0</v>
      </c>
      <c r="AH424">
        <v>0</v>
      </c>
    </row>
    <row r="425" spans="1:34" hidden="1" x14ac:dyDescent="0.25">
      <c r="A425" t="str">
        <f t="shared" si="12"/>
        <v>1.1-00-2306_23528016_2344210</v>
      </c>
      <c r="B425" t="s">
        <v>137</v>
      </c>
      <c r="C425" t="s">
        <v>138</v>
      </c>
      <c r="D425" t="s">
        <v>406</v>
      </c>
      <c r="E425" t="s">
        <v>407</v>
      </c>
      <c r="F425" t="s">
        <v>149</v>
      </c>
      <c r="G425" t="s">
        <v>150</v>
      </c>
      <c r="H425" t="s">
        <v>227</v>
      </c>
      <c r="I425" t="s">
        <v>228</v>
      </c>
      <c r="J425">
        <v>5</v>
      </c>
      <c r="K425" t="s">
        <v>229</v>
      </c>
      <c r="L425">
        <v>28</v>
      </c>
      <c r="M425" t="s">
        <v>409</v>
      </c>
      <c r="N425" t="s">
        <v>230</v>
      </c>
      <c r="O425" t="s">
        <v>231</v>
      </c>
      <c r="P425">
        <v>4000</v>
      </c>
      <c r="Q425" t="s">
        <v>154</v>
      </c>
      <c r="R425">
        <v>4421</v>
      </c>
      <c r="S425" t="s">
        <v>410</v>
      </c>
      <c r="T425">
        <v>0</v>
      </c>
      <c r="U425" t="s">
        <v>40</v>
      </c>
      <c r="V425" s="1">
        <v>200000</v>
      </c>
      <c r="W425" s="1">
        <v>200000</v>
      </c>
      <c r="X425">
        <v>0</v>
      </c>
      <c r="Y425">
        <v>0</v>
      </c>
      <c r="Z425">
        <v>0</v>
      </c>
      <c r="AA425">
        <v>0</v>
      </c>
      <c r="AB425">
        <v>0</v>
      </c>
      <c r="AC425" s="83">
        <f t="shared" si="13"/>
        <v>200000</v>
      </c>
      <c r="AD425">
        <v>0</v>
      </c>
      <c r="AE425">
        <v>0</v>
      </c>
      <c r="AF425">
        <v>0</v>
      </c>
      <c r="AG425">
        <v>0</v>
      </c>
      <c r="AH425">
        <v>0</v>
      </c>
    </row>
    <row r="426" spans="1:34" hidden="1" x14ac:dyDescent="0.25">
      <c r="A426" t="str">
        <f t="shared" si="12"/>
        <v>1.1-00-2309_23847029_23382126</v>
      </c>
      <c r="B426" t="s">
        <v>137</v>
      </c>
      <c r="C426" t="s">
        <v>138</v>
      </c>
      <c r="D426" t="s">
        <v>419</v>
      </c>
      <c r="E426" t="s">
        <v>420</v>
      </c>
      <c r="F426" t="s">
        <v>43</v>
      </c>
      <c r="G426" t="s">
        <v>44</v>
      </c>
      <c r="H426" t="s">
        <v>363</v>
      </c>
      <c r="I426" t="s">
        <v>364</v>
      </c>
      <c r="J426">
        <v>8</v>
      </c>
      <c r="K426" t="s">
        <v>384</v>
      </c>
      <c r="L426">
        <v>47</v>
      </c>
      <c r="M426" t="s">
        <v>423</v>
      </c>
      <c r="N426" t="s">
        <v>421</v>
      </c>
      <c r="O426" t="s">
        <v>422</v>
      </c>
      <c r="P426">
        <v>3000</v>
      </c>
      <c r="Q426" t="s">
        <v>38</v>
      </c>
      <c r="R426">
        <v>3821</v>
      </c>
      <c r="S426" t="s">
        <v>233</v>
      </c>
      <c r="T426">
        <v>26</v>
      </c>
      <c r="U426" t="s">
        <v>424</v>
      </c>
      <c r="V426" s="1">
        <v>600000</v>
      </c>
      <c r="W426" s="1">
        <v>700000</v>
      </c>
      <c r="X426" s="1">
        <v>591600</v>
      </c>
      <c r="Y426" s="1">
        <v>591600</v>
      </c>
      <c r="Z426" s="1">
        <v>591600</v>
      </c>
      <c r="AA426" s="1">
        <v>591600</v>
      </c>
      <c r="AB426" s="1">
        <v>591600</v>
      </c>
      <c r="AC426" s="83">
        <f t="shared" si="13"/>
        <v>8400</v>
      </c>
      <c r="AD426">
        <v>0</v>
      </c>
      <c r="AE426">
        <v>0</v>
      </c>
      <c r="AF426">
        <v>0</v>
      </c>
      <c r="AG426" s="1">
        <v>100000</v>
      </c>
      <c r="AH426" s="1">
        <v>-100000</v>
      </c>
    </row>
    <row r="427" spans="1:34" hidden="1" x14ac:dyDescent="0.25">
      <c r="A427" t="str">
        <f t="shared" si="12"/>
        <v>1.1-00-2309_23847029_23441127</v>
      </c>
      <c r="B427" t="s">
        <v>137</v>
      </c>
      <c r="C427" t="s">
        <v>138</v>
      </c>
      <c r="D427" t="s">
        <v>419</v>
      </c>
      <c r="E427" t="s">
        <v>420</v>
      </c>
      <c r="F427" t="s">
        <v>43</v>
      </c>
      <c r="G427" t="s">
        <v>44</v>
      </c>
      <c r="H427" t="s">
        <v>363</v>
      </c>
      <c r="I427" t="s">
        <v>364</v>
      </c>
      <c r="J427">
        <v>8</v>
      </c>
      <c r="K427" t="s">
        <v>384</v>
      </c>
      <c r="L427">
        <v>47</v>
      </c>
      <c r="M427" t="s">
        <v>423</v>
      </c>
      <c r="N427" t="s">
        <v>421</v>
      </c>
      <c r="O427" t="s">
        <v>422</v>
      </c>
      <c r="P427">
        <v>4000</v>
      </c>
      <c r="Q427" t="s">
        <v>154</v>
      </c>
      <c r="R427">
        <v>4411</v>
      </c>
      <c r="S427" t="s">
        <v>155</v>
      </c>
      <c r="T427">
        <v>27</v>
      </c>
      <c r="U427" t="s">
        <v>425</v>
      </c>
      <c r="V427" s="1">
        <v>50000</v>
      </c>
      <c r="W427" s="1">
        <v>50000</v>
      </c>
      <c r="X427" s="1">
        <v>50000</v>
      </c>
      <c r="Y427" s="1">
        <v>50000</v>
      </c>
      <c r="Z427" s="1">
        <v>50000</v>
      </c>
      <c r="AA427" s="1">
        <v>50000</v>
      </c>
      <c r="AB427" s="1">
        <v>50000</v>
      </c>
      <c r="AC427" s="83">
        <f t="shared" si="13"/>
        <v>0</v>
      </c>
      <c r="AD427">
        <v>0</v>
      </c>
      <c r="AE427">
        <v>0</v>
      </c>
      <c r="AF427">
        <v>0</v>
      </c>
      <c r="AG427">
        <v>0</v>
      </c>
      <c r="AH427">
        <v>0</v>
      </c>
    </row>
    <row r="428" spans="1:34" hidden="1" x14ac:dyDescent="0.25">
      <c r="A428" t="str">
        <f t="shared" si="12"/>
        <v>1.1-00-2316_23555036_2342110</v>
      </c>
      <c r="B428" t="s">
        <v>137</v>
      </c>
      <c r="C428" t="s">
        <v>138</v>
      </c>
      <c r="D428" t="s">
        <v>426</v>
      </c>
      <c r="E428" t="s">
        <v>427</v>
      </c>
      <c r="F428" t="s">
        <v>368</v>
      </c>
      <c r="G428" t="s">
        <v>369</v>
      </c>
      <c r="H428" t="s">
        <v>428</v>
      </c>
      <c r="I428" t="s">
        <v>429</v>
      </c>
      <c r="J428">
        <v>5</v>
      </c>
      <c r="K428" t="s">
        <v>229</v>
      </c>
      <c r="L428">
        <v>55</v>
      </c>
      <c r="M428" t="s">
        <v>431</v>
      </c>
      <c r="N428" t="s">
        <v>430</v>
      </c>
      <c r="O428" t="s">
        <v>429</v>
      </c>
      <c r="P428">
        <v>4000</v>
      </c>
      <c r="Q428" t="s">
        <v>154</v>
      </c>
      <c r="R428">
        <v>4211</v>
      </c>
      <c r="S428" t="s">
        <v>249</v>
      </c>
      <c r="T428">
        <v>0</v>
      </c>
      <c r="U428" t="s">
        <v>40</v>
      </c>
      <c r="V428" s="1">
        <v>16800000</v>
      </c>
      <c r="W428" s="1">
        <v>16500000</v>
      </c>
      <c r="X428" s="1">
        <v>10557299.689999999</v>
      </c>
      <c r="Y428" s="1">
        <v>10557299.689999999</v>
      </c>
      <c r="Z428" s="1">
        <v>10557299.689999999</v>
      </c>
      <c r="AA428" s="1">
        <v>10557299.689999999</v>
      </c>
      <c r="AB428" s="1">
        <v>10557299.689999999</v>
      </c>
      <c r="AC428" s="83">
        <f t="shared" si="13"/>
        <v>6242700.3100000005</v>
      </c>
      <c r="AD428">
        <v>0</v>
      </c>
      <c r="AE428" s="1">
        <v>300000</v>
      </c>
      <c r="AF428">
        <v>0</v>
      </c>
      <c r="AG428">
        <v>0</v>
      </c>
      <c r="AH428" s="1">
        <v>300000</v>
      </c>
    </row>
    <row r="429" spans="1:34" hidden="1" x14ac:dyDescent="0.25">
      <c r="A429" t="str">
        <f t="shared" si="12"/>
        <v>1.1-00-2313_23152033_2342110</v>
      </c>
      <c r="B429" t="s">
        <v>137</v>
      </c>
      <c r="C429" t="s">
        <v>138</v>
      </c>
      <c r="D429" t="s">
        <v>432</v>
      </c>
      <c r="E429" t="s">
        <v>433</v>
      </c>
      <c r="F429" t="s">
        <v>63</v>
      </c>
      <c r="G429" t="s">
        <v>64</v>
      </c>
      <c r="H429" t="s">
        <v>434</v>
      </c>
      <c r="I429" t="s">
        <v>435</v>
      </c>
      <c r="J429">
        <v>1</v>
      </c>
      <c r="K429" t="s">
        <v>127</v>
      </c>
      <c r="L429">
        <v>52</v>
      </c>
      <c r="M429" t="s">
        <v>438</v>
      </c>
      <c r="N429" t="s">
        <v>436</v>
      </c>
      <c r="O429" t="s">
        <v>437</v>
      </c>
      <c r="P429">
        <v>4000</v>
      </c>
      <c r="Q429" t="s">
        <v>154</v>
      </c>
      <c r="R429">
        <v>4211</v>
      </c>
      <c r="S429" t="s">
        <v>249</v>
      </c>
      <c r="T429">
        <v>0</v>
      </c>
      <c r="U429" t="s">
        <v>40</v>
      </c>
      <c r="V429" s="1">
        <v>5910000</v>
      </c>
      <c r="W429" s="1">
        <v>5910000</v>
      </c>
      <c r="X429" s="1">
        <v>2713285.91</v>
      </c>
      <c r="Y429" s="1">
        <v>2713285.91</v>
      </c>
      <c r="Z429" s="1">
        <v>2713285.91</v>
      </c>
      <c r="AA429" s="1">
        <v>2213285.91</v>
      </c>
      <c r="AB429" s="1">
        <v>2213285.91</v>
      </c>
      <c r="AC429" s="83">
        <f t="shared" si="13"/>
        <v>3196714.09</v>
      </c>
      <c r="AD429">
        <v>0</v>
      </c>
      <c r="AE429">
        <v>0</v>
      </c>
      <c r="AF429">
        <v>0</v>
      </c>
      <c r="AG429">
        <v>0</v>
      </c>
      <c r="AH429">
        <v>0</v>
      </c>
    </row>
    <row r="430" spans="1:34" hidden="1" x14ac:dyDescent="0.25">
      <c r="A430" t="str">
        <f t="shared" si="12"/>
        <v>1.1-00-2312_23151032_2342110</v>
      </c>
      <c r="B430" t="s">
        <v>137</v>
      </c>
      <c r="C430" t="s">
        <v>138</v>
      </c>
      <c r="D430" t="s">
        <v>439</v>
      </c>
      <c r="E430" t="s">
        <v>440</v>
      </c>
      <c r="F430" t="s">
        <v>63</v>
      </c>
      <c r="G430" t="s">
        <v>64</v>
      </c>
      <c r="H430" t="s">
        <v>441</v>
      </c>
      <c r="I430" t="s">
        <v>442</v>
      </c>
      <c r="J430">
        <v>1</v>
      </c>
      <c r="K430" t="s">
        <v>127</v>
      </c>
      <c r="L430">
        <v>51</v>
      </c>
      <c r="M430" t="s">
        <v>445</v>
      </c>
      <c r="N430" t="s">
        <v>443</v>
      </c>
      <c r="O430" t="s">
        <v>444</v>
      </c>
      <c r="P430">
        <v>4000</v>
      </c>
      <c r="Q430" t="s">
        <v>154</v>
      </c>
      <c r="R430">
        <v>4211</v>
      </c>
      <c r="S430" t="s">
        <v>249</v>
      </c>
      <c r="T430">
        <v>0</v>
      </c>
      <c r="U430" t="s">
        <v>40</v>
      </c>
      <c r="V430" s="1">
        <v>66784842</v>
      </c>
      <c r="W430" s="1">
        <v>66784842</v>
      </c>
      <c r="X430" s="1">
        <v>50118694.280000001</v>
      </c>
      <c r="Y430" s="1">
        <v>50118694.280000001</v>
      </c>
      <c r="Z430" s="1">
        <v>49318694.280000001</v>
      </c>
      <c r="AA430" s="1">
        <v>49318694.280000001</v>
      </c>
      <c r="AB430" s="1">
        <v>49318694.280000001</v>
      </c>
      <c r="AC430" s="83">
        <f t="shared" si="13"/>
        <v>16666147.719999999</v>
      </c>
      <c r="AD430">
        <v>0</v>
      </c>
      <c r="AE430">
        <v>0</v>
      </c>
      <c r="AF430">
        <v>0</v>
      </c>
      <c r="AG430">
        <v>0</v>
      </c>
      <c r="AH430">
        <v>0</v>
      </c>
    </row>
    <row r="431" spans="1:34" hidden="1" x14ac:dyDescent="0.25">
      <c r="A431" t="str">
        <f t="shared" si="12"/>
        <v>2.6-10-2204_23619013_2339210</v>
      </c>
      <c r="B431" t="s">
        <v>452</v>
      </c>
      <c r="C431" t="s">
        <v>453</v>
      </c>
      <c r="D431" t="s">
        <v>28</v>
      </c>
      <c r="E431" t="s">
        <v>29</v>
      </c>
      <c r="F431" t="s">
        <v>30</v>
      </c>
      <c r="G431" t="s">
        <v>31</v>
      </c>
      <c r="H431" t="s">
        <v>32</v>
      </c>
      <c r="I431" t="s">
        <v>33</v>
      </c>
      <c r="J431">
        <v>6</v>
      </c>
      <c r="K431" t="s">
        <v>34</v>
      </c>
      <c r="L431">
        <v>19</v>
      </c>
      <c r="M431" t="s">
        <v>37</v>
      </c>
      <c r="N431" t="s">
        <v>35</v>
      </c>
      <c r="O431" t="s">
        <v>36</v>
      </c>
      <c r="P431">
        <v>3000</v>
      </c>
      <c r="Q431" t="s">
        <v>38</v>
      </c>
      <c r="R431">
        <v>3921</v>
      </c>
      <c r="S431" t="s">
        <v>39</v>
      </c>
      <c r="T431">
        <v>0</v>
      </c>
      <c r="U431" t="s">
        <v>40</v>
      </c>
      <c r="V431">
        <v>0</v>
      </c>
      <c r="W431">
        <v>0</v>
      </c>
      <c r="X431" s="1">
        <v>88245.29</v>
      </c>
      <c r="Y431" s="1">
        <v>88245.29</v>
      </c>
      <c r="Z431" s="1">
        <v>88245.29</v>
      </c>
      <c r="AA431" s="1">
        <v>88245.29</v>
      </c>
      <c r="AB431" s="1">
        <v>88245.29</v>
      </c>
      <c r="AC431" s="83">
        <f t="shared" si="13"/>
        <v>-88245.29</v>
      </c>
      <c r="AD431">
        <v>0</v>
      </c>
      <c r="AE431">
        <v>0</v>
      </c>
      <c r="AF431">
        <v>0</v>
      </c>
      <c r="AG431">
        <v>0</v>
      </c>
      <c r="AH431">
        <v>0</v>
      </c>
    </row>
    <row r="432" spans="1:34" hidden="1" x14ac:dyDescent="0.25">
      <c r="A432" t="str">
        <f t="shared" si="12"/>
        <v>2.6-02-2204_23619013_2339210</v>
      </c>
      <c r="B432" t="s">
        <v>133</v>
      </c>
      <c r="C432" t="s">
        <v>134</v>
      </c>
      <c r="D432" t="s">
        <v>28</v>
      </c>
      <c r="E432" t="s">
        <v>29</v>
      </c>
      <c r="F432" t="s">
        <v>30</v>
      </c>
      <c r="G432" t="s">
        <v>31</v>
      </c>
      <c r="H432" t="s">
        <v>32</v>
      </c>
      <c r="I432" t="s">
        <v>33</v>
      </c>
      <c r="J432">
        <v>6</v>
      </c>
      <c r="K432" t="s">
        <v>34</v>
      </c>
      <c r="L432">
        <v>19</v>
      </c>
      <c r="M432" t="s">
        <v>37</v>
      </c>
      <c r="N432" t="s">
        <v>35</v>
      </c>
      <c r="O432" t="s">
        <v>36</v>
      </c>
      <c r="P432">
        <v>3000</v>
      </c>
      <c r="Q432" t="s">
        <v>38</v>
      </c>
      <c r="R432">
        <v>3921</v>
      </c>
      <c r="S432" t="s">
        <v>39</v>
      </c>
      <c r="T432">
        <v>0</v>
      </c>
      <c r="U432" t="s">
        <v>40</v>
      </c>
      <c r="V432" s="1">
        <v>1307.25</v>
      </c>
      <c r="W432">
        <v>0</v>
      </c>
      <c r="X432" s="1">
        <v>1307.25</v>
      </c>
      <c r="Y432" s="1">
        <v>1307.25</v>
      </c>
      <c r="Z432" s="1">
        <v>1307.25</v>
      </c>
      <c r="AA432" s="1">
        <v>1307.25</v>
      </c>
      <c r="AB432" s="1">
        <v>1307.25</v>
      </c>
      <c r="AC432" s="83">
        <f t="shared" si="13"/>
        <v>0</v>
      </c>
      <c r="AD432" s="1">
        <v>1307.25</v>
      </c>
      <c r="AE432">
        <v>0</v>
      </c>
      <c r="AF432">
        <v>0</v>
      </c>
      <c r="AG432">
        <v>0</v>
      </c>
      <c r="AH432" s="1">
        <v>1307.25</v>
      </c>
    </row>
    <row r="433" spans="1:34" hidden="1" x14ac:dyDescent="0.25">
      <c r="A433" t="str">
        <f t="shared" si="12"/>
        <v>2.5-03-2204_23619013_2339210</v>
      </c>
      <c r="B433" t="s">
        <v>448</v>
      </c>
      <c r="C433" t="s">
        <v>449</v>
      </c>
      <c r="D433" t="s">
        <v>28</v>
      </c>
      <c r="E433" t="s">
        <v>29</v>
      </c>
      <c r="F433" t="s">
        <v>30</v>
      </c>
      <c r="G433" t="s">
        <v>31</v>
      </c>
      <c r="H433" t="s">
        <v>32</v>
      </c>
      <c r="I433" t="s">
        <v>33</v>
      </c>
      <c r="J433">
        <v>6</v>
      </c>
      <c r="K433" t="s">
        <v>34</v>
      </c>
      <c r="L433">
        <v>19</v>
      </c>
      <c r="M433" t="s">
        <v>37</v>
      </c>
      <c r="N433" t="s">
        <v>35</v>
      </c>
      <c r="O433" t="s">
        <v>36</v>
      </c>
      <c r="P433">
        <v>3000</v>
      </c>
      <c r="Q433" t="s">
        <v>38</v>
      </c>
      <c r="R433">
        <v>3921</v>
      </c>
      <c r="S433" t="s">
        <v>39</v>
      </c>
      <c r="T433">
        <v>0</v>
      </c>
      <c r="U433" t="s">
        <v>40</v>
      </c>
      <c r="V433" s="1">
        <v>55862.45</v>
      </c>
      <c r="W433">
        <v>0</v>
      </c>
      <c r="X433" s="1">
        <v>56476.45</v>
      </c>
      <c r="Y433" s="1">
        <v>56476.45</v>
      </c>
      <c r="Z433" s="1">
        <v>56476.45</v>
      </c>
      <c r="AA433" s="1">
        <v>56476.45</v>
      </c>
      <c r="AB433" s="1">
        <v>56476.45</v>
      </c>
      <c r="AC433" s="83">
        <f t="shared" si="13"/>
        <v>-614</v>
      </c>
      <c r="AD433" s="1">
        <v>55862.45</v>
      </c>
      <c r="AE433">
        <v>0</v>
      </c>
      <c r="AF433">
        <v>0</v>
      </c>
      <c r="AG433">
        <v>0</v>
      </c>
      <c r="AH433" s="1">
        <v>55862.45</v>
      </c>
    </row>
    <row r="434" spans="1:34" hidden="1" x14ac:dyDescent="0.25">
      <c r="A434" t="str">
        <f t="shared" si="12"/>
        <v>2.6-05-2204_23619013_2339210</v>
      </c>
      <c r="B434" t="s">
        <v>450</v>
      </c>
      <c r="C434" t="s">
        <v>451</v>
      </c>
      <c r="D434" t="s">
        <v>28</v>
      </c>
      <c r="E434" t="s">
        <v>29</v>
      </c>
      <c r="F434" t="s">
        <v>30</v>
      </c>
      <c r="G434" t="s">
        <v>31</v>
      </c>
      <c r="H434" t="s">
        <v>32</v>
      </c>
      <c r="I434" t="s">
        <v>33</v>
      </c>
      <c r="J434">
        <v>6</v>
      </c>
      <c r="K434" t="s">
        <v>34</v>
      </c>
      <c r="L434">
        <v>19</v>
      </c>
      <c r="M434" t="s">
        <v>37</v>
      </c>
      <c r="N434" t="s">
        <v>35</v>
      </c>
      <c r="O434" t="s">
        <v>36</v>
      </c>
      <c r="P434">
        <v>3000</v>
      </c>
      <c r="Q434" t="s">
        <v>38</v>
      </c>
      <c r="R434">
        <v>3921</v>
      </c>
      <c r="S434" t="s">
        <v>39</v>
      </c>
      <c r="T434">
        <v>0</v>
      </c>
      <c r="U434" t="s">
        <v>40</v>
      </c>
      <c r="V434" s="1">
        <v>8782.65</v>
      </c>
      <c r="W434">
        <v>0</v>
      </c>
      <c r="X434" s="1">
        <v>8782.65</v>
      </c>
      <c r="Y434" s="1">
        <v>8782.65</v>
      </c>
      <c r="Z434" s="1">
        <v>8782.65</v>
      </c>
      <c r="AA434" s="1">
        <v>8782.65</v>
      </c>
      <c r="AB434" s="1">
        <v>8782.65</v>
      </c>
      <c r="AC434" s="83">
        <f t="shared" si="13"/>
        <v>0</v>
      </c>
      <c r="AD434" s="1">
        <v>8782.65</v>
      </c>
      <c r="AE434">
        <v>0</v>
      </c>
      <c r="AF434">
        <v>0</v>
      </c>
      <c r="AG434">
        <v>0</v>
      </c>
      <c r="AH434" s="1">
        <v>8782.65</v>
      </c>
    </row>
    <row r="435" spans="1:34" hidden="1" x14ac:dyDescent="0.25">
      <c r="A435" t="str">
        <f t="shared" si="12"/>
        <v>2.6-13-2309_23842026_2352110</v>
      </c>
      <c r="B435" t="s">
        <v>620</v>
      </c>
      <c r="C435" t="s">
        <v>621</v>
      </c>
      <c r="D435" t="s">
        <v>382</v>
      </c>
      <c r="E435" t="s">
        <v>383</v>
      </c>
      <c r="F435" t="s">
        <v>43</v>
      </c>
      <c r="G435" t="s">
        <v>44</v>
      </c>
      <c r="H435" t="s">
        <v>363</v>
      </c>
      <c r="I435" t="s">
        <v>364</v>
      </c>
      <c r="J435">
        <v>8</v>
      </c>
      <c r="K435" t="s">
        <v>384</v>
      </c>
      <c r="L435">
        <v>42</v>
      </c>
      <c r="M435" t="s">
        <v>391</v>
      </c>
      <c r="N435" t="s">
        <v>389</v>
      </c>
      <c r="O435" t="s">
        <v>390</v>
      </c>
      <c r="P435">
        <v>5000</v>
      </c>
      <c r="Q435" t="s">
        <v>84</v>
      </c>
      <c r="R435">
        <v>5211</v>
      </c>
      <c r="S435" t="s">
        <v>345</v>
      </c>
      <c r="T435">
        <v>0</v>
      </c>
      <c r="U435" t="s">
        <v>40</v>
      </c>
      <c r="V435">
        <v>0</v>
      </c>
      <c r="W435">
        <v>0</v>
      </c>
      <c r="X435">
        <v>0</v>
      </c>
      <c r="Y435">
        <v>0</v>
      </c>
      <c r="Z435">
        <v>0</v>
      </c>
      <c r="AA435">
        <v>0</v>
      </c>
      <c r="AB435">
        <v>0</v>
      </c>
      <c r="AC435" s="83">
        <f t="shared" si="13"/>
        <v>0</v>
      </c>
      <c r="AD435">
        <v>0</v>
      </c>
      <c r="AE435">
        <v>0</v>
      </c>
      <c r="AF435">
        <v>0</v>
      </c>
      <c r="AG435">
        <v>0</v>
      </c>
      <c r="AH435">
        <v>0</v>
      </c>
    </row>
    <row r="436" spans="1:34" hidden="1" x14ac:dyDescent="0.25">
      <c r="A436" t="str">
        <f t="shared" si="12"/>
        <v>1.6-08-2309_23842026_2352110</v>
      </c>
      <c r="B436" t="s">
        <v>629</v>
      </c>
      <c r="C436" t="s">
        <v>628</v>
      </c>
      <c r="D436" t="s">
        <v>382</v>
      </c>
      <c r="E436" t="s">
        <v>383</v>
      </c>
      <c r="F436" t="s">
        <v>43</v>
      </c>
      <c r="G436" t="s">
        <v>44</v>
      </c>
      <c r="H436" t="s">
        <v>363</v>
      </c>
      <c r="I436" t="s">
        <v>364</v>
      </c>
      <c r="J436">
        <v>8</v>
      </c>
      <c r="K436" t="s">
        <v>384</v>
      </c>
      <c r="L436">
        <v>42</v>
      </c>
      <c r="M436" t="s">
        <v>391</v>
      </c>
      <c r="N436" t="s">
        <v>389</v>
      </c>
      <c r="O436" t="s">
        <v>390</v>
      </c>
      <c r="P436">
        <v>5000</v>
      </c>
      <c r="Q436" t="s">
        <v>84</v>
      </c>
      <c r="R436">
        <v>5211</v>
      </c>
      <c r="S436" t="s">
        <v>345</v>
      </c>
      <c r="T436">
        <v>0</v>
      </c>
      <c r="U436" t="s">
        <v>40</v>
      </c>
      <c r="V436">
        <v>0</v>
      </c>
      <c r="W436">
        <v>0</v>
      </c>
      <c r="X436">
        <v>0</v>
      </c>
      <c r="Y436">
        <v>0</v>
      </c>
      <c r="Z436">
        <v>0</v>
      </c>
      <c r="AA436">
        <v>0</v>
      </c>
      <c r="AB436">
        <v>0</v>
      </c>
      <c r="AC436" s="83">
        <f t="shared" si="13"/>
        <v>0</v>
      </c>
      <c r="AD436">
        <v>0</v>
      </c>
      <c r="AE436">
        <v>0</v>
      </c>
      <c r="AF436">
        <v>0</v>
      </c>
      <c r="AG436">
        <v>0</v>
      </c>
      <c r="AH436">
        <v>0</v>
      </c>
    </row>
    <row r="437" spans="1:34" hidden="1" x14ac:dyDescent="0.25">
      <c r="A437" t="str">
        <f t="shared" si="12"/>
        <v>1.5-03-2307_23337023_2361310</v>
      </c>
      <c r="B437" t="s">
        <v>1200</v>
      </c>
      <c r="C437" t="s">
        <v>635</v>
      </c>
      <c r="D437" t="s">
        <v>28</v>
      </c>
      <c r="E437" t="s">
        <v>29</v>
      </c>
      <c r="F437" t="s">
        <v>108</v>
      </c>
      <c r="G437" t="s">
        <v>109</v>
      </c>
      <c r="H437" t="s">
        <v>88</v>
      </c>
      <c r="I437" t="s">
        <v>89</v>
      </c>
      <c r="J437">
        <v>3</v>
      </c>
      <c r="K437" t="s">
        <v>90</v>
      </c>
      <c r="L437">
        <v>37</v>
      </c>
      <c r="M437" t="s">
        <v>112</v>
      </c>
      <c r="N437" t="s">
        <v>110</v>
      </c>
      <c r="O437" t="s">
        <v>111</v>
      </c>
      <c r="P437">
        <v>6000</v>
      </c>
      <c r="Q437" t="s">
        <v>113</v>
      </c>
      <c r="R437">
        <v>6131</v>
      </c>
      <c r="S437" t="s">
        <v>115</v>
      </c>
      <c r="T437">
        <v>0</v>
      </c>
      <c r="U437" t="s">
        <v>40</v>
      </c>
      <c r="V437">
        <v>0</v>
      </c>
      <c r="W437">
        <v>0</v>
      </c>
      <c r="X437">
        <v>0</v>
      </c>
      <c r="Y437">
        <v>0</v>
      </c>
      <c r="Z437">
        <v>0</v>
      </c>
      <c r="AA437">
        <v>0</v>
      </c>
      <c r="AB437">
        <v>0</v>
      </c>
      <c r="AC437" s="83">
        <f t="shared" si="13"/>
        <v>0</v>
      </c>
      <c r="AD437">
        <v>0</v>
      </c>
      <c r="AE437">
        <v>0</v>
      </c>
      <c r="AF437">
        <v>0</v>
      </c>
      <c r="AG437">
        <v>0</v>
      </c>
      <c r="AH437">
        <v>0</v>
      </c>
    </row>
    <row r="438" spans="1:34" hidden="1" x14ac:dyDescent="0.25">
      <c r="A438" t="str">
        <f t="shared" si="12"/>
        <v>2.5-03-2307_23337023_2361310</v>
      </c>
      <c r="B438" t="s">
        <v>1201</v>
      </c>
      <c r="C438" t="s">
        <v>634</v>
      </c>
      <c r="D438" t="s">
        <v>28</v>
      </c>
      <c r="E438" t="s">
        <v>29</v>
      </c>
      <c r="F438" t="s">
        <v>108</v>
      </c>
      <c r="G438" t="s">
        <v>109</v>
      </c>
      <c r="H438" t="s">
        <v>88</v>
      </c>
      <c r="I438" t="s">
        <v>89</v>
      </c>
      <c r="J438">
        <v>3</v>
      </c>
      <c r="K438" t="s">
        <v>90</v>
      </c>
      <c r="L438">
        <v>37</v>
      </c>
      <c r="M438" t="s">
        <v>112</v>
      </c>
      <c r="N438" t="s">
        <v>110</v>
      </c>
      <c r="O438" t="s">
        <v>111</v>
      </c>
      <c r="P438">
        <v>6000</v>
      </c>
      <c r="Q438" t="s">
        <v>113</v>
      </c>
      <c r="R438">
        <v>6131</v>
      </c>
      <c r="S438" t="s">
        <v>115</v>
      </c>
      <c r="T438">
        <v>0</v>
      </c>
      <c r="U438" t="s">
        <v>40</v>
      </c>
      <c r="V438">
        <v>0</v>
      </c>
      <c r="W438">
        <v>0</v>
      </c>
      <c r="X438">
        <v>0</v>
      </c>
      <c r="Y438">
        <v>0</v>
      </c>
      <c r="Z438">
        <v>0</v>
      </c>
      <c r="AA438">
        <v>0</v>
      </c>
      <c r="AB438">
        <v>0</v>
      </c>
      <c r="AC438" s="83">
        <f t="shared" si="13"/>
        <v>0</v>
      </c>
      <c r="AD438">
        <v>0</v>
      </c>
      <c r="AE438">
        <v>0</v>
      </c>
      <c r="AF438">
        <v>0</v>
      </c>
      <c r="AG438">
        <v>0</v>
      </c>
      <c r="AH438">
        <v>0</v>
      </c>
    </row>
    <row r="439" spans="1:34" hidden="1" x14ac:dyDescent="0.25">
      <c r="A439" t="str">
        <f t="shared" si="12"/>
        <v>2.5-01-2307_23337023_2361310</v>
      </c>
      <c r="B439" t="s">
        <v>458</v>
      </c>
      <c r="C439" t="s">
        <v>459</v>
      </c>
      <c r="D439" t="s">
        <v>28</v>
      </c>
      <c r="E439" t="s">
        <v>29</v>
      </c>
      <c r="F439" t="s">
        <v>108</v>
      </c>
      <c r="G439" t="s">
        <v>109</v>
      </c>
      <c r="H439" t="s">
        <v>88</v>
      </c>
      <c r="I439" t="s">
        <v>89</v>
      </c>
      <c r="J439">
        <v>3</v>
      </c>
      <c r="K439" t="s">
        <v>90</v>
      </c>
      <c r="L439">
        <v>37</v>
      </c>
      <c r="M439" t="s">
        <v>112</v>
      </c>
      <c r="N439" t="s">
        <v>110</v>
      </c>
      <c r="O439" t="s">
        <v>111</v>
      </c>
      <c r="P439">
        <v>6000</v>
      </c>
      <c r="Q439" t="s">
        <v>113</v>
      </c>
      <c r="R439">
        <v>6131</v>
      </c>
      <c r="S439" t="s">
        <v>115</v>
      </c>
      <c r="T439">
        <v>0</v>
      </c>
      <c r="U439" t="s">
        <v>40</v>
      </c>
      <c r="V439" s="1">
        <v>33091667</v>
      </c>
      <c r="W439" s="1">
        <v>33091667.420000002</v>
      </c>
      <c r="X439" s="1">
        <v>15424852.630000001</v>
      </c>
      <c r="Y439" s="1">
        <v>15424852.630000001</v>
      </c>
      <c r="Z439" s="1">
        <v>3856213.15</v>
      </c>
      <c r="AA439" s="1">
        <v>580747.69999999995</v>
      </c>
      <c r="AB439" s="1">
        <v>580747.69999999995</v>
      </c>
      <c r="AC439" s="83">
        <f t="shared" si="13"/>
        <v>17666814.369999997</v>
      </c>
      <c r="AD439">
        <v>0</v>
      </c>
      <c r="AE439">
        <v>0</v>
      </c>
      <c r="AF439">
        <v>0</v>
      </c>
      <c r="AG439">
        <v>0.42</v>
      </c>
      <c r="AH439">
        <v>-0.42</v>
      </c>
    </row>
    <row r="440" spans="1:34" hidden="1" x14ac:dyDescent="0.25">
      <c r="A440" t="str">
        <f t="shared" si="12"/>
        <v>2.5-01-2307_23337023_2361510</v>
      </c>
      <c r="B440" t="s">
        <v>458</v>
      </c>
      <c r="C440" t="s">
        <v>459</v>
      </c>
      <c r="D440" t="s">
        <v>28</v>
      </c>
      <c r="E440" t="s">
        <v>29</v>
      </c>
      <c r="F440" t="s">
        <v>108</v>
      </c>
      <c r="G440" t="s">
        <v>109</v>
      </c>
      <c r="H440" t="s">
        <v>88</v>
      </c>
      <c r="I440" t="s">
        <v>89</v>
      </c>
      <c r="J440">
        <v>3</v>
      </c>
      <c r="K440" t="s">
        <v>90</v>
      </c>
      <c r="L440">
        <v>37</v>
      </c>
      <c r="M440" t="s">
        <v>112</v>
      </c>
      <c r="N440" t="s">
        <v>110</v>
      </c>
      <c r="O440" t="s">
        <v>111</v>
      </c>
      <c r="P440">
        <v>6000</v>
      </c>
      <c r="Q440" t="s">
        <v>113</v>
      </c>
      <c r="R440">
        <v>6151</v>
      </c>
      <c r="S440" t="s">
        <v>116</v>
      </c>
      <c r="T440">
        <v>0</v>
      </c>
      <c r="U440" t="s">
        <v>40</v>
      </c>
      <c r="V440" s="1">
        <v>20000000</v>
      </c>
      <c r="W440" s="1">
        <v>19999996.199999999</v>
      </c>
      <c r="X440" s="1">
        <v>33493610.079999998</v>
      </c>
      <c r="Y440" s="1">
        <v>33493610.079999998</v>
      </c>
      <c r="Z440" s="1">
        <v>13098438.300000001</v>
      </c>
      <c r="AA440" s="1">
        <v>11933338.039999999</v>
      </c>
      <c r="AB440" s="1">
        <v>11933338.039999999</v>
      </c>
      <c r="AC440" s="83">
        <f t="shared" si="13"/>
        <v>-13493610.079999998</v>
      </c>
      <c r="AD440">
        <v>0</v>
      </c>
      <c r="AE440">
        <v>3.8</v>
      </c>
      <c r="AF440">
        <v>0</v>
      </c>
      <c r="AG440">
        <v>0</v>
      </c>
      <c r="AH440">
        <v>3.8</v>
      </c>
    </row>
    <row r="441" spans="1:34" hidden="1" x14ac:dyDescent="0.25">
      <c r="A441" t="str">
        <f t="shared" si="12"/>
        <v>2.6-14-2307_23337023_2361310</v>
      </c>
      <c r="B441" t="s">
        <v>615</v>
      </c>
      <c r="C441" t="s">
        <v>614</v>
      </c>
      <c r="D441" t="s">
        <v>28</v>
      </c>
      <c r="E441" t="s">
        <v>29</v>
      </c>
      <c r="F441" t="s">
        <v>108</v>
      </c>
      <c r="G441" t="s">
        <v>109</v>
      </c>
      <c r="H441" t="s">
        <v>88</v>
      </c>
      <c r="I441" t="s">
        <v>89</v>
      </c>
      <c r="J441">
        <v>3</v>
      </c>
      <c r="K441" t="s">
        <v>90</v>
      </c>
      <c r="L441">
        <v>37</v>
      </c>
      <c r="M441" t="s">
        <v>112</v>
      </c>
      <c r="N441" t="s">
        <v>110</v>
      </c>
      <c r="O441" t="s">
        <v>111</v>
      </c>
      <c r="P441">
        <v>6000</v>
      </c>
      <c r="Q441" t="s">
        <v>113</v>
      </c>
      <c r="R441">
        <v>6131</v>
      </c>
      <c r="S441" t="s">
        <v>115</v>
      </c>
      <c r="T441">
        <v>0</v>
      </c>
      <c r="U441" t="s">
        <v>40</v>
      </c>
      <c r="V441">
        <v>0</v>
      </c>
      <c r="W441">
        <v>0</v>
      </c>
      <c r="X441">
        <v>0</v>
      </c>
      <c r="Y441">
        <v>0</v>
      </c>
      <c r="Z441">
        <v>0</v>
      </c>
      <c r="AA441">
        <v>0</v>
      </c>
      <c r="AB441">
        <v>0</v>
      </c>
      <c r="AC441" s="83">
        <f t="shared" si="13"/>
        <v>0</v>
      </c>
      <c r="AD441">
        <v>0</v>
      </c>
      <c r="AE441">
        <v>0</v>
      </c>
      <c r="AF441">
        <v>0</v>
      </c>
      <c r="AG441">
        <v>0</v>
      </c>
      <c r="AH441">
        <v>0</v>
      </c>
    </row>
    <row r="442" spans="1:34" hidden="1" x14ac:dyDescent="0.25">
      <c r="A442" t="str">
        <f t="shared" si="12"/>
        <v>1.1-01-2307_23337023_2361310</v>
      </c>
      <c r="B442" t="s">
        <v>1202</v>
      </c>
      <c r="C442" t="s">
        <v>653</v>
      </c>
      <c r="D442" t="s">
        <v>28</v>
      </c>
      <c r="E442" t="s">
        <v>29</v>
      </c>
      <c r="F442" t="s">
        <v>108</v>
      </c>
      <c r="G442" t="s">
        <v>109</v>
      </c>
      <c r="H442" t="s">
        <v>88</v>
      </c>
      <c r="I442" t="s">
        <v>89</v>
      </c>
      <c r="J442">
        <v>3</v>
      </c>
      <c r="K442" t="s">
        <v>90</v>
      </c>
      <c r="L442">
        <v>37</v>
      </c>
      <c r="M442" t="s">
        <v>112</v>
      </c>
      <c r="N442" t="s">
        <v>110</v>
      </c>
      <c r="O442" t="s">
        <v>111</v>
      </c>
      <c r="P442">
        <v>6000</v>
      </c>
      <c r="Q442" t="s">
        <v>113</v>
      </c>
      <c r="R442">
        <v>6131</v>
      </c>
      <c r="S442" t="s">
        <v>115</v>
      </c>
      <c r="T442">
        <v>0</v>
      </c>
      <c r="U442" t="s">
        <v>40</v>
      </c>
      <c r="V442">
        <v>0</v>
      </c>
      <c r="W442">
        <v>0</v>
      </c>
      <c r="X442">
        <v>0</v>
      </c>
      <c r="Y442">
        <v>0</v>
      </c>
      <c r="Z442">
        <v>0</v>
      </c>
      <c r="AA442">
        <v>0</v>
      </c>
      <c r="AB442">
        <v>0</v>
      </c>
      <c r="AC442" s="83">
        <f t="shared" si="13"/>
        <v>0</v>
      </c>
      <c r="AD442">
        <v>0</v>
      </c>
      <c r="AE442">
        <v>0</v>
      </c>
      <c r="AF442">
        <v>0</v>
      </c>
      <c r="AG442">
        <v>0</v>
      </c>
      <c r="AH442">
        <v>0</v>
      </c>
    </row>
    <row r="443" spans="1:34" hidden="1" x14ac:dyDescent="0.25">
      <c r="A443" t="str">
        <f t="shared" si="12"/>
        <v>2.6-12-2307_23337023_2361510</v>
      </c>
      <c r="B443" t="s">
        <v>613</v>
      </c>
      <c r="C443" t="s">
        <v>612</v>
      </c>
      <c r="D443" t="s">
        <v>28</v>
      </c>
      <c r="E443" t="s">
        <v>29</v>
      </c>
      <c r="F443" t="s">
        <v>108</v>
      </c>
      <c r="G443" t="s">
        <v>109</v>
      </c>
      <c r="H443" t="s">
        <v>88</v>
      </c>
      <c r="I443" t="s">
        <v>89</v>
      </c>
      <c r="J443">
        <v>3</v>
      </c>
      <c r="K443" t="s">
        <v>90</v>
      </c>
      <c r="L443">
        <v>37</v>
      </c>
      <c r="M443" t="s">
        <v>112</v>
      </c>
      <c r="N443" t="s">
        <v>110</v>
      </c>
      <c r="O443" t="s">
        <v>111</v>
      </c>
      <c r="P443">
        <v>6000</v>
      </c>
      <c r="Q443" t="s">
        <v>113</v>
      </c>
      <c r="R443">
        <v>6151</v>
      </c>
      <c r="S443" t="s">
        <v>116</v>
      </c>
      <c r="T443">
        <v>0</v>
      </c>
      <c r="U443" t="s">
        <v>40</v>
      </c>
      <c r="V443">
        <v>0</v>
      </c>
      <c r="W443">
        <v>0</v>
      </c>
      <c r="X443">
        <v>0</v>
      </c>
      <c r="Y443">
        <v>0</v>
      </c>
      <c r="Z443">
        <v>0</v>
      </c>
      <c r="AA443">
        <v>0</v>
      </c>
      <c r="AB443">
        <v>0</v>
      </c>
      <c r="AC443" s="83">
        <f t="shared" si="13"/>
        <v>0</v>
      </c>
      <c r="AD443">
        <v>0</v>
      </c>
      <c r="AE443">
        <v>0</v>
      </c>
      <c r="AF443">
        <v>0</v>
      </c>
      <c r="AG443">
        <v>0</v>
      </c>
      <c r="AH443">
        <v>0</v>
      </c>
    </row>
    <row r="444" spans="1:34" hidden="1" x14ac:dyDescent="0.25">
      <c r="A444" t="str">
        <f t="shared" si="12"/>
        <v>1.6-09-2307_23337023_2361510</v>
      </c>
      <c r="B444" t="s">
        <v>1203</v>
      </c>
      <c r="C444" t="s">
        <v>651</v>
      </c>
      <c r="D444" t="s">
        <v>28</v>
      </c>
      <c r="E444" t="s">
        <v>29</v>
      </c>
      <c r="F444" t="s">
        <v>108</v>
      </c>
      <c r="G444" t="s">
        <v>109</v>
      </c>
      <c r="H444" t="s">
        <v>88</v>
      </c>
      <c r="I444" t="s">
        <v>89</v>
      </c>
      <c r="J444">
        <v>3</v>
      </c>
      <c r="K444" t="s">
        <v>90</v>
      </c>
      <c r="L444">
        <v>37</v>
      </c>
      <c r="M444" t="s">
        <v>112</v>
      </c>
      <c r="N444" t="s">
        <v>110</v>
      </c>
      <c r="O444" t="s">
        <v>111</v>
      </c>
      <c r="P444">
        <v>6000</v>
      </c>
      <c r="Q444" t="s">
        <v>113</v>
      </c>
      <c r="R444">
        <v>6151</v>
      </c>
      <c r="S444" t="s">
        <v>116</v>
      </c>
      <c r="T444">
        <v>0</v>
      </c>
      <c r="U444" t="s">
        <v>40</v>
      </c>
      <c r="V444">
        <v>0</v>
      </c>
      <c r="W444">
        <v>0</v>
      </c>
      <c r="X444">
        <v>0</v>
      </c>
      <c r="Y444">
        <v>0</v>
      </c>
      <c r="Z444">
        <v>0</v>
      </c>
      <c r="AA444">
        <v>0</v>
      </c>
      <c r="AB444">
        <v>0</v>
      </c>
      <c r="AC444" s="83">
        <f t="shared" si="13"/>
        <v>0</v>
      </c>
      <c r="AD444">
        <v>0</v>
      </c>
      <c r="AE444">
        <v>0</v>
      </c>
      <c r="AF444">
        <v>0</v>
      </c>
      <c r="AG444">
        <v>0</v>
      </c>
      <c r="AH444">
        <v>0</v>
      </c>
    </row>
  </sheetData>
  <autoFilter ref="A1:AH444">
    <filterColumn colId="17">
      <filters>
        <filter val="2611"/>
      </filters>
    </filterColumn>
  </autoFilter>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K409"/>
  <sheetViews>
    <sheetView windowProtection="1" topLeftCell="P1" workbookViewId="0">
      <selection activeCell="Q430" sqref="Q430"/>
    </sheetView>
  </sheetViews>
  <sheetFormatPr baseColWidth="10" defaultRowHeight="15" x14ac:dyDescent="0.25"/>
  <cols>
    <col min="1" max="1" width="29.42578125" bestFit="1" customWidth="1"/>
    <col min="22" max="26" width="13.7109375" bestFit="1" customWidth="1"/>
    <col min="27" max="27" width="12.7109375" bestFit="1" customWidth="1"/>
    <col min="28" max="28" width="13.7109375" bestFit="1" customWidth="1"/>
    <col min="29" max="29" width="12.7109375" bestFit="1" customWidth="1"/>
    <col min="30" max="30" width="13.7109375" bestFit="1" customWidth="1"/>
    <col min="31" max="31" width="11.7109375" bestFit="1" customWidth="1"/>
    <col min="32" max="32" width="13.7109375" bestFit="1" customWidth="1"/>
    <col min="33" max="34" width="12.7109375" bestFit="1" customWidth="1"/>
    <col min="35" max="35" width="11.5703125" bestFit="1" customWidth="1"/>
    <col min="36" max="36" width="12.7109375" bestFit="1" customWidth="1"/>
    <col min="37" max="37" width="13.42578125" bestFit="1" customWidth="1"/>
  </cols>
  <sheetData>
    <row r="1" spans="1:37" x14ac:dyDescent="0.25">
      <c r="A1" s="80" t="s">
        <v>595</v>
      </c>
      <c r="B1" s="80" t="s">
        <v>0</v>
      </c>
      <c r="C1" s="80" t="s">
        <v>1</v>
      </c>
      <c r="D1" s="80" t="s">
        <v>2</v>
      </c>
      <c r="E1" s="80" t="s">
        <v>3</v>
      </c>
      <c r="F1" s="80" t="s">
        <v>4</v>
      </c>
      <c r="G1" s="80" t="s">
        <v>5</v>
      </c>
      <c r="H1" s="80" t="s">
        <v>6</v>
      </c>
      <c r="I1" s="80" t="s">
        <v>7</v>
      </c>
      <c r="J1" s="80" t="s">
        <v>8</v>
      </c>
      <c r="K1" s="80" t="s">
        <v>9</v>
      </c>
      <c r="L1" s="80" t="s">
        <v>12</v>
      </c>
      <c r="M1" s="80" t="s">
        <v>13</v>
      </c>
      <c r="N1" s="80" t="s">
        <v>10</v>
      </c>
      <c r="O1" s="80" t="s">
        <v>11</v>
      </c>
      <c r="P1" s="80" t="s">
        <v>14</v>
      </c>
      <c r="Q1" s="80" t="s">
        <v>15</v>
      </c>
      <c r="R1" s="80" t="s">
        <v>16</v>
      </c>
      <c r="S1" s="80" t="s">
        <v>17</v>
      </c>
      <c r="T1" s="80" t="s">
        <v>18</v>
      </c>
      <c r="U1" s="80" t="s">
        <v>19</v>
      </c>
      <c r="V1" s="80" t="s">
        <v>1204</v>
      </c>
      <c r="W1" s="80" t="s">
        <v>20</v>
      </c>
      <c r="X1" s="80" t="s">
        <v>1205</v>
      </c>
      <c r="Y1" s="80" t="s">
        <v>1206</v>
      </c>
      <c r="Z1" s="80" t="s">
        <v>1207</v>
      </c>
      <c r="AA1" s="80" t="s">
        <v>1208</v>
      </c>
      <c r="AB1" s="80" t="s">
        <v>1209</v>
      </c>
      <c r="AC1" s="80" t="s">
        <v>1210</v>
      </c>
      <c r="AD1" s="80" t="s">
        <v>1211</v>
      </c>
      <c r="AE1" s="80" t="s">
        <v>1212</v>
      </c>
      <c r="AF1" s="80" t="s">
        <v>1213</v>
      </c>
      <c r="AG1" s="80" t="s">
        <v>21</v>
      </c>
      <c r="AH1" s="80" t="s">
        <v>22</v>
      </c>
      <c r="AI1" s="80" t="s">
        <v>23</v>
      </c>
      <c r="AJ1" s="80" t="s">
        <v>24</v>
      </c>
      <c r="AK1" s="80" t="s">
        <v>25</v>
      </c>
    </row>
    <row r="2" spans="1:37" hidden="1" x14ac:dyDescent="0.25">
      <c r="A2" t="str">
        <f>CONCATENATE(B2,H2,J2,L2,N2,R2,T2)</f>
        <v>2.6-05-2104_23619013_2339210</v>
      </c>
      <c r="B2" t="s">
        <v>456</v>
      </c>
      <c r="C2" t="s">
        <v>457</v>
      </c>
      <c r="D2" t="s">
        <v>28</v>
      </c>
      <c r="E2" t="s">
        <v>29</v>
      </c>
      <c r="F2" t="s">
        <v>30</v>
      </c>
      <c r="G2" t="s">
        <v>31</v>
      </c>
      <c r="H2" t="s">
        <v>32</v>
      </c>
      <c r="I2" t="s">
        <v>33</v>
      </c>
      <c r="J2">
        <v>6</v>
      </c>
      <c r="K2" t="s">
        <v>34</v>
      </c>
      <c r="L2">
        <v>19</v>
      </c>
      <c r="M2" t="s">
        <v>37</v>
      </c>
      <c r="N2" t="s">
        <v>35</v>
      </c>
      <c r="O2" t="s">
        <v>36</v>
      </c>
      <c r="P2">
        <v>3000</v>
      </c>
      <c r="Q2" t="s">
        <v>38</v>
      </c>
      <c r="R2">
        <v>3921</v>
      </c>
      <c r="S2" t="s">
        <v>39</v>
      </c>
      <c r="T2">
        <v>0</v>
      </c>
      <c r="U2" t="s">
        <v>40</v>
      </c>
      <c r="V2" s="68">
        <v>0</v>
      </c>
      <c r="W2" s="1">
        <v>0</v>
      </c>
      <c r="X2" s="1">
        <v>0</v>
      </c>
      <c r="Y2" s="1">
        <v>0</v>
      </c>
      <c r="Z2" s="1">
        <v>0</v>
      </c>
      <c r="AA2" s="81">
        <f>Y2-Z2</f>
        <v>0</v>
      </c>
      <c r="AB2" s="1">
        <v>0</v>
      </c>
      <c r="AC2" s="81">
        <f>Z2-AB2</f>
        <v>0</v>
      </c>
      <c r="AD2" s="1">
        <v>0</v>
      </c>
      <c r="AE2" s="81">
        <f>AB2-AD2</f>
        <v>0</v>
      </c>
      <c r="AF2" s="82">
        <f>V2-X2</f>
        <v>0</v>
      </c>
      <c r="AG2" s="1">
        <v>0</v>
      </c>
      <c r="AH2" s="1">
        <v>0</v>
      </c>
      <c r="AI2" s="1">
        <v>0</v>
      </c>
      <c r="AJ2" s="1">
        <v>0</v>
      </c>
      <c r="AK2" s="1">
        <v>0</v>
      </c>
    </row>
    <row r="3" spans="1:37" hidden="1" x14ac:dyDescent="0.25">
      <c r="A3" t="str">
        <f t="shared" ref="A3:A66" si="0">CONCATENATE(B3,H3,J3,L3,N3,R3,T3)</f>
        <v>1.5-01-2305_23624015_2311310</v>
      </c>
      <c r="B3" t="s">
        <v>41</v>
      </c>
      <c r="C3" t="s">
        <v>42</v>
      </c>
      <c r="D3" t="s">
        <v>28</v>
      </c>
      <c r="E3" t="s">
        <v>29</v>
      </c>
      <c r="F3" t="s">
        <v>43</v>
      </c>
      <c r="G3" t="s">
        <v>44</v>
      </c>
      <c r="H3" t="s">
        <v>45</v>
      </c>
      <c r="I3" t="s">
        <v>46</v>
      </c>
      <c r="J3">
        <v>6</v>
      </c>
      <c r="K3" t="s">
        <v>34</v>
      </c>
      <c r="L3">
        <v>24</v>
      </c>
      <c r="M3" t="s">
        <v>49</v>
      </c>
      <c r="N3" t="s">
        <v>47</v>
      </c>
      <c r="O3" t="s">
        <v>48</v>
      </c>
      <c r="P3">
        <v>1000</v>
      </c>
      <c r="Q3" t="s">
        <v>49</v>
      </c>
      <c r="R3">
        <v>1131</v>
      </c>
      <c r="S3" t="s">
        <v>50</v>
      </c>
      <c r="T3">
        <v>0</v>
      </c>
      <c r="U3" t="s">
        <v>40</v>
      </c>
      <c r="V3" s="68">
        <v>658893802</v>
      </c>
      <c r="W3" s="1">
        <v>599999994.70000005</v>
      </c>
      <c r="X3" s="1">
        <v>361677876.30000001</v>
      </c>
      <c r="Y3" s="1">
        <v>361677876.30000001</v>
      </c>
      <c r="Z3" s="1">
        <v>361677876.30000001</v>
      </c>
      <c r="AA3" s="81">
        <f t="shared" ref="AA3:AA66" si="1">Y3-Z3</f>
        <v>0</v>
      </c>
      <c r="AB3" s="1">
        <v>361677876.30000001</v>
      </c>
      <c r="AC3" s="81">
        <f t="shared" ref="AC3:AC66" si="2">Z3-AB3</f>
        <v>0</v>
      </c>
      <c r="AD3" s="1">
        <v>361677876.30000001</v>
      </c>
      <c r="AE3" s="81">
        <f t="shared" ref="AE3:AE66" si="3">AB3-AD3</f>
        <v>0</v>
      </c>
      <c r="AF3" s="82">
        <f t="shared" ref="AF3:AF66" si="4">V3-X3</f>
        <v>297215925.69999999</v>
      </c>
      <c r="AG3" s="1">
        <v>58893802</v>
      </c>
      <c r="AH3" s="1">
        <v>5.3</v>
      </c>
      <c r="AI3" s="1">
        <v>0</v>
      </c>
      <c r="AJ3" s="1">
        <v>0</v>
      </c>
      <c r="AK3" s="1">
        <v>58893807.299999997</v>
      </c>
    </row>
    <row r="4" spans="1:37" hidden="1" x14ac:dyDescent="0.25">
      <c r="A4" t="str">
        <f t="shared" si="0"/>
        <v>1.5-01-2305_23624015_2313220</v>
      </c>
      <c r="B4" t="s">
        <v>41</v>
      </c>
      <c r="C4" t="s">
        <v>42</v>
      </c>
      <c r="D4" t="s">
        <v>28</v>
      </c>
      <c r="E4" t="s">
        <v>29</v>
      </c>
      <c r="F4" t="s">
        <v>43</v>
      </c>
      <c r="G4" t="s">
        <v>44</v>
      </c>
      <c r="H4" t="s">
        <v>45</v>
      </c>
      <c r="I4" t="s">
        <v>46</v>
      </c>
      <c r="J4">
        <v>6</v>
      </c>
      <c r="K4" t="s">
        <v>34</v>
      </c>
      <c r="L4">
        <v>24</v>
      </c>
      <c r="M4" t="s">
        <v>49</v>
      </c>
      <c r="N4" t="s">
        <v>47</v>
      </c>
      <c r="O4" t="s">
        <v>48</v>
      </c>
      <c r="P4">
        <v>1000</v>
      </c>
      <c r="Q4" t="s">
        <v>49</v>
      </c>
      <c r="R4">
        <v>1322</v>
      </c>
      <c r="S4" t="s">
        <v>51</v>
      </c>
      <c r="T4">
        <v>0</v>
      </c>
      <c r="U4" t="s">
        <v>40</v>
      </c>
      <c r="V4" s="68">
        <v>78301618.849999994</v>
      </c>
      <c r="W4" s="1">
        <v>69091134.349999994</v>
      </c>
      <c r="X4" s="1">
        <v>0</v>
      </c>
      <c r="Y4" s="1">
        <v>0</v>
      </c>
      <c r="Z4" s="1">
        <v>0</v>
      </c>
      <c r="AA4" s="81">
        <f t="shared" si="1"/>
        <v>0</v>
      </c>
      <c r="AB4" s="1">
        <v>0</v>
      </c>
      <c r="AC4" s="81">
        <f t="shared" si="2"/>
        <v>0</v>
      </c>
      <c r="AD4" s="1">
        <v>0</v>
      </c>
      <c r="AE4" s="81">
        <f t="shared" si="3"/>
        <v>0</v>
      </c>
      <c r="AF4" s="82">
        <f t="shared" si="4"/>
        <v>78301618.849999994</v>
      </c>
      <c r="AG4" s="1">
        <v>9210483.8499999996</v>
      </c>
      <c r="AH4" s="1">
        <v>0.65</v>
      </c>
      <c r="AI4" s="1">
        <v>0</v>
      </c>
      <c r="AJ4" s="1">
        <v>0</v>
      </c>
      <c r="AK4" s="1">
        <v>9210484.5</v>
      </c>
    </row>
    <row r="5" spans="1:37" hidden="1" x14ac:dyDescent="0.25">
      <c r="A5" t="str">
        <f t="shared" si="0"/>
        <v>1.5-01-2305_23624015_2314320</v>
      </c>
      <c r="B5" t="s">
        <v>41</v>
      </c>
      <c r="C5" t="s">
        <v>42</v>
      </c>
      <c r="D5" t="s">
        <v>28</v>
      </c>
      <c r="E5" t="s">
        <v>29</v>
      </c>
      <c r="F5" t="s">
        <v>43</v>
      </c>
      <c r="G5" t="s">
        <v>44</v>
      </c>
      <c r="H5" t="s">
        <v>45</v>
      </c>
      <c r="I5" t="s">
        <v>46</v>
      </c>
      <c r="J5">
        <v>6</v>
      </c>
      <c r="K5" t="s">
        <v>34</v>
      </c>
      <c r="L5">
        <v>24</v>
      </c>
      <c r="M5" t="s">
        <v>49</v>
      </c>
      <c r="N5" t="s">
        <v>47</v>
      </c>
      <c r="O5" t="s">
        <v>48</v>
      </c>
      <c r="P5">
        <v>1000</v>
      </c>
      <c r="Q5" t="s">
        <v>49</v>
      </c>
      <c r="R5">
        <v>1432</v>
      </c>
      <c r="S5" t="s">
        <v>357</v>
      </c>
      <c r="T5">
        <v>0</v>
      </c>
      <c r="U5" t="s">
        <v>40</v>
      </c>
      <c r="V5" s="68">
        <v>0</v>
      </c>
      <c r="W5" s="1">
        <v>0</v>
      </c>
      <c r="X5" s="1">
        <v>80062609.629999995</v>
      </c>
      <c r="Y5" s="1">
        <v>80062609.629999995</v>
      </c>
      <c r="Z5" s="1">
        <v>80062609.629999995</v>
      </c>
      <c r="AA5" s="81">
        <f t="shared" si="1"/>
        <v>0</v>
      </c>
      <c r="AB5" s="1">
        <v>80062609.629999995</v>
      </c>
      <c r="AC5" s="81">
        <f t="shared" si="2"/>
        <v>0</v>
      </c>
      <c r="AD5" s="1">
        <v>80062609.629999995</v>
      </c>
      <c r="AE5" s="81">
        <f t="shared" si="3"/>
        <v>0</v>
      </c>
      <c r="AF5" s="82">
        <f t="shared" si="4"/>
        <v>-80062609.629999995</v>
      </c>
      <c r="AG5" s="1">
        <v>0</v>
      </c>
      <c r="AH5" s="1">
        <v>0</v>
      </c>
      <c r="AI5" s="1">
        <v>0</v>
      </c>
      <c r="AJ5" s="1">
        <v>0</v>
      </c>
      <c r="AK5" s="1">
        <v>0</v>
      </c>
    </row>
    <row r="6" spans="1:37" hidden="1" x14ac:dyDescent="0.25">
      <c r="A6" t="str">
        <f t="shared" si="0"/>
        <v>2.6-06-2301_2363003_23271147</v>
      </c>
      <c r="B6" t="s">
        <v>625</v>
      </c>
      <c r="C6" t="s">
        <v>624</v>
      </c>
      <c r="D6" t="s">
        <v>28</v>
      </c>
      <c r="E6" t="s">
        <v>29</v>
      </c>
      <c r="F6" t="s">
        <v>43</v>
      </c>
      <c r="G6" t="s">
        <v>44</v>
      </c>
      <c r="H6" t="s">
        <v>306</v>
      </c>
      <c r="I6" t="s">
        <v>307</v>
      </c>
      <c r="J6">
        <v>6</v>
      </c>
      <c r="K6" t="s">
        <v>34</v>
      </c>
      <c r="L6">
        <v>3</v>
      </c>
      <c r="M6" t="s">
        <v>325</v>
      </c>
      <c r="N6" t="s">
        <v>323</v>
      </c>
      <c r="O6" t="s">
        <v>324</v>
      </c>
      <c r="P6">
        <v>2000</v>
      </c>
      <c r="Q6" t="s">
        <v>73</v>
      </c>
      <c r="R6">
        <v>2711</v>
      </c>
      <c r="S6" t="s">
        <v>142</v>
      </c>
      <c r="T6">
        <v>47</v>
      </c>
      <c r="U6" t="s">
        <v>622</v>
      </c>
      <c r="V6" s="68">
        <v>0</v>
      </c>
      <c r="W6" s="1">
        <v>0</v>
      </c>
      <c r="X6" s="1">
        <v>0</v>
      </c>
      <c r="Y6" s="1">
        <v>0</v>
      </c>
      <c r="Z6" s="1">
        <v>0</v>
      </c>
      <c r="AA6" s="81">
        <f t="shared" si="1"/>
        <v>0</v>
      </c>
      <c r="AB6" s="1">
        <v>0</v>
      </c>
      <c r="AC6" s="81">
        <f t="shared" si="2"/>
        <v>0</v>
      </c>
      <c r="AD6" s="1">
        <v>0</v>
      </c>
      <c r="AE6" s="81">
        <f t="shared" si="3"/>
        <v>0</v>
      </c>
      <c r="AF6" s="82">
        <f t="shared" si="4"/>
        <v>0</v>
      </c>
      <c r="AG6" s="1">
        <v>0</v>
      </c>
      <c r="AH6" s="1">
        <v>0</v>
      </c>
      <c r="AI6" s="1">
        <v>0</v>
      </c>
      <c r="AJ6" s="1">
        <v>0</v>
      </c>
      <c r="AK6" s="1">
        <v>0</v>
      </c>
    </row>
    <row r="7" spans="1:37" hidden="1" x14ac:dyDescent="0.25">
      <c r="A7" t="str">
        <f t="shared" si="0"/>
        <v>2.6-06-2301_2363003_23271156</v>
      </c>
      <c r="B7" t="s">
        <v>625</v>
      </c>
      <c r="C7" t="s">
        <v>624</v>
      </c>
      <c r="D7" t="s">
        <v>28</v>
      </c>
      <c r="E7" t="s">
        <v>29</v>
      </c>
      <c r="F7" t="s">
        <v>43</v>
      </c>
      <c r="G7" t="s">
        <v>44</v>
      </c>
      <c r="H7" t="s">
        <v>306</v>
      </c>
      <c r="I7" t="s">
        <v>307</v>
      </c>
      <c r="J7">
        <v>6</v>
      </c>
      <c r="K7" t="s">
        <v>34</v>
      </c>
      <c r="L7">
        <v>3</v>
      </c>
      <c r="M7" t="s">
        <v>325</v>
      </c>
      <c r="N7" t="s">
        <v>323</v>
      </c>
      <c r="O7" t="s">
        <v>324</v>
      </c>
      <c r="P7">
        <v>2000</v>
      </c>
      <c r="Q7" t="s">
        <v>73</v>
      </c>
      <c r="R7">
        <v>2711</v>
      </c>
      <c r="S7" t="s">
        <v>142</v>
      </c>
      <c r="T7">
        <v>56</v>
      </c>
      <c r="U7" t="s">
        <v>623</v>
      </c>
      <c r="V7" s="68">
        <v>0</v>
      </c>
      <c r="W7" s="1">
        <v>0</v>
      </c>
      <c r="X7" s="1">
        <v>0</v>
      </c>
      <c r="Y7" s="1">
        <v>0</v>
      </c>
      <c r="Z7" s="1">
        <v>0</v>
      </c>
      <c r="AA7" s="81">
        <f t="shared" si="1"/>
        <v>0</v>
      </c>
      <c r="AB7" s="1">
        <v>0</v>
      </c>
      <c r="AC7" s="81">
        <f t="shared" si="2"/>
        <v>0</v>
      </c>
      <c r="AD7" s="1">
        <v>0</v>
      </c>
      <c r="AE7" s="81">
        <f t="shared" si="3"/>
        <v>0</v>
      </c>
      <c r="AF7" s="82">
        <f t="shared" si="4"/>
        <v>0</v>
      </c>
      <c r="AG7" s="1">
        <v>0</v>
      </c>
      <c r="AH7" s="1">
        <v>0</v>
      </c>
      <c r="AI7" s="1">
        <v>0</v>
      </c>
      <c r="AJ7" s="1">
        <v>0</v>
      </c>
      <c r="AK7" s="1">
        <v>0</v>
      </c>
    </row>
    <row r="8" spans="1:37" hidden="1" x14ac:dyDescent="0.25">
      <c r="A8" t="str">
        <f t="shared" si="0"/>
        <v>2.6-06-2301_2363003_23336148</v>
      </c>
      <c r="B8" t="s">
        <v>625</v>
      </c>
      <c r="C8" t="s">
        <v>624</v>
      </c>
      <c r="D8" t="s">
        <v>28</v>
      </c>
      <c r="E8" t="s">
        <v>29</v>
      </c>
      <c r="F8" t="s">
        <v>43</v>
      </c>
      <c r="G8" t="s">
        <v>44</v>
      </c>
      <c r="H8" t="s">
        <v>306</v>
      </c>
      <c r="I8" t="s">
        <v>307</v>
      </c>
      <c r="J8">
        <v>6</v>
      </c>
      <c r="K8" t="s">
        <v>34</v>
      </c>
      <c r="L8">
        <v>3</v>
      </c>
      <c r="M8" t="s">
        <v>325</v>
      </c>
      <c r="N8" t="s">
        <v>323</v>
      </c>
      <c r="O8" t="s">
        <v>324</v>
      </c>
      <c r="P8">
        <v>3000</v>
      </c>
      <c r="Q8" t="s">
        <v>38</v>
      </c>
      <c r="R8">
        <v>3361</v>
      </c>
      <c r="S8" t="s">
        <v>205</v>
      </c>
      <c r="T8">
        <v>48</v>
      </c>
      <c r="U8" t="s">
        <v>622</v>
      </c>
      <c r="V8" s="68">
        <v>0</v>
      </c>
      <c r="W8" s="1">
        <v>0</v>
      </c>
      <c r="X8" s="1">
        <v>0</v>
      </c>
      <c r="Y8" s="1">
        <v>0</v>
      </c>
      <c r="Z8" s="1">
        <v>0</v>
      </c>
      <c r="AA8" s="81">
        <f t="shared" si="1"/>
        <v>0</v>
      </c>
      <c r="AB8" s="1">
        <v>0</v>
      </c>
      <c r="AC8" s="81">
        <f t="shared" si="2"/>
        <v>0</v>
      </c>
      <c r="AD8" s="1">
        <v>0</v>
      </c>
      <c r="AE8" s="81">
        <f t="shared" si="3"/>
        <v>0</v>
      </c>
      <c r="AF8" s="82">
        <f t="shared" si="4"/>
        <v>0</v>
      </c>
      <c r="AG8" s="1">
        <v>0</v>
      </c>
      <c r="AH8" s="1">
        <v>0</v>
      </c>
      <c r="AI8" s="1">
        <v>0</v>
      </c>
      <c r="AJ8" s="1">
        <v>0</v>
      </c>
      <c r="AK8" s="1">
        <v>0</v>
      </c>
    </row>
    <row r="9" spans="1:37" hidden="1" x14ac:dyDescent="0.25">
      <c r="A9" t="str">
        <f t="shared" si="0"/>
        <v>2.6-06-2301_2363003_23336157</v>
      </c>
      <c r="B9" t="s">
        <v>625</v>
      </c>
      <c r="C9" t="s">
        <v>624</v>
      </c>
      <c r="D9" t="s">
        <v>28</v>
      </c>
      <c r="E9" t="s">
        <v>29</v>
      </c>
      <c r="F9" t="s">
        <v>43</v>
      </c>
      <c r="G9" t="s">
        <v>44</v>
      </c>
      <c r="H9" t="s">
        <v>306</v>
      </c>
      <c r="I9" t="s">
        <v>307</v>
      </c>
      <c r="J9">
        <v>6</v>
      </c>
      <c r="K9" t="s">
        <v>34</v>
      </c>
      <c r="L9">
        <v>3</v>
      </c>
      <c r="M9" t="s">
        <v>325</v>
      </c>
      <c r="N9" t="s">
        <v>323</v>
      </c>
      <c r="O9" t="s">
        <v>324</v>
      </c>
      <c r="P9">
        <v>3000</v>
      </c>
      <c r="Q9" t="s">
        <v>38</v>
      </c>
      <c r="R9">
        <v>3361</v>
      </c>
      <c r="S9" t="s">
        <v>205</v>
      </c>
      <c r="T9">
        <v>57</v>
      </c>
      <c r="U9" t="s">
        <v>623</v>
      </c>
      <c r="V9" s="68">
        <v>0</v>
      </c>
      <c r="W9" s="1">
        <v>0</v>
      </c>
      <c r="X9" s="1">
        <v>0</v>
      </c>
      <c r="Y9" s="1">
        <v>0</v>
      </c>
      <c r="Z9" s="1">
        <v>0</v>
      </c>
      <c r="AA9" s="81">
        <f t="shared" si="1"/>
        <v>0</v>
      </c>
      <c r="AB9" s="1">
        <v>0</v>
      </c>
      <c r="AC9" s="81">
        <f t="shared" si="2"/>
        <v>0</v>
      </c>
      <c r="AD9" s="1">
        <v>0</v>
      </c>
      <c r="AE9" s="81">
        <f t="shared" si="3"/>
        <v>0</v>
      </c>
      <c r="AF9" s="82">
        <f t="shared" si="4"/>
        <v>0</v>
      </c>
      <c r="AG9" s="1">
        <v>0</v>
      </c>
      <c r="AH9" s="1">
        <v>0</v>
      </c>
      <c r="AI9" s="1">
        <v>0</v>
      </c>
      <c r="AJ9" s="1">
        <v>0</v>
      </c>
      <c r="AK9" s="1">
        <v>0</v>
      </c>
    </row>
    <row r="10" spans="1:37" hidden="1" x14ac:dyDescent="0.25">
      <c r="A10" t="str">
        <f t="shared" si="0"/>
        <v>2.6-06-2305_23621015_23121142</v>
      </c>
      <c r="B10" t="s">
        <v>625</v>
      </c>
      <c r="C10" t="s">
        <v>624</v>
      </c>
      <c r="D10" t="s">
        <v>28</v>
      </c>
      <c r="E10" t="s">
        <v>29</v>
      </c>
      <c r="F10" t="s">
        <v>43</v>
      </c>
      <c r="G10" t="s">
        <v>44</v>
      </c>
      <c r="H10" t="s">
        <v>45</v>
      </c>
      <c r="I10" t="s">
        <v>46</v>
      </c>
      <c r="J10">
        <v>6</v>
      </c>
      <c r="K10" t="s">
        <v>34</v>
      </c>
      <c r="L10">
        <v>21</v>
      </c>
      <c r="M10" t="s">
        <v>107</v>
      </c>
      <c r="N10" t="s">
        <v>47</v>
      </c>
      <c r="O10" t="s">
        <v>48</v>
      </c>
      <c r="P10">
        <v>1000</v>
      </c>
      <c r="Q10" t="s">
        <v>49</v>
      </c>
      <c r="R10">
        <v>1211</v>
      </c>
      <c r="S10" t="s">
        <v>626</v>
      </c>
      <c r="T10">
        <v>42</v>
      </c>
      <c r="U10" t="s">
        <v>622</v>
      </c>
      <c r="V10" s="68">
        <v>0</v>
      </c>
      <c r="W10" s="1">
        <v>0</v>
      </c>
      <c r="X10" s="1">
        <v>0</v>
      </c>
      <c r="Y10" s="1">
        <v>0</v>
      </c>
      <c r="Z10" s="1">
        <v>0</v>
      </c>
      <c r="AA10" s="81">
        <f t="shared" si="1"/>
        <v>0</v>
      </c>
      <c r="AB10" s="1">
        <v>0</v>
      </c>
      <c r="AC10" s="81">
        <f t="shared" si="2"/>
        <v>0</v>
      </c>
      <c r="AD10" s="1">
        <v>0</v>
      </c>
      <c r="AE10" s="81">
        <f t="shared" si="3"/>
        <v>0</v>
      </c>
      <c r="AF10" s="82">
        <f t="shared" si="4"/>
        <v>0</v>
      </c>
      <c r="AG10" s="1">
        <v>0</v>
      </c>
      <c r="AH10" s="1">
        <v>0</v>
      </c>
      <c r="AI10" s="1">
        <v>0</v>
      </c>
      <c r="AJ10" s="1">
        <v>0</v>
      </c>
      <c r="AK10" s="1">
        <v>0</v>
      </c>
    </row>
    <row r="11" spans="1:37" hidden="1" x14ac:dyDescent="0.25">
      <c r="A11" t="str">
        <f t="shared" si="0"/>
        <v>2.6-06-2305_23621015_23121151</v>
      </c>
      <c r="B11" t="s">
        <v>625</v>
      </c>
      <c r="C11" t="s">
        <v>624</v>
      </c>
      <c r="D11" t="s">
        <v>28</v>
      </c>
      <c r="E11" t="s">
        <v>29</v>
      </c>
      <c r="F11" t="s">
        <v>43</v>
      </c>
      <c r="G11" t="s">
        <v>44</v>
      </c>
      <c r="H11" t="s">
        <v>45</v>
      </c>
      <c r="I11" t="s">
        <v>46</v>
      </c>
      <c r="J11">
        <v>6</v>
      </c>
      <c r="K11" t="s">
        <v>34</v>
      </c>
      <c r="L11">
        <v>21</v>
      </c>
      <c r="M11" t="s">
        <v>107</v>
      </c>
      <c r="N11" t="s">
        <v>47</v>
      </c>
      <c r="O11" t="s">
        <v>48</v>
      </c>
      <c r="P11">
        <v>1000</v>
      </c>
      <c r="Q11" t="s">
        <v>49</v>
      </c>
      <c r="R11">
        <v>1211</v>
      </c>
      <c r="S11" t="s">
        <v>626</v>
      </c>
      <c r="T11">
        <v>51</v>
      </c>
      <c r="U11" t="s">
        <v>623</v>
      </c>
      <c r="V11" s="68">
        <v>0</v>
      </c>
      <c r="W11" s="1">
        <v>0</v>
      </c>
      <c r="X11" s="1">
        <v>0</v>
      </c>
      <c r="Y11" s="1">
        <v>0</v>
      </c>
      <c r="Z11" s="1">
        <v>0</v>
      </c>
      <c r="AA11" s="81">
        <f t="shared" si="1"/>
        <v>0</v>
      </c>
      <c r="AB11" s="1">
        <v>0</v>
      </c>
      <c r="AC11" s="81">
        <f t="shared" si="2"/>
        <v>0</v>
      </c>
      <c r="AD11" s="1">
        <v>0</v>
      </c>
      <c r="AE11" s="81">
        <f t="shared" si="3"/>
        <v>0</v>
      </c>
      <c r="AF11" s="82">
        <f t="shared" si="4"/>
        <v>0</v>
      </c>
      <c r="AG11" s="1">
        <v>0</v>
      </c>
      <c r="AH11" s="1">
        <v>0</v>
      </c>
      <c r="AI11" s="1">
        <v>0</v>
      </c>
      <c r="AJ11" s="1">
        <v>0</v>
      </c>
      <c r="AK11" s="1">
        <v>0</v>
      </c>
    </row>
    <row r="12" spans="1:37" hidden="1" x14ac:dyDescent="0.25">
      <c r="A12" t="str">
        <f t="shared" si="0"/>
        <v>2.6-06-2305_23621015_23211143</v>
      </c>
      <c r="B12" t="s">
        <v>625</v>
      </c>
      <c r="C12" t="s">
        <v>624</v>
      </c>
      <c r="D12" t="s">
        <v>28</v>
      </c>
      <c r="E12" t="s">
        <v>29</v>
      </c>
      <c r="F12" t="s">
        <v>43</v>
      </c>
      <c r="G12" t="s">
        <v>44</v>
      </c>
      <c r="H12" t="s">
        <v>45</v>
      </c>
      <c r="I12" t="s">
        <v>46</v>
      </c>
      <c r="J12">
        <v>6</v>
      </c>
      <c r="K12" t="s">
        <v>34</v>
      </c>
      <c r="L12">
        <v>21</v>
      </c>
      <c r="M12" t="s">
        <v>107</v>
      </c>
      <c r="N12" t="s">
        <v>47</v>
      </c>
      <c r="O12" t="s">
        <v>48</v>
      </c>
      <c r="P12">
        <v>2000</v>
      </c>
      <c r="Q12" t="s">
        <v>73</v>
      </c>
      <c r="R12">
        <v>2111</v>
      </c>
      <c r="S12" t="s">
        <v>161</v>
      </c>
      <c r="T12">
        <v>43</v>
      </c>
      <c r="U12" t="s">
        <v>622</v>
      </c>
      <c r="V12" s="68">
        <v>0</v>
      </c>
      <c r="W12" s="1">
        <v>0</v>
      </c>
      <c r="X12" s="1">
        <v>0</v>
      </c>
      <c r="Y12" s="1">
        <v>0</v>
      </c>
      <c r="Z12" s="1">
        <v>0</v>
      </c>
      <c r="AA12" s="81">
        <f t="shared" si="1"/>
        <v>0</v>
      </c>
      <c r="AB12" s="1">
        <v>0</v>
      </c>
      <c r="AC12" s="81">
        <f t="shared" si="2"/>
        <v>0</v>
      </c>
      <c r="AD12" s="1">
        <v>0</v>
      </c>
      <c r="AE12" s="81">
        <f t="shared" si="3"/>
        <v>0</v>
      </c>
      <c r="AF12" s="82">
        <f t="shared" si="4"/>
        <v>0</v>
      </c>
      <c r="AG12" s="1">
        <v>0</v>
      </c>
      <c r="AH12" s="1">
        <v>0</v>
      </c>
      <c r="AI12" s="1">
        <v>0</v>
      </c>
      <c r="AJ12" s="1">
        <v>0</v>
      </c>
      <c r="AK12" s="1">
        <v>0</v>
      </c>
    </row>
    <row r="13" spans="1:37" hidden="1" x14ac:dyDescent="0.25">
      <c r="A13" t="str">
        <f t="shared" si="0"/>
        <v>2.6-06-2305_23621015_23211152</v>
      </c>
      <c r="B13" t="s">
        <v>625</v>
      </c>
      <c r="C13" t="s">
        <v>624</v>
      </c>
      <c r="D13" t="s">
        <v>28</v>
      </c>
      <c r="E13" t="s">
        <v>29</v>
      </c>
      <c r="F13" t="s">
        <v>43</v>
      </c>
      <c r="G13" t="s">
        <v>44</v>
      </c>
      <c r="H13" t="s">
        <v>45</v>
      </c>
      <c r="I13" t="s">
        <v>46</v>
      </c>
      <c r="J13">
        <v>6</v>
      </c>
      <c r="K13" t="s">
        <v>34</v>
      </c>
      <c r="L13">
        <v>21</v>
      </c>
      <c r="M13" t="s">
        <v>107</v>
      </c>
      <c r="N13" t="s">
        <v>47</v>
      </c>
      <c r="O13" t="s">
        <v>48</v>
      </c>
      <c r="P13">
        <v>2000</v>
      </c>
      <c r="Q13" t="s">
        <v>73</v>
      </c>
      <c r="R13">
        <v>2111</v>
      </c>
      <c r="S13" t="s">
        <v>161</v>
      </c>
      <c r="T13">
        <v>52</v>
      </c>
      <c r="U13" t="s">
        <v>623</v>
      </c>
      <c r="V13" s="68">
        <v>0</v>
      </c>
      <c r="W13" s="1">
        <v>0</v>
      </c>
      <c r="X13" s="1">
        <v>0</v>
      </c>
      <c r="Y13" s="1">
        <v>0</v>
      </c>
      <c r="Z13" s="1">
        <v>0</v>
      </c>
      <c r="AA13" s="81">
        <f t="shared" si="1"/>
        <v>0</v>
      </c>
      <c r="AB13" s="1">
        <v>0</v>
      </c>
      <c r="AC13" s="81">
        <f t="shared" si="2"/>
        <v>0</v>
      </c>
      <c r="AD13" s="1">
        <v>0</v>
      </c>
      <c r="AE13" s="81">
        <f t="shared" si="3"/>
        <v>0</v>
      </c>
      <c r="AF13" s="82">
        <f t="shared" si="4"/>
        <v>0</v>
      </c>
      <c r="AG13" s="1">
        <v>0</v>
      </c>
      <c r="AH13" s="1">
        <v>0</v>
      </c>
      <c r="AI13" s="1">
        <v>0</v>
      </c>
      <c r="AJ13" s="1">
        <v>0</v>
      </c>
      <c r="AK13" s="1">
        <v>0</v>
      </c>
    </row>
    <row r="14" spans="1:37" hidden="1" x14ac:dyDescent="0.25">
      <c r="A14" t="str">
        <f t="shared" si="0"/>
        <v>2.6-06-2305_23621015_23212144</v>
      </c>
      <c r="B14" t="s">
        <v>625</v>
      </c>
      <c r="C14" t="s">
        <v>624</v>
      </c>
      <c r="D14" t="s">
        <v>28</v>
      </c>
      <c r="E14" t="s">
        <v>29</v>
      </c>
      <c r="F14" t="s">
        <v>43</v>
      </c>
      <c r="G14" t="s">
        <v>44</v>
      </c>
      <c r="H14" t="s">
        <v>45</v>
      </c>
      <c r="I14" t="s">
        <v>46</v>
      </c>
      <c r="J14">
        <v>6</v>
      </c>
      <c r="K14" t="s">
        <v>34</v>
      </c>
      <c r="L14">
        <v>21</v>
      </c>
      <c r="M14" t="s">
        <v>107</v>
      </c>
      <c r="N14" t="s">
        <v>47</v>
      </c>
      <c r="O14" t="s">
        <v>48</v>
      </c>
      <c r="P14">
        <v>2000</v>
      </c>
      <c r="Q14" t="s">
        <v>73</v>
      </c>
      <c r="R14">
        <v>2121</v>
      </c>
      <c r="S14" t="s">
        <v>627</v>
      </c>
      <c r="T14">
        <v>44</v>
      </c>
      <c r="U14" t="s">
        <v>622</v>
      </c>
      <c r="V14" s="68">
        <v>0</v>
      </c>
      <c r="W14" s="1">
        <v>0</v>
      </c>
      <c r="X14" s="1">
        <v>0</v>
      </c>
      <c r="Y14" s="1">
        <v>0</v>
      </c>
      <c r="Z14" s="1">
        <v>0</v>
      </c>
      <c r="AA14" s="81">
        <f t="shared" si="1"/>
        <v>0</v>
      </c>
      <c r="AB14" s="1">
        <v>0</v>
      </c>
      <c r="AC14" s="81">
        <f t="shared" si="2"/>
        <v>0</v>
      </c>
      <c r="AD14" s="1">
        <v>0</v>
      </c>
      <c r="AE14" s="81">
        <f t="shared" si="3"/>
        <v>0</v>
      </c>
      <c r="AF14" s="82">
        <f t="shared" si="4"/>
        <v>0</v>
      </c>
      <c r="AG14" s="1">
        <v>0</v>
      </c>
      <c r="AH14" s="1">
        <v>0</v>
      </c>
      <c r="AI14" s="1">
        <v>0</v>
      </c>
      <c r="AJ14" s="1">
        <v>0</v>
      </c>
      <c r="AK14" s="1">
        <v>0</v>
      </c>
    </row>
    <row r="15" spans="1:37" hidden="1" x14ac:dyDescent="0.25">
      <c r="A15" t="str">
        <f t="shared" si="0"/>
        <v>2.6-06-2305_23621015_23214145</v>
      </c>
      <c r="B15" t="s">
        <v>625</v>
      </c>
      <c r="C15" t="s">
        <v>624</v>
      </c>
      <c r="D15" t="s">
        <v>28</v>
      </c>
      <c r="E15" t="s">
        <v>29</v>
      </c>
      <c r="F15" t="s">
        <v>43</v>
      </c>
      <c r="G15" t="s">
        <v>44</v>
      </c>
      <c r="H15" t="s">
        <v>45</v>
      </c>
      <c r="I15" t="s">
        <v>46</v>
      </c>
      <c r="J15">
        <v>6</v>
      </c>
      <c r="K15" t="s">
        <v>34</v>
      </c>
      <c r="L15">
        <v>21</v>
      </c>
      <c r="M15" t="s">
        <v>107</v>
      </c>
      <c r="N15" t="s">
        <v>47</v>
      </c>
      <c r="O15" t="s">
        <v>48</v>
      </c>
      <c r="P15">
        <v>2000</v>
      </c>
      <c r="Q15" t="s">
        <v>73</v>
      </c>
      <c r="R15">
        <v>2141</v>
      </c>
      <c r="S15" t="s">
        <v>201</v>
      </c>
      <c r="T15">
        <v>45</v>
      </c>
      <c r="U15" t="s">
        <v>622</v>
      </c>
      <c r="V15" s="68">
        <v>0</v>
      </c>
      <c r="W15" s="1">
        <v>0</v>
      </c>
      <c r="X15" s="1">
        <v>0</v>
      </c>
      <c r="Y15" s="1">
        <v>0</v>
      </c>
      <c r="Z15" s="1">
        <v>0</v>
      </c>
      <c r="AA15" s="81">
        <f t="shared" si="1"/>
        <v>0</v>
      </c>
      <c r="AB15" s="1">
        <v>0</v>
      </c>
      <c r="AC15" s="81">
        <f t="shared" si="2"/>
        <v>0</v>
      </c>
      <c r="AD15" s="1">
        <v>0</v>
      </c>
      <c r="AE15" s="81">
        <f t="shared" si="3"/>
        <v>0</v>
      </c>
      <c r="AF15" s="82">
        <f t="shared" si="4"/>
        <v>0</v>
      </c>
      <c r="AG15" s="1">
        <v>0</v>
      </c>
      <c r="AH15" s="1">
        <v>0</v>
      </c>
      <c r="AI15" s="1">
        <v>0</v>
      </c>
      <c r="AJ15" s="1">
        <v>0</v>
      </c>
      <c r="AK15" s="1">
        <v>0</v>
      </c>
    </row>
    <row r="16" spans="1:37" hidden="1" x14ac:dyDescent="0.25">
      <c r="A16" t="str">
        <f t="shared" si="0"/>
        <v>2.6-06-2305_23621015_23214153</v>
      </c>
      <c r="B16" t="s">
        <v>625</v>
      </c>
      <c r="C16" t="s">
        <v>624</v>
      </c>
      <c r="D16" t="s">
        <v>28</v>
      </c>
      <c r="E16" t="s">
        <v>29</v>
      </c>
      <c r="F16" t="s">
        <v>43</v>
      </c>
      <c r="G16" t="s">
        <v>44</v>
      </c>
      <c r="H16" t="s">
        <v>45</v>
      </c>
      <c r="I16" t="s">
        <v>46</v>
      </c>
      <c r="J16">
        <v>6</v>
      </c>
      <c r="K16" t="s">
        <v>34</v>
      </c>
      <c r="L16">
        <v>21</v>
      </c>
      <c r="M16" t="s">
        <v>107</v>
      </c>
      <c r="N16" t="s">
        <v>47</v>
      </c>
      <c r="O16" t="s">
        <v>48</v>
      </c>
      <c r="P16">
        <v>2000</v>
      </c>
      <c r="Q16" t="s">
        <v>73</v>
      </c>
      <c r="R16">
        <v>2141</v>
      </c>
      <c r="S16" t="s">
        <v>201</v>
      </c>
      <c r="T16">
        <v>53</v>
      </c>
      <c r="U16" t="s">
        <v>623</v>
      </c>
      <c r="V16" s="68">
        <v>0</v>
      </c>
      <c r="W16" s="1">
        <v>0</v>
      </c>
      <c r="X16" s="1">
        <v>0</v>
      </c>
      <c r="Y16" s="1">
        <v>0</v>
      </c>
      <c r="Z16" s="1">
        <v>0</v>
      </c>
      <c r="AA16" s="81">
        <f t="shared" si="1"/>
        <v>0</v>
      </c>
      <c r="AB16" s="1">
        <v>0</v>
      </c>
      <c r="AC16" s="81">
        <f t="shared" si="2"/>
        <v>0</v>
      </c>
      <c r="AD16" s="1">
        <v>0</v>
      </c>
      <c r="AE16" s="81">
        <f t="shared" si="3"/>
        <v>0</v>
      </c>
      <c r="AF16" s="82">
        <f t="shared" si="4"/>
        <v>0</v>
      </c>
      <c r="AG16" s="1">
        <v>0</v>
      </c>
      <c r="AH16" s="1">
        <v>0</v>
      </c>
      <c r="AI16" s="1">
        <v>0</v>
      </c>
      <c r="AJ16" s="1">
        <v>0</v>
      </c>
      <c r="AK16" s="1">
        <v>0</v>
      </c>
    </row>
    <row r="17" spans="1:37" hidden="1" x14ac:dyDescent="0.25">
      <c r="A17" t="str">
        <f t="shared" si="0"/>
        <v>2.6-06-2305_23621015_23217154</v>
      </c>
      <c r="B17" t="s">
        <v>625</v>
      </c>
      <c r="C17" t="s">
        <v>624</v>
      </c>
      <c r="D17" t="s">
        <v>28</v>
      </c>
      <c r="E17" t="s">
        <v>29</v>
      </c>
      <c r="F17" t="s">
        <v>43</v>
      </c>
      <c r="G17" t="s">
        <v>44</v>
      </c>
      <c r="H17" t="s">
        <v>45</v>
      </c>
      <c r="I17" t="s">
        <v>46</v>
      </c>
      <c r="J17">
        <v>6</v>
      </c>
      <c r="K17" t="s">
        <v>34</v>
      </c>
      <c r="L17">
        <v>21</v>
      </c>
      <c r="M17" t="s">
        <v>107</v>
      </c>
      <c r="N17" t="s">
        <v>47</v>
      </c>
      <c r="O17" t="s">
        <v>48</v>
      </c>
      <c r="P17">
        <v>2000</v>
      </c>
      <c r="Q17" t="s">
        <v>73</v>
      </c>
      <c r="R17">
        <v>2171</v>
      </c>
      <c r="S17" t="s">
        <v>255</v>
      </c>
      <c r="T17">
        <v>54</v>
      </c>
      <c r="U17" t="s">
        <v>623</v>
      </c>
      <c r="V17" s="68">
        <v>0</v>
      </c>
      <c r="W17" s="1">
        <v>0</v>
      </c>
      <c r="X17" s="1">
        <v>0</v>
      </c>
      <c r="Y17" s="1">
        <v>0</v>
      </c>
      <c r="Z17" s="1">
        <v>0</v>
      </c>
      <c r="AA17" s="81">
        <f t="shared" si="1"/>
        <v>0</v>
      </c>
      <c r="AB17" s="1">
        <v>0</v>
      </c>
      <c r="AC17" s="81">
        <f t="shared" si="2"/>
        <v>0</v>
      </c>
      <c r="AD17" s="1">
        <v>0</v>
      </c>
      <c r="AE17" s="81">
        <f t="shared" si="3"/>
        <v>0</v>
      </c>
      <c r="AF17" s="82">
        <f t="shared" si="4"/>
        <v>0</v>
      </c>
      <c r="AG17" s="1">
        <v>0</v>
      </c>
      <c r="AH17" s="1">
        <v>0</v>
      </c>
      <c r="AI17" s="1">
        <v>0</v>
      </c>
      <c r="AJ17" s="1">
        <v>0</v>
      </c>
      <c r="AK17" s="1">
        <v>0</v>
      </c>
    </row>
    <row r="18" spans="1:37" hidden="1" x14ac:dyDescent="0.25">
      <c r="A18" t="str">
        <f t="shared" si="0"/>
        <v>2.6-06-2305_23621015_23261146</v>
      </c>
      <c r="B18" t="s">
        <v>625</v>
      </c>
      <c r="C18" t="s">
        <v>624</v>
      </c>
      <c r="D18" t="s">
        <v>28</v>
      </c>
      <c r="E18" t="s">
        <v>29</v>
      </c>
      <c r="F18" t="s">
        <v>43</v>
      </c>
      <c r="G18" t="s">
        <v>44</v>
      </c>
      <c r="H18" t="s">
        <v>45</v>
      </c>
      <c r="I18" t="s">
        <v>46</v>
      </c>
      <c r="J18">
        <v>6</v>
      </c>
      <c r="K18" t="s">
        <v>34</v>
      </c>
      <c r="L18">
        <v>21</v>
      </c>
      <c r="M18" t="s">
        <v>107</v>
      </c>
      <c r="N18" t="s">
        <v>47</v>
      </c>
      <c r="O18" t="s">
        <v>48</v>
      </c>
      <c r="P18">
        <v>2000</v>
      </c>
      <c r="Q18" t="s">
        <v>73</v>
      </c>
      <c r="R18">
        <v>2611</v>
      </c>
      <c r="S18" t="s">
        <v>76</v>
      </c>
      <c r="T18">
        <v>46</v>
      </c>
      <c r="U18" t="s">
        <v>622</v>
      </c>
      <c r="V18" s="68">
        <v>0</v>
      </c>
      <c r="W18" s="1">
        <v>0</v>
      </c>
      <c r="X18" s="1">
        <v>0</v>
      </c>
      <c r="Y18" s="1">
        <v>0</v>
      </c>
      <c r="Z18" s="1">
        <v>0</v>
      </c>
      <c r="AA18" s="81">
        <f t="shared" si="1"/>
        <v>0</v>
      </c>
      <c r="AB18" s="1">
        <v>0</v>
      </c>
      <c r="AC18" s="81">
        <f t="shared" si="2"/>
        <v>0</v>
      </c>
      <c r="AD18" s="1">
        <v>0</v>
      </c>
      <c r="AE18" s="81">
        <f t="shared" si="3"/>
        <v>0</v>
      </c>
      <c r="AF18" s="82">
        <f t="shared" si="4"/>
        <v>0</v>
      </c>
      <c r="AG18" s="1">
        <v>0</v>
      </c>
      <c r="AH18" s="1">
        <v>0</v>
      </c>
      <c r="AI18" s="1">
        <v>0</v>
      </c>
      <c r="AJ18" s="1">
        <v>0</v>
      </c>
      <c r="AK18" s="1">
        <v>0</v>
      </c>
    </row>
    <row r="19" spans="1:37" hidden="1" x14ac:dyDescent="0.25">
      <c r="A19" t="str">
        <f t="shared" si="0"/>
        <v>2.6-06-2305_23621015_23261155</v>
      </c>
      <c r="B19" t="s">
        <v>625</v>
      </c>
      <c r="C19" t="s">
        <v>624</v>
      </c>
      <c r="D19" t="s">
        <v>28</v>
      </c>
      <c r="E19" t="s">
        <v>29</v>
      </c>
      <c r="F19" t="s">
        <v>43</v>
      </c>
      <c r="G19" t="s">
        <v>44</v>
      </c>
      <c r="H19" t="s">
        <v>45</v>
      </c>
      <c r="I19" t="s">
        <v>46</v>
      </c>
      <c r="J19">
        <v>6</v>
      </c>
      <c r="K19" t="s">
        <v>34</v>
      </c>
      <c r="L19">
        <v>21</v>
      </c>
      <c r="M19" t="s">
        <v>107</v>
      </c>
      <c r="N19" t="s">
        <v>47</v>
      </c>
      <c r="O19" t="s">
        <v>48</v>
      </c>
      <c r="P19">
        <v>2000</v>
      </c>
      <c r="Q19" t="s">
        <v>73</v>
      </c>
      <c r="R19">
        <v>2611</v>
      </c>
      <c r="S19" t="s">
        <v>76</v>
      </c>
      <c r="T19">
        <v>55</v>
      </c>
      <c r="U19" t="s">
        <v>623</v>
      </c>
      <c r="V19" s="68">
        <v>0</v>
      </c>
      <c r="W19" s="1">
        <v>0</v>
      </c>
      <c r="X19" s="1">
        <v>0</v>
      </c>
      <c r="Y19" s="1">
        <v>0</v>
      </c>
      <c r="Z19" s="1">
        <v>0</v>
      </c>
      <c r="AA19" s="81">
        <f t="shared" si="1"/>
        <v>0</v>
      </c>
      <c r="AB19" s="1">
        <v>0</v>
      </c>
      <c r="AC19" s="81">
        <f t="shared" si="2"/>
        <v>0</v>
      </c>
      <c r="AD19" s="1">
        <v>0</v>
      </c>
      <c r="AE19" s="81">
        <f t="shared" si="3"/>
        <v>0</v>
      </c>
      <c r="AF19" s="82">
        <f t="shared" si="4"/>
        <v>0</v>
      </c>
      <c r="AG19" s="1">
        <v>0</v>
      </c>
      <c r="AH19" s="1">
        <v>0</v>
      </c>
      <c r="AI19" s="1">
        <v>0</v>
      </c>
      <c r="AJ19" s="1">
        <v>0</v>
      </c>
      <c r="AK19" s="1">
        <v>0</v>
      </c>
    </row>
    <row r="20" spans="1:37" x14ac:dyDescent="0.25">
      <c r="A20" t="str">
        <f t="shared" si="0"/>
        <v>2.6-06-2305_23621015_23271162</v>
      </c>
      <c r="B20" t="s">
        <v>625</v>
      </c>
      <c r="C20" t="s">
        <v>624</v>
      </c>
      <c r="D20" t="s">
        <v>28</v>
      </c>
      <c r="E20" t="s">
        <v>29</v>
      </c>
      <c r="F20" t="s">
        <v>43</v>
      </c>
      <c r="G20" t="s">
        <v>44</v>
      </c>
      <c r="H20" t="s">
        <v>45</v>
      </c>
      <c r="I20" t="s">
        <v>46</v>
      </c>
      <c r="J20">
        <v>6</v>
      </c>
      <c r="K20" t="s">
        <v>34</v>
      </c>
      <c r="L20">
        <v>21</v>
      </c>
      <c r="M20" t="s">
        <v>107</v>
      </c>
      <c r="N20" t="s">
        <v>47</v>
      </c>
      <c r="O20" t="s">
        <v>48</v>
      </c>
      <c r="P20">
        <v>2000</v>
      </c>
      <c r="Q20" t="s">
        <v>73</v>
      </c>
      <c r="R20">
        <v>2711</v>
      </c>
      <c r="S20" t="s">
        <v>142</v>
      </c>
      <c r="T20">
        <v>62</v>
      </c>
      <c r="U20" t="s">
        <v>622</v>
      </c>
      <c r="V20" s="68">
        <v>0</v>
      </c>
      <c r="W20" s="1">
        <v>0</v>
      </c>
      <c r="X20" s="1">
        <v>0</v>
      </c>
      <c r="Y20" s="1">
        <v>0</v>
      </c>
      <c r="Z20" s="1">
        <v>0</v>
      </c>
      <c r="AA20" s="81">
        <f t="shared" si="1"/>
        <v>0</v>
      </c>
      <c r="AB20" s="1">
        <v>0</v>
      </c>
      <c r="AC20" s="81">
        <f t="shared" si="2"/>
        <v>0</v>
      </c>
      <c r="AD20" s="1">
        <v>0</v>
      </c>
      <c r="AE20" s="81">
        <f t="shared" si="3"/>
        <v>0</v>
      </c>
      <c r="AF20" s="82">
        <f t="shared" si="4"/>
        <v>0</v>
      </c>
      <c r="AG20" s="1">
        <v>0</v>
      </c>
      <c r="AH20" s="1">
        <v>0</v>
      </c>
      <c r="AI20" s="1">
        <v>0</v>
      </c>
      <c r="AJ20" s="1">
        <v>0</v>
      </c>
      <c r="AK20" s="1">
        <v>0</v>
      </c>
    </row>
    <row r="21" spans="1:37" x14ac:dyDescent="0.25">
      <c r="A21" t="str">
        <f t="shared" si="0"/>
        <v>2.6-06-2305_23621015_23271164</v>
      </c>
      <c r="B21" t="s">
        <v>625</v>
      </c>
      <c r="C21" t="s">
        <v>624</v>
      </c>
      <c r="D21" t="s">
        <v>28</v>
      </c>
      <c r="E21" t="s">
        <v>29</v>
      </c>
      <c r="F21" t="s">
        <v>43</v>
      </c>
      <c r="G21" t="s">
        <v>44</v>
      </c>
      <c r="H21" t="s">
        <v>45</v>
      </c>
      <c r="I21" t="s">
        <v>46</v>
      </c>
      <c r="J21">
        <v>6</v>
      </c>
      <c r="K21" t="s">
        <v>34</v>
      </c>
      <c r="L21">
        <v>21</v>
      </c>
      <c r="M21" t="s">
        <v>107</v>
      </c>
      <c r="N21" t="s">
        <v>47</v>
      </c>
      <c r="O21" t="s">
        <v>48</v>
      </c>
      <c r="P21">
        <v>2000</v>
      </c>
      <c r="Q21" t="s">
        <v>73</v>
      </c>
      <c r="R21">
        <v>2711</v>
      </c>
      <c r="S21" t="s">
        <v>142</v>
      </c>
      <c r="T21">
        <v>64</v>
      </c>
      <c r="U21" t="s">
        <v>623</v>
      </c>
      <c r="V21" s="68">
        <v>0</v>
      </c>
      <c r="W21" s="1">
        <v>0</v>
      </c>
      <c r="X21" s="1">
        <v>0</v>
      </c>
      <c r="Y21" s="1">
        <v>0</v>
      </c>
      <c r="Z21" s="1">
        <v>0</v>
      </c>
      <c r="AA21" s="81">
        <f t="shared" si="1"/>
        <v>0</v>
      </c>
      <c r="AB21" s="1">
        <v>0</v>
      </c>
      <c r="AC21" s="81">
        <f t="shared" si="2"/>
        <v>0</v>
      </c>
      <c r="AD21" s="1">
        <v>0</v>
      </c>
      <c r="AE21" s="81">
        <f t="shared" si="3"/>
        <v>0</v>
      </c>
      <c r="AF21" s="82">
        <f t="shared" si="4"/>
        <v>0</v>
      </c>
      <c r="AG21" s="1">
        <v>0</v>
      </c>
      <c r="AH21" s="1">
        <v>0</v>
      </c>
      <c r="AI21" s="1">
        <v>0</v>
      </c>
      <c r="AJ21" s="1">
        <v>0</v>
      </c>
      <c r="AK21" s="1">
        <v>0</v>
      </c>
    </row>
    <row r="22" spans="1:37" x14ac:dyDescent="0.25">
      <c r="A22" t="str">
        <f t="shared" si="0"/>
        <v>2.6-06-2305_23621015_23336163</v>
      </c>
      <c r="B22" t="s">
        <v>625</v>
      </c>
      <c r="C22" t="s">
        <v>624</v>
      </c>
      <c r="D22" t="s">
        <v>28</v>
      </c>
      <c r="E22" t="s">
        <v>29</v>
      </c>
      <c r="F22" t="s">
        <v>43</v>
      </c>
      <c r="G22" t="s">
        <v>44</v>
      </c>
      <c r="H22" t="s">
        <v>45</v>
      </c>
      <c r="I22" t="s">
        <v>46</v>
      </c>
      <c r="J22">
        <v>6</v>
      </c>
      <c r="K22" t="s">
        <v>34</v>
      </c>
      <c r="L22">
        <v>21</v>
      </c>
      <c r="M22" t="s">
        <v>107</v>
      </c>
      <c r="N22" t="s">
        <v>47</v>
      </c>
      <c r="O22" t="s">
        <v>48</v>
      </c>
      <c r="P22">
        <v>3000</v>
      </c>
      <c r="Q22" t="s">
        <v>38</v>
      </c>
      <c r="R22">
        <v>3361</v>
      </c>
      <c r="S22" t="s">
        <v>205</v>
      </c>
      <c r="T22">
        <v>63</v>
      </c>
      <c r="U22" t="s">
        <v>622</v>
      </c>
      <c r="V22" s="68">
        <v>0</v>
      </c>
      <c r="W22" s="1">
        <v>0</v>
      </c>
      <c r="X22" s="1">
        <v>0</v>
      </c>
      <c r="Y22" s="1">
        <v>0</v>
      </c>
      <c r="Z22" s="1">
        <v>0</v>
      </c>
      <c r="AA22" s="81">
        <f t="shared" si="1"/>
        <v>0</v>
      </c>
      <c r="AB22" s="1">
        <v>0</v>
      </c>
      <c r="AC22" s="81">
        <f t="shared" si="2"/>
        <v>0</v>
      </c>
      <c r="AD22" s="1">
        <v>0</v>
      </c>
      <c r="AE22" s="81">
        <f t="shared" si="3"/>
        <v>0</v>
      </c>
      <c r="AF22" s="82">
        <f t="shared" si="4"/>
        <v>0</v>
      </c>
      <c r="AG22" s="1">
        <v>0</v>
      </c>
      <c r="AH22" s="1">
        <v>0</v>
      </c>
      <c r="AI22" s="1">
        <v>0</v>
      </c>
      <c r="AJ22" s="1">
        <v>0</v>
      </c>
      <c r="AK22" s="1">
        <v>0</v>
      </c>
    </row>
    <row r="23" spans="1:37" x14ac:dyDescent="0.25">
      <c r="A23" t="str">
        <f t="shared" si="0"/>
        <v>2.6-06-2305_23621015_23336165</v>
      </c>
      <c r="B23" t="s">
        <v>625</v>
      </c>
      <c r="C23" t="s">
        <v>624</v>
      </c>
      <c r="D23" t="s">
        <v>28</v>
      </c>
      <c r="E23" t="s">
        <v>29</v>
      </c>
      <c r="F23" t="s">
        <v>43</v>
      </c>
      <c r="G23" t="s">
        <v>44</v>
      </c>
      <c r="H23" t="s">
        <v>45</v>
      </c>
      <c r="I23" t="s">
        <v>46</v>
      </c>
      <c r="J23">
        <v>6</v>
      </c>
      <c r="K23" t="s">
        <v>34</v>
      </c>
      <c r="L23">
        <v>21</v>
      </c>
      <c r="M23" t="s">
        <v>107</v>
      </c>
      <c r="N23" t="s">
        <v>47</v>
      </c>
      <c r="O23" t="s">
        <v>48</v>
      </c>
      <c r="P23">
        <v>3000</v>
      </c>
      <c r="Q23" t="s">
        <v>38</v>
      </c>
      <c r="R23">
        <v>3361</v>
      </c>
      <c r="S23" t="s">
        <v>205</v>
      </c>
      <c r="T23">
        <v>65</v>
      </c>
      <c r="U23" t="s">
        <v>623</v>
      </c>
      <c r="V23" s="68">
        <v>0</v>
      </c>
      <c r="W23" s="1">
        <v>0</v>
      </c>
      <c r="X23" s="1">
        <v>0</v>
      </c>
      <c r="Y23" s="1">
        <v>0</v>
      </c>
      <c r="Z23" s="1">
        <v>0</v>
      </c>
      <c r="AA23" s="81">
        <f t="shared" si="1"/>
        <v>0</v>
      </c>
      <c r="AB23" s="1">
        <v>0</v>
      </c>
      <c r="AC23" s="81">
        <f t="shared" si="2"/>
        <v>0</v>
      </c>
      <c r="AD23" s="1">
        <v>0</v>
      </c>
      <c r="AE23" s="81">
        <f t="shared" si="3"/>
        <v>0</v>
      </c>
      <c r="AF23" s="82">
        <f t="shared" si="4"/>
        <v>0</v>
      </c>
      <c r="AG23" s="1">
        <v>0</v>
      </c>
      <c r="AH23" s="1">
        <v>0</v>
      </c>
      <c r="AI23" s="1">
        <v>0</v>
      </c>
      <c r="AJ23" s="1">
        <v>0</v>
      </c>
      <c r="AK23" s="1">
        <v>0</v>
      </c>
    </row>
    <row r="24" spans="1:37" hidden="1" x14ac:dyDescent="0.25">
      <c r="A24" t="str">
        <f t="shared" si="0"/>
        <v>2.6-06-2305_23621015_23339158</v>
      </c>
      <c r="B24" t="s">
        <v>625</v>
      </c>
      <c r="C24" t="s">
        <v>624</v>
      </c>
      <c r="D24" t="s">
        <v>28</v>
      </c>
      <c r="E24" t="s">
        <v>29</v>
      </c>
      <c r="F24" t="s">
        <v>43</v>
      </c>
      <c r="G24" t="s">
        <v>44</v>
      </c>
      <c r="H24" t="s">
        <v>45</v>
      </c>
      <c r="I24" t="s">
        <v>46</v>
      </c>
      <c r="J24">
        <v>6</v>
      </c>
      <c r="K24" t="s">
        <v>34</v>
      </c>
      <c r="L24">
        <v>21</v>
      </c>
      <c r="M24" t="s">
        <v>107</v>
      </c>
      <c r="N24" t="s">
        <v>47</v>
      </c>
      <c r="O24" t="s">
        <v>48</v>
      </c>
      <c r="P24">
        <v>3000</v>
      </c>
      <c r="Q24" t="s">
        <v>38</v>
      </c>
      <c r="R24">
        <v>3391</v>
      </c>
      <c r="S24" t="s">
        <v>145</v>
      </c>
      <c r="T24">
        <v>58</v>
      </c>
      <c r="U24" t="s">
        <v>623</v>
      </c>
      <c r="V24" s="68">
        <v>0</v>
      </c>
      <c r="W24" s="1">
        <v>0</v>
      </c>
      <c r="X24" s="1">
        <v>0</v>
      </c>
      <c r="Y24" s="1">
        <v>0</v>
      </c>
      <c r="Z24" s="1">
        <v>0</v>
      </c>
      <c r="AA24" s="81">
        <f t="shared" si="1"/>
        <v>0</v>
      </c>
      <c r="AB24" s="1">
        <v>0</v>
      </c>
      <c r="AC24" s="81">
        <f t="shared" si="2"/>
        <v>0</v>
      </c>
      <c r="AD24" s="1">
        <v>0</v>
      </c>
      <c r="AE24" s="81">
        <f t="shared" si="3"/>
        <v>0</v>
      </c>
      <c r="AF24" s="82">
        <f t="shared" si="4"/>
        <v>0</v>
      </c>
      <c r="AG24" s="1">
        <v>0</v>
      </c>
      <c r="AH24" s="1">
        <v>0</v>
      </c>
      <c r="AI24" s="1">
        <v>0</v>
      </c>
      <c r="AJ24" s="1">
        <v>0</v>
      </c>
      <c r="AK24" s="1">
        <v>0</v>
      </c>
    </row>
    <row r="25" spans="1:37" hidden="1" x14ac:dyDescent="0.25">
      <c r="A25" t="str">
        <f t="shared" si="0"/>
        <v>2.6-06-2305_23621015_23511149</v>
      </c>
      <c r="B25" t="s">
        <v>625</v>
      </c>
      <c r="C25" t="s">
        <v>624</v>
      </c>
      <c r="D25" t="s">
        <v>28</v>
      </c>
      <c r="E25" t="s">
        <v>29</v>
      </c>
      <c r="F25" t="s">
        <v>43</v>
      </c>
      <c r="G25" t="s">
        <v>44</v>
      </c>
      <c r="H25" t="s">
        <v>45</v>
      </c>
      <c r="I25" t="s">
        <v>46</v>
      </c>
      <c r="J25">
        <v>6</v>
      </c>
      <c r="K25" t="s">
        <v>34</v>
      </c>
      <c r="L25">
        <v>21</v>
      </c>
      <c r="M25" t="s">
        <v>107</v>
      </c>
      <c r="N25" t="s">
        <v>47</v>
      </c>
      <c r="O25" t="s">
        <v>48</v>
      </c>
      <c r="P25">
        <v>5000</v>
      </c>
      <c r="Q25" t="s">
        <v>84</v>
      </c>
      <c r="R25">
        <v>5111</v>
      </c>
      <c r="S25" t="s">
        <v>285</v>
      </c>
      <c r="T25">
        <v>49</v>
      </c>
      <c r="U25" t="s">
        <v>622</v>
      </c>
      <c r="V25" s="68">
        <v>0</v>
      </c>
      <c r="W25" s="1">
        <v>0</v>
      </c>
      <c r="X25" s="1">
        <v>0</v>
      </c>
      <c r="Y25" s="1">
        <v>0</v>
      </c>
      <c r="Z25" s="1">
        <v>0</v>
      </c>
      <c r="AA25" s="81">
        <f t="shared" si="1"/>
        <v>0</v>
      </c>
      <c r="AB25" s="1">
        <v>0</v>
      </c>
      <c r="AC25" s="81">
        <f t="shared" si="2"/>
        <v>0</v>
      </c>
      <c r="AD25" s="1">
        <v>0</v>
      </c>
      <c r="AE25" s="81">
        <f t="shared" si="3"/>
        <v>0</v>
      </c>
      <c r="AF25" s="82">
        <f t="shared" si="4"/>
        <v>0</v>
      </c>
      <c r="AG25" s="1">
        <v>0</v>
      </c>
      <c r="AH25" s="1">
        <v>0</v>
      </c>
      <c r="AI25" s="1">
        <v>0</v>
      </c>
      <c r="AJ25" s="1">
        <v>0</v>
      </c>
      <c r="AK25" s="1">
        <v>0</v>
      </c>
    </row>
    <row r="26" spans="1:37" hidden="1" x14ac:dyDescent="0.25">
      <c r="A26" t="str">
        <f t="shared" si="0"/>
        <v>2.6-06-2305_23621015_23511159</v>
      </c>
      <c r="B26" t="s">
        <v>625</v>
      </c>
      <c r="C26" t="s">
        <v>624</v>
      </c>
      <c r="D26" t="s">
        <v>28</v>
      </c>
      <c r="E26" t="s">
        <v>29</v>
      </c>
      <c r="F26" t="s">
        <v>43</v>
      </c>
      <c r="G26" t="s">
        <v>44</v>
      </c>
      <c r="H26" t="s">
        <v>45</v>
      </c>
      <c r="I26" t="s">
        <v>46</v>
      </c>
      <c r="J26">
        <v>6</v>
      </c>
      <c r="K26" t="s">
        <v>34</v>
      </c>
      <c r="L26">
        <v>21</v>
      </c>
      <c r="M26" t="s">
        <v>107</v>
      </c>
      <c r="N26" t="s">
        <v>47</v>
      </c>
      <c r="O26" t="s">
        <v>48</v>
      </c>
      <c r="P26">
        <v>5000</v>
      </c>
      <c r="Q26" t="s">
        <v>84</v>
      </c>
      <c r="R26">
        <v>5111</v>
      </c>
      <c r="S26" t="s">
        <v>285</v>
      </c>
      <c r="T26">
        <v>59</v>
      </c>
      <c r="U26" t="s">
        <v>623</v>
      </c>
      <c r="V26" s="68">
        <v>0</v>
      </c>
      <c r="W26" s="1">
        <v>0</v>
      </c>
      <c r="X26" s="1">
        <v>0</v>
      </c>
      <c r="Y26" s="1">
        <v>0</v>
      </c>
      <c r="Z26" s="1">
        <v>0</v>
      </c>
      <c r="AA26" s="81">
        <f t="shared" si="1"/>
        <v>0</v>
      </c>
      <c r="AB26" s="1">
        <v>0</v>
      </c>
      <c r="AC26" s="81">
        <f t="shared" si="2"/>
        <v>0</v>
      </c>
      <c r="AD26" s="1">
        <v>0</v>
      </c>
      <c r="AE26" s="81">
        <f t="shared" si="3"/>
        <v>0</v>
      </c>
      <c r="AF26" s="82">
        <f t="shared" si="4"/>
        <v>0</v>
      </c>
      <c r="AG26" s="1">
        <v>0</v>
      </c>
      <c r="AH26" s="1">
        <v>0</v>
      </c>
      <c r="AI26" s="1">
        <v>0</v>
      </c>
      <c r="AJ26" s="1">
        <v>0</v>
      </c>
      <c r="AK26" s="1">
        <v>0</v>
      </c>
    </row>
    <row r="27" spans="1:37" hidden="1" x14ac:dyDescent="0.25">
      <c r="A27" t="str">
        <f t="shared" si="0"/>
        <v>2.6-06-2305_23621015_23519150</v>
      </c>
      <c r="B27" t="s">
        <v>625</v>
      </c>
      <c r="C27" t="s">
        <v>624</v>
      </c>
      <c r="D27" t="s">
        <v>28</v>
      </c>
      <c r="E27" t="s">
        <v>29</v>
      </c>
      <c r="F27" t="s">
        <v>43</v>
      </c>
      <c r="G27" t="s">
        <v>44</v>
      </c>
      <c r="H27" t="s">
        <v>45</v>
      </c>
      <c r="I27" t="s">
        <v>46</v>
      </c>
      <c r="J27">
        <v>6</v>
      </c>
      <c r="K27" t="s">
        <v>34</v>
      </c>
      <c r="L27">
        <v>21</v>
      </c>
      <c r="M27" t="s">
        <v>107</v>
      </c>
      <c r="N27" t="s">
        <v>47</v>
      </c>
      <c r="O27" t="s">
        <v>48</v>
      </c>
      <c r="P27">
        <v>5000</v>
      </c>
      <c r="Q27" t="s">
        <v>84</v>
      </c>
      <c r="R27">
        <v>5191</v>
      </c>
      <c r="S27" t="s">
        <v>208</v>
      </c>
      <c r="T27">
        <v>50</v>
      </c>
      <c r="U27" t="s">
        <v>622</v>
      </c>
      <c r="V27" s="68">
        <v>0</v>
      </c>
      <c r="W27" s="1">
        <v>0</v>
      </c>
      <c r="X27" s="1">
        <v>0</v>
      </c>
      <c r="Y27" s="1">
        <v>0</v>
      </c>
      <c r="Z27" s="1">
        <v>0</v>
      </c>
      <c r="AA27" s="81">
        <f t="shared" si="1"/>
        <v>0</v>
      </c>
      <c r="AB27" s="1">
        <v>0</v>
      </c>
      <c r="AC27" s="81">
        <f t="shared" si="2"/>
        <v>0</v>
      </c>
      <c r="AD27" s="1">
        <v>0</v>
      </c>
      <c r="AE27" s="81">
        <f t="shared" si="3"/>
        <v>0</v>
      </c>
      <c r="AF27" s="82">
        <f t="shared" si="4"/>
        <v>0</v>
      </c>
      <c r="AG27" s="1">
        <v>0</v>
      </c>
      <c r="AH27" s="1">
        <v>0</v>
      </c>
      <c r="AI27" s="1">
        <v>0</v>
      </c>
      <c r="AJ27" s="1">
        <v>0</v>
      </c>
      <c r="AK27" s="1">
        <v>0</v>
      </c>
    </row>
    <row r="28" spans="1:37" hidden="1" x14ac:dyDescent="0.25">
      <c r="A28" t="str">
        <f t="shared" si="0"/>
        <v>1.6-01-2305_23624015_2312210</v>
      </c>
      <c r="B28" t="s">
        <v>52</v>
      </c>
      <c r="C28" t="s">
        <v>53</v>
      </c>
      <c r="D28" t="s">
        <v>28</v>
      </c>
      <c r="E28" t="s">
        <v>29</v>
      </c>
      <c r="F28" t="s">
        <v>43</v>
      </c>
      <c r="G28" t="s">
        <v>44</v>
      </c>
      <c r="H28" t="s">
        <v>45</v>
      </c>
      <c r="I28" t="s">
        <v>46</v>
      </c>
      <c r="J28">
        <v>6</v>
      </c>
      <c r="K28" t="s">
        <v>34</v>
      </c>
      <c r="L28">
        <v>24</v>
      </c>
      <c r="M28" t="s">
        <v>49</v>
      </c>
      <c r="N28" t="s">
        <v>47</v>
      </c>
      <c r="O28" t="s">
        <v>48</v>
      </c>
      <c r="P28">
        <v>1000</v>
      </c>
      <c r="Q28" t="s">
        <v>49</v>
      </c>
      <c r="R28">
        <v>1221</v>
      </c>
      <c r="S28" t="s">
        <v>54</v>
      </c>
      <c r="T28">
        <v>0</v>
      </c>
      <c r="U28" t="s">
        <v>40</v>
      </c>
      <c r="V28" s="68">
        <v>26983786.079999998</v>
      </c>
      <c r="W28" s="1">
        <v>26943777.68</v>
      </c>
      <c r="X28" s="1">
        <v>356.82</v>
      </c>
      <c r="Y28" s="1">
        <v>356.82</v>
      </c>
      <c r="Z28" s="1">
        <v>356.82</v>
      </c>
      <c r="AA28" s="81">
        <f t="shared" si="1"/>
        <v>0</v>
      </c>
      <c r="AB28" s="1">
        <v>356.82</v>
      </c>
      <c r="AC28" s="81">
        <f t="shared" si="2"/>
        <v>0</v>
      </c>
      <c r="AD28" s="1">
        <v>356.82</v>
      </c>
      <c r="AE28" s="81">
        <f t="shared" si="3"/>
        <v>0</v>
      </c>
      <c r="AF28" s="82">
        <f t="shared" si="4"/>
        <v>26983429.259999998</v>
      </c>
      <c r="AG28" s="1">
        <v>0</v>
      </c>
      <c r="AH28" s="1">
        <v>40008.400000000001</v>
      </c>
      <c r="AI28" s="1">
        <v>0</v>
      </c>
      <c r="AJ28" s="1">
        <v>0</v>
      </c>
      <c r="AK28" s="1">
        <v>40008.400000000001</v>
      </c>
    </row>
    <row r="29" spans="1:37" hidden="1" x14ac:dyDescent="0.25">
      <c r="A29" t="str">
        <f t="shared" si="0"/>
        <v>1.6-01-2305_23624015_2315910</v>
      </c>
      <c r="B29" t="s">
        <v>52</v>
      </c>
      <c r="C29" t="s">
        <v>53</v>
      </c>
      <c r="D29" t="s">
        <v>28</v>
      </c>
      <c r="E29" t="s">
        <v>29</v>
      </c>
      <c r="F29" t="s">
        <v>43</v>
      </c>
      <c r="G29" t="s">
        <v>44</v>
      </c>
      <c r="H29" t="s">
        <v>45</v>
      </c>
      <c r="I29" t="s">
        <v>46</v>
      </c>
      <c r="J29">
        <v>6</v>
      </c>
      <c r="K29" t="s">
        <v>34</v>
      </c>
      <c r="L29">
        <v>24</v>
      </c>
      <c r="M29" t="s">
        <v>49</v>
      </c>
      <c r="N29" t="s">
        <v>47</v>
      </c>
      <c r="O29" t="s">
        <v>48</v>
      </c>
      <c r="P29">
        <v>1000</v>
      </c>
      <c r="Q29" t="s">
        <v>49</v>
      </c>
      <c r="R29">
        <v>1591</v>
      </c>
      <c r="S29" t="s">
        <v>55</v>
      </c>
      <c r="T29">
        <v>0</v>
      </c>
      <c r="U29" t="s">
        <v>40</v>
      </c>
      <c r="V29" s="68">
        <v>99913663.920000002</v>
      </c>
      <c r="W29" s="1">
        <v>99953663.920000002</v>
      </c>
      <c r="X29" s="1">
        <v>73973914.459999993</v>
      </c>
      <c r="Y29" s="1">
        <v>73973914.459999993</v>
      </c>
      <c r="Z29" s="1">
        <v>49893983.009999998</v>
      </c>
      <c r="AA29" s="81">
        <f t="shared" si="1"/>
        <v>24079931.449999996</v>
      </c>
      <c r="AB29" s="1">
        <v>49893983.009999998</v>
      </c>
      <c r="AC29" s="81">
        <f t="shared" si="2"/>
        <v>0</v>
      </c>
      <c r="AD29" s="1">
        <v>49893983.009999998</v>
      </c>
      <c r="AE29" s="81">
        <f t="shared" si="3"/>
        <v>0</v>
      </c>
      <c r="AF29" s="82">
        <f t="shared" si="4"/>
        <v>25939749.460000008</v>
      </c>
      <c r="AG29" s="1">
        <v>0</v>
      </c>
      <c r="AH29" s="1">
        <v>0</v>
      </c>
      <c r="AI29" s="1">
        <v>0</v>
      </c>
      <c r="AJ29" s="1">
        <v>40000</v>
      </c>
      <c r="AK29" s="1">
        <v>-40000</v>
      </c>
    </row>
    <row r="30" spans="1:37" hidden="1" x14ac:dyDescent="0.25">
      <c r="A30" t="str">
        <f t="shared" si="0"/>
        <v>2.6-01-2305_23624015_2317110</v>
      </c>
      <c r="B30" t="s">
        <v>56</v>
      </c>
      <c r="C30" t="s">
        <v>57</v>
      </c>
      <c r="D30" t="s">
        <v>28</v>
      </c>
      <c r="E30" t="s">
        <v>29</v>
      </c>
      <c r="F30" t="s">
        <v>43</v>
      </c>
      <c r="G30" t="s">
        <v>44</v>
      </c>
      <c r="H30" t="s">
        <v>45</v>
      </c>
      <c r="I30" t="s">
        <v>46</v>
      </c>
      <c r="J30">
        <v>6</v>
      </c>
      <c r="K30" t="s">
        <v>34</v>
      </c>
      <c r="L30">
        <v>24</v>
      </c>
      <c r="M30" t="s">
        <v>49</v>
      </c>
      <c r="N30" t="s">
        <v>47</v>
      </c>
      <c r="O30" t="s">
        <v>48</v>
      </c>
      <c r="P30">
        <v>1000</v>
      </c>
      <c r="Q30" t="s">
        <v>49</v>
      </c>
      <c r="R30">
        <v>1711</v>
      </c>
      <c r="S30" t="s">
        <v>58</v>
      </c>
      <c r="T30">
        <v>0</v>
      </c>
      <c r="U30" t="s">
        <v>40</v>
      </c>
      <c r="V30" s="68">
        <v>21200000</v>
      </c>
      <c r="W30" s="1">
        <v>0</v>
      </c>
      <c r="X30" s="1">
        <v>12077061.140000001</v>
      </c>
      <c r="Y30" s="1">
        <v>12077061.140000001</v>
      </c>
      <c r="Z30" s="1">
        <v>12077061.140000001</v>
      </c>
      <c r="AA30" s="81">
        <f t="shared" si="1"/>
        <v>0</v>
      </c>
      <c r="AB30" s="1">
        <v>12077061.140000001</v>
      </c>
      <c r="AC30" s="81">
        <f t="shared" si="2"/>
        <v>0</v>
      </c>
      <c r="AD30" s="1">
        <v>12077061.140000001</v>
      </c>
      <c r="AE30" s="81">
        <f t="shared" si="3"/>
        <v>0</v>
      </c>
      <c r="AF30" s="82">
        <f t="shared" si="4"/>
        <v>9122938.8599999994</v>
      </c>
      <c r="AG30" s="1">
        <v>21200000</v>
      </c>
      <c r="AH30" s="1">
        <v>0</v>
      </c>
      <c r="AI30" s="1">
        <v>0</v>
      </c>
      <c r="AJ30" s="1">
        <v>0</v>
      </c>
      <c r="AK30" s="1">
        <v>21200000</v>
      </c>
    </row>
    <row r="31" spans="1:37" hidden="1" x14ac:dyDescent="0.25">
      <c r="A31" t="str">
        <f t="shared" si="0"/>
        <v>2.5-02-2311_23650031_2356910</v>
      </c>
      <c r="B31" t="s">
        <v>59</v>
      </c>
      <c r="C31" t="s">
        <v>60</v>
      </c>
      <c r="D31" t="s">
        <v>77</v>
      </c>
      <c r="E31" t="s">
        <v>78</v>
      </c>
      <c r="F31" t="s">
        <v>43</v>
      </c>
      <c r="G31" t="s">
        <v>44</v>
      </c>
      <c r="H31" t="s">
        <v>79</v>
      </c>
      <c r="I31" t="s">
        <v>80</v>
      </c>
      <c r="J31">
        <v>6</v>
      </c>
      <c r="K31" t="s">
        <v>34</v>
      </c>
      <c r="L31">
        <v>50</v>
      </c>
      <c r="M31" t="s">
        <v>83</v>
      </c>
      <c r="N31" t="s">
        <v>81</v>
      </c>
      <c r="O31" t="s">
        <v>82</v>
      </c>
      <c r="P31">
        <v>5000</v>
      </c>
      <c r="Q31" t="s">
        <v>84</v>
      </c>
      <c r="R31">
        <v>5691</v>
      </c>
      <c r="S31" t="s">
        <v>85</v>
      </c>
      <c r="T31">
        <v>0</v>
      </c>
      <c r="U31" t="s">
        <v>40</v>
      </c>
      <c r="V31" s="68">
        <v>34907948</v>
      </c>
      <c r="W31" s="1">
        <v>34907948</v>
      </c>
      <c r="X31" s="1">
        <v>70723059.019999996</v>
      </c>
      <c r="Y31" s="1">
        <v>70723059.019999996</v>
      </c>
      <c r="Z31" s="1">
        <v>0</v>
      </c>
      <c r="AA31" s="81">
        <f t="shared" si="1"/>
        <v>70723059.019999996</v>
      </c>
      <c r="AB31" s="1">
        <v>0</v>
      </c>
      <c r="AC31" s="81">
        <f t="shared" si="2"/>
        <v>0</v>
      </c>
      <c r="AD31" s="1">
        <v>0</v>
      </c>
      <c r="AE31" s="81">
        <f t="shared" si="3"/>
        <v>0</v>
      </c>
      <c r="AF31" s="82">
        <f t="shared" si="4"/>
        <v>-35815111.019999996</v>
      </c>
      <c r="AG31" s="1">
        <v>0</v>
      </c>
      <c r="AH31" s="1">
        <v>0</v>
      </c>
      <c r="AI31" s="1">
        <v>0</v>
      </c>
      <c r="AJ31" s="1">
        <v>0</v>
      </c>
      <c r="AK31" s="1">
        <v>0</v>
      </c>
    </row>
    <row r="32" spans="1:37" hidden="1" x14ac:dyDescent="0.25">
      <c r="A32" t="str">
        <f t="shared" si="0"/>
        <v>2.5-02-2307_23335021_2335810</v>
      </c>
      <c r="B32" t="s">
        <v>59</v>
      </c>
      <c r="C32" t="s">
        <v>60</v>
      </c>
      <c r="D32" t="s">
        <v>86</v>
      </c>
      <c r="E32" t="s">
        <v>87</v>
      </c>
      <c r="F32" t="s">
        <v>43</v>
      </c>
      <c r="G32" t="s">
        <v>44</v>
      </c>
      <c r="H32" t="s">
        <v>88</v>
      </c>
      <c r="I32" t="s">
        <v>89</v>
      </c>
      <c r="J32">
        <v>3</v>
      </c>
      <c r="K32" t="s">
        <v>90</v>
      </c>
      <c r="L32">
        <v>35</v>
      </c>
      <c r="M32" t="s">
        <v>93</v>
      </c>
      <c r="N32" t="s">
        <v>91</v>
      </c>
      <c r="O32" t="s">
        <v>92</v>
      </c>
      <c r="P32">
        <v>3000</v>
      </c>
      <c r="Q32" t="s">
        <v>38</v>
      </c>
      <c r="R32">
        <v>3581</v>
      </c>
      <c r="S32" t="s">
        <v>94</v>
      </c>
      <c r="T32">
        <v>0</v>
      </c>
      <c r="U32" t="s">
        <v>40</v>
      </c>
      <c r="V32" s="68">
        <v>100000000</v>
      </c>
      <c r="W32" s="1">
        <v>100000000</v>
      </c>
      <c r="X32" s="1">
        <v>123200979.23999999</v>
      </c>
      <c r="Y32" s="1">
        <v>123200979.23999999</v>
      </c>
      <c r="Z32" s="1">
        <v>123200979.23</v>
      </c>
      <c r="AA32" s="81">
        <f t="shared" si="1"/>
        <v>9.9999904632568359E-3</v>
      </c>
      <c r="AB32" s="1">
        <v>113661481.64</v>
      </c>
      <c r="AC32" s="81">
        <f t="shared" si="2"/>
        <v>9539497.5900000036</v>
      </c>
      <c r="AD32" s="1">
        <v>113661481.64</v>
      </c>
      <c r="AE32" s="81">
        <f t="shared" si="3"/>
        <v>0</v>
      </c>
      <c r="AF32" s="82">
        <f t="shared" si="4"/>
        <v>-23200979.239999995</v>
      </c>
      <c r="AG32" s="1">
        <v>0</v>
      </c>
      <c r="AH32" s="1">
        <v>0</v>
      </c>
      <c r="AI32" s="1">
        <v>0</v>
      </c>
      <c r="AJ32" s="1">
        <v>0</v>
      </c>
      <c r="AK32" s="1">
        <v>0</v>
      </c>
    </row>
    <row r="33" spans="1:37" hidden="1" x14ac:dyDescent="0.25">
      <c r="A33" t="str">
        <f t="shared" si="0"/>
        <v>2.5-02-2302_23313009_2332510</v>
      </c>
      <c r="B33" t="s">
        <v>59</v>
      </c>
      <c r="C33" t="s">
        <v>60</v>
      </c>
      <c r="D33" t="s">
        <v>95</v>
      </c>
      <c r="E33" t="s">
        <v>96</v>
      </c>
      <c r="F33" t="s">
        <v>43</v>
      </c>
      <c r="G33" t="s">
        <v>44</v>
      </c>
      <c r="H33" t="s">
        <v>97</v>
      </c>
      <c r="I33" t="s">
        <v>98</v>
      </c>
      <c r="J33">
        <v>3</v>
      </c>
      <c r="K33" t="s">
        <v>90</v>
      </c>
      <c r="L33">
        <v>13</v>
      </c>
      <c r="M33" t="s">
        <v>101</v>
      </c>
      <c r="N33" t="s">
        <v>99</v>
      </c>
      <c r="O33" t="s">
        <v>100</v>
      </c>
      <c r="P33">
        <v>3000</v>
      </c>
      <c r="Q33" t="s">
        <v>38</v>
      </c>
      <c r="R33">
        <v>3251</v>
      </c>
      <c r="S33" t="s">
        <v>102</v>
      </c>
      <c r="T33">
        <v>0</v>
      </c>
      <c r="U33" t="s">
        <v>40</v>
      </c>
      <c r="V33" s="68">
        <v>5500000</v>
      </c>
      <c r="W33" s="1">
        <v>5500000</v>
      </c>
      <c r="X33" s="1">
        <v>9003456</v>
      </c>
      <c r="Y33" s="1">
        <v>9003456</v>
      </c>
      <c r="Z33" s="1">
        <v>9003456</v>
      </c>
      <c r="AA33" s="81">
        <f t="shared" si="1"/>
        <v>0</v>
      </c>
      <c r="AB33" s="1">
        <v>9003456</v>
      </c>
      <c r="AC33" s="81">
        <f t="shared" si="2"/>
        <v>0</v>
      </c>
      <c r="AD33" s="1">
        <v>9003456</v>
      </c>
      <c r="AE33" s="81">
        <f t="shared" si="3"/>
        <v>0</v>
      </c>
      <c r="AF33" s="82">
        <f t="shared" si="4"/>
        <v>-3503456</v>
      </c>
      <c r="AG33" s="1">
        <v>0</v>
      </c>
      <c r="AH33" s="1">
        <v>0</v>
      </c>
      <c r="AI33" s="1">
        <v>0</v>
      </c>
      <c r="AJ33" s="1">
        <v>0</v>
      </c>
      <c r="AK33" s="1">
        <v>0</v>
      </c>
    </row>
    <row r="34" spans="1:37" hidden="1" x14ac:dyDescent="0.25">
      <c r="A34" t="str">
        <f t="shared" si="0"/>
        <v>2.5-02-2305_23623015_2326110</v>
      </c>
      <c r="B34" t="s">
        <v>59</v>
      </c>
      <c r="C34" t="s">
        <v>60</v>
      </c>
      <c r="D34" t="s">
        <v>95</v>
      </c>
      <c r="E34" t="s">
        <v>96</v>
      </c>
      <c r="F34" t="s">
        <v>43</v>
      </c>
      <c r="G34" t="s">
        <v>44</v>
      </c>
      <c r="H34" t="s">
        <v>45</v>
      </c>
      <c r="I34" t="s">
        <v>46</v>
      </c>
      <c r="J34">
        <v>6</v>
      </c>
      <c r="K34" t="s">
        <v>34</v>
      </c>
      <c r="L34">
        <v>23</v>
      </c>
      <c r="M34" t="s">
        <v>103</v>
      </c>
      <c r="N34" t="s">
        <v>47</v>
      </c>
      <c r="O34" t="s">
        <v>48</v>
      </c>
      <c r="P34">
        <v>2000</v>
      </c>
      <c r="Q34" t="s">
        <v>73</v>
      </c>
      <c r="R34">
        <v>2611</v>
      </c>
      <c r="S34" t="s">
        <v>76</v>
      </c>
      <c r="T34">
        <v>0</v>
      </c>
      <c r="U34" t="s">
        <v>40</v>
      </c>
      <c r="V34" s="68">
        <v>7000000</v>
      </c>
      <c r="W34" s="1">
        <v>7000000</v>
      </c>
      <c r="X34" s="1">
        <v>5104506.46</v>
      </c>
      <c r="Y34" s="1">
        <v>5104506.46</v>
      </c>
      <c r="Z34" s="1">
        <v>5104506.46</v>
      </c>
      <c r="AA34" s="81">
        <f t="shared" si="1"/>
        <v>0</v>
      </c>
      <c r="AB34" s="1">
        <v>5104506.46</v>
      </c>
      <c r="AC34" s="81">
        <f t="shared" si="2"/>
        <v>0</v>
      </c>
      <c r="AD34" s="1">
        <v>5104506.46</v>
      </c>
      <c r="AE34" s="81">
        <f t="shared" si="3"/>
        <v>0</v>
      </c>
      <c r="AF34" s="82">
        <f t="shared" si="4"/>
        <v>1895493.54</v>
      </c>
      <c r="AG34" s="1">
        <v>0</v>
      </c>
      <c r="AH34" s="1">
        <v>0</v>
      </c>
      <c r="AI34" s="1">
        <v>0</v>
      </c>
      <c r="AJ34" s="1">
        <v>0</v>
      </c>
      <c r="AK34" s="1">
        <v>0</v>
      </c>
    </row>
    <row r="35" spans="1:37" hidden="1" x14ac:dyDescent="0.25">
      <c r="A35" t="str">
        <f t="shared" si="0"/>
        <v>2.5-02-2308_23740025_2333410</v>
      </c>
      <c r="B35" t="s">
        <v>59</v>
      </c>
      <c r="C35" t="s">
        <v>60</v>
      </c>
      <c r="D35" t="s">
        <v>61</v>
      </c>
      <c r="E35" t="s">
        <v>62</v>
      </c>
      <c r="F35" t="s">
        <v>63</v>
      </c>
      <c r="G35" t="s">
        <v>64</v>
      </c>
      <c r="H35" t="s">
        <v>65</v>
      </c>
      <c r="I35" t="s">
        <v>66</v>
      </c>
      <c r="J35">
        <v>7</v>
      </c>
      <c r="K35" t="s">
        <v>67</v>
      </c>
      <c r="L35">
        <v>40</v>
      </c>
      <c r="M35" t="s">
        <v>70</v>
      </c>
      <c r="N35" t="s">
        <v>68</v>
      </c>
      <c r="O35" t="s">
        <v>69</v>
      </c>
      <c r="P35">
        <v>3000</v>
      </c>
      <c r="Q35" t="s">
        <v>38</v>
      </c>
      <c r="R35">
        <v>3341</v>
      </c>
      <c r="S35" t="s">
        <v>71</v>
      </c>
      <c r="T35">
        <v>0</v>
      </c>
      <c r="U35" t="s">
        <v>40</v>
      </c>
      <c r="V35" s="68">
        <v>3000000</v>
      </c>
      <c r="W35" s="1">
        <v>3000000</v>
      </c>
      <c r="X35" s="1">
        <v>2963000</v>
      </c>
      <c r="Y35" s="1">
        <v>2963000</v>
      </c>
      <c r="Z35" s="1">
        <v>0</v>
      </c>
      <c r="AA35" s="81">
        <f t="shared" si="1"/>
        <v>2963000</v>
      </c>
      <c r="AB35" s="1">
        <v>0</v>
      </c>
      <c r="AC35" s="81">
        <f t="shared" si="2"/>
        <v>0</v>
      </c>
      <c r="AD35" s="1">
        <v>0</v>
      </c>
      <c r="AE35" s="81">
        <f t="shared" si="3"/>
        <v>0</v>
      </c>
      <c r="AF35" s="82">
        <f t="shared" si="4"/>
        <v>37000</v>
      </c>
      <c r="AG35" s="1">
        <v>0</v>
      </c>
      <c r="AH35" s="1">
        <v>0</v>
      </c>
      <c r="AI35" s="1">
        <v>0</v>
      </c>
      <c r="AJ35" s="1">
        <v>0</v>
      </c>
      <c r="AK35" s="1">
        <v>0</v>
      </c>
    </row>
    <row r="36" spans="1:37" hidden="1" x14ac:dyDescent="0.25">
      <c r="A36" t="str">
        <f t="shared" si="0"/>
        <v>2.5-02-2308_23741025_2328310</v>
      </c>
      <c r="B36" t="s">
        <v>59</v>
      </c>
      <c r="C36" t="s">
        <v>60</v>
      </c>
      <c r="D36" t="s">
        <v>61</v>
      </c>
      <c r="E36" t="s">
        <v>62</v>
      </c>
      <c r="F36" t="s">
        <v>63</v>
      </c>
      <c r="G36" t="s">
        <v>64</v>
      </c>
      <c r="H36" t="s">
        <v>65</v>
      </c>
      <c r="I36" t="s">
        <v>66</v>
      </c>
      <c r="J36">
        <v>7</v>
      </c>
      <c r="K36" t="s">
        <v>67</v>
      </c>
      <c r="L36">
        <v>41</v>
      </c>
      <c r="M36" t="s">
        <v>72</v>
      </c>
      <c r="N36" t="s">
        <v>68</v>
      </c>
      <c r="O36" t="s">
        <v>69</v>
      </c>
      <c r="P36">
        <v>2000</v>
      </c>
      <c r="Q36" t="s">
        <v>73</v>
      </c>
      <c r="R36">
        <v>2831</v>
      </c>
      <c r="S36" t="s">
        <v>74</v>
      </c>
      <c r="T36">
        <v>0</v>
      </c>
      <c r="U36" t="s">
        <v>40</v>
      </c>
      <c r="V36" s="68">
        <v>3100000</v>
      </c>
      <c r="W36" s="1">
        <v>3100000</v>
      </c>
      <c r="X36" s="1">
        <v>3028040.8</v>
      </c>
      <c r="Y36" s="1">
        <v>2475092</v>
      </c>
      <c r="Z36" s="1">
        <v>0</v>
      </c>
      <c r="AA36" s="81">
        <f t="shared" si="1"/>
        <v>2475092</v>
      </c>
      <c r="AB36" s="1">
        <v>0</v>
      </c>
      <c r="AC36" s="81">
        <f t="shared" si="2"/>
        <v>0</v>
      </c>
      <c r="AD36" s="1">
        <v>0</v>
      </c>
      <c r="AE36" s="81">
        <f t="shared" si="3"/>
        <v>0</v>
      </c>
      <c r="AF36" s="82">
        <f t="shared" si="4"/>
        <v>71959.200000000186</v>
      </c>
      <c r="AG36" s="1">
        <v>0</v>
      </c>
      <c r="AH36" s="1">
        <v>0</v>
      </c>
      <c r="AI36" s="1">
        <v>0</v>
      </c>
      <c r="AJ36" s="1">
        <v>0</v>
      </c>
      <c r="AK36" s="1">
        <v>0</v>
      </c>
    </row>
    <row r="37" spans="1:37" hidden="1" x14ac:dyDescent="0.25">
      <c r="A37" t="str">
        <f t="shared" si="0"/>
        <v>2.5-02-2305_23622015_2326110</v>
      </c>
      <c r="B37" t="s">
        <v>59</v>
      </c>
      <c r="C37" t="s">
        <v>60</v>
      </c>
      <c r="D37" t="s">
        <v>61</v>
      </c>
      <c r="E37" t="s">
        <v>62</v>
      </c>
      <c r="F37" t="s">
        <v>43</v>
      </c>
      <c r="G37" t="s">
        <v>44</v>
      </c>
      <c r="H37" t="s">
        <v>45</v>
      </c>
      <c r="I37" t="s">
        <v>46</v>
      </c>
      <c r="J37">
        <v>6</v>
      </c>
      <c r="K37" t="s">
        <v>34</v>
      </c>
      <c r="L37">
        <v>22</v>
      </c>
      <c r="M37" t="s">
        <v>75</v>
      </c>
      <c r="N37" t="s">
        <v>47</v>
      </c>
      <c r="O37" t="s">
        <v>48</v>
      </c>
      <c r="P37">
        <v>2000</v>
      </c>
      <c r="Q37" t="s">
        <v>73</v>
      </c>
      <c r="R37">
        <v>2611</v>
      </c>
      <c r="S37" t="s">
        <v>76</v>
      </c>
      <c r="T37">
        <v>0</v>
      </c>
      <c r="U37" t="s">
        <v>40</v>
      </c>
      <c r="V37" s="68">
        <v>28000000</v>
      </c>
      <c r="W37" s="1">
        <v>28000000</v>
      </c>
      <c r="X37" s="1">
        <v>21427020.98</v>
      </c>
      <c r="Y37" s="1">
        <v>21427020.98</v>
      </c>
      <c r="Z37" s="1">
        <v>21427020.98</v>
      </c>
      <c r="AA37" s="81">
        <f t="shared" si="1"/>
        <v>0</v>
      </c>
      <c r="AB37" s="1">
        <v>21427020.98</v>
      </c>
      <c r="AC37" s="81">
        <f t="shared" si="2"/>
        <v>0</v>
      </c>
      <c r="AD37" s="1">
        <v>21427020.98</v>
      </c>
      <c r="AE37" s="81">
        <f t="shared" si="3"/>
        <v>0</v>
      </c>
      <c r="AF37" s="82">
        <f t="shared" si="4"/>
        <v>6572979.0199999996</v>
      </c>
      <c r="AG37" s="1">
        <v>0</v>
      </c>
      <c r="AH37" s="1">
        <v>0</v>
      </c>
      <c r="AI37" s="1">
        <v>0</v>
      </c>
      <c r="AJ37" s="1">
        <v>0</v>
      </c>
      <c r="AK37" s="1">
        <v>0</v>
      </c>
    </row>
    <row r="38" spans="1:37" hidden="1" x14ac:dyDescent="0.25">
      <c r="A38" t="str">
        <f t="shared" si="0"/>
        <v>2.5-02-2304_23619013_2391110</v>
      </c>
      <c r="B38" t="s">
        <v>59</v>
      </c>
      <c r="C38" t="s">
        <v>60</v>
      </c>
      <c r="D38" t="s">
        <v>28</v>
      </c>
      <c r="E38" t="s">
        <v>29</v>
      </c>
      <c r="F38" t="s">
        <v>30</v>
      </c>
      <c r="G38" t="s">
        <v>31</v>
      </c>
      <c r="H38" t="s">
        <v>32</v>
      </c>
      <c r="I38" t="s">
        <v>33</v>
      </c>
      <c r="J38">
        <v>6</v>
      </c>
      <c r="K38" t="s">
        <v>34</v>
      </c>
      <c r="L38">
        <v>19</v>
      </c>
      <c r="M38" t="s">
        <v>37</v>
      </c>
      <c r="N38" t="s">
        <v>35</v>
      </c>
      <c r="O38" t="s">
        <v>36</v>
      </c>
      <c r="P38">
        <v>9000</v>
      </c>
      <c r="Q38" t="s">
        <v>104</v>
      </c>
      <c r="R38">
        <v>9111</v>
      </c>
      <c r="S38" t="s">
        <v>105</v>
      </c>
      <c r="T38">
        <v>0</v>
      </c>
      <c r="U38" t="s">
        <v>40</v>
      </c>
      <c r="V38" s="68">
        <v>35000000</v>
      </c>
      <c r="W38" s="1">
        <v>35000000</v>
      </c>
      <c r="X38" s="1">
        <v>24697491.32</v>
      </c>
      <c r="Y38" s="1">
        <v>24697491.32</v>
      </c>
      <c r="Z38" s="1">
        <v>24697491.32</v>
      </c>
      <c r="AA38" s="81">
        <f t="shared" si="1"/>
        <v>0</v>
      </c>
      <c r="AB38" s="1">
        <v>24697491.32</v>
      </c>
      <c r="AC38" s="81">
        <f t="shared" si="2"/>
        <v>0</v>
      </c>
      <c r="AD38" s="1">
        <v>24697491.32</v>
      </c>
      <c r="AE38" s="81">
        <f t="shared" si="3"/>
        <v>0</v>
      </c>
      <c r="AF38" s="82">
        <f t="shared" si="4"/>
        <v>10302508.68</v>
      </c>
      <c r="AG38" s="1">
        <v>0</v>
      </c>
      <c r="AH38" s="1">
        <v>0</v>
      </c>
      <c r="AI38" s="1">
        <v>0</v>
      </c>
      <c r="AJ38" s="1">
        <v>0</v>
      </c>
      <c r="AK38" s="1">
        <v>0</v>
      </c>
    </row>
    <row r="39" spans="1:37" hidden="1" x14ac:dyDescent="0.25">
      <c r="A39" t="str">
        <f t="shared" si="0"/>
        <v>2.5-02-2304_23619013_2392110</v>
      </c>
      <c r="B39" t="s">
        <v>59</v>
      </c>
      <c r="C39" t="s">
        <v>60</v>
      </c>
      <c r="D39" t="s">
        <v>28</v>
      </c>
      <c r="E39" t="s">
        <v>29</v>
      </c>
      <c r="F39" t="s">
        <v>30</v>
      </c>
      <c r="G39" t="s">
        <v>31</v>
      </c>
      <c r="H39" t="s">
        <v>32</v>
      </c>
      <c r="I39" t="s">
        <v>33</v>
      </c>
      <c r="J39">
        <v>6</v>
      </c>
      <c r="K39" t="s">
        <v>34</v>
      </c>
      <c r="L39">
        <v>19</v>
      </c>
      <c r="M39" t="s">
        <v>37</v>
      </c>
      <c r="N39" t="s">
        <v>35</v>
      </c>
      <c r="O39" t="s">
        <v>36</v>
      </c>
      <c r="P39">
        <v>9000</v>
      </c>
      <c r="Q39" t="s">
        <v>104</v>
      </c>
      <c r="R39">
        <v>9211</v>
      </c>
      <c r="S39" t="s">
        <v>106</v>
      </c>
      <c r="T39">
        <v>0</v>
      </c>
      <c r="U39" t="s">
        <v>40</v>
      </c>
      <c r="V39" s="68">
        <v>20000000</v>
      </c>
      <c r="W39" s="1">
        <v>20000000</v>
      </c>
      <c r="X39" s="1">
        <v>15000483.18</v>
      </c>
      <c r="Y39" s="1">
        <v>15000483.18</v>
      </c>
      <c r="Z39" s="1">
        <v>15000483.18</v>
      </c>
      <c r="AA39" s="81">
        <f t="shared" si="1"/>
        <v>0</v>
      </c>
      <c r="AB39" s="1">
        <v>15000483.18</v>
      </c>
      <c r="AC39" s="81">
        <f t="shared" si="2"/>
        <v>0</v>
      </c>
      <c r="AD39" s="1">
        <v>15000483.18</v>
      </c>
      <c r="AE39" s="81">
        <f t="shared" si="3"/>
        <v>0</v>
      </c>
      <c r="AF39" s="82">
        <f t="shared" si="4"/>
        <v>4999516.82</v>
      </c>
      <c r="AG39" s="1">
        <v>0</v>
      </c>
      <c r="AH39" s="1">
        <v>0</v>
      </c>
      <c r="AI39" s="1">
        <v>0</v>
      </c>
      <c r="AJ39" s="1">
        <v>0</v>
      </c>
      <c r="AK39" s="1">
        <v>0</v>
      </c>
    </row>
    <row r="40" spans="1:37" hidden="1" x14ac:dyDescent="0.25">
      <c r="A40" t="str">
        <f t="shared" si="0"/>
        <v>2.5-02-2305_23621015_2332510</v>
      </c>
      <c r="B40" t="s">
        <v>59</v>
      </c>
      <c r="C40" t="s">
        <v>60</v>
      </c>
      <c r="D40" t="s">
        <v>28</v>
      </c>
      <c r="E40" t="s">
        <v>29</v>
      </c>
      <c r="F40" t="s">
        <v>43</v>
      </c>
      <c r="G40" t="s">
        <v>44</v>
      </c>
      <c r="H40" t="s">
        <v>45</v>
      </c>
      <c r="I40" t="s">
        <v>46</v>
      </c>
      <c r="J40">
        <v>6</v>
      </c>
      <c r="K40" t="s">
        <v>34</v>
      </c>
      <c r="L40">
        <v>21</v>
      </c>
      <c r="M40" t="s">
        <v>107</v>
      </c>
      <c r="N40" t="s">
        <v>47</v>
      </c>
      <c r="O40" t="s">
        <v>48</v>
      </c>
      <c r="P40">
        <v>3000</v>
      </c>
      <c r="Q40" t="s">
        <v>38</v>
      </c>
      <c r="R40">
        <v>3251</v>
      </c>
      <c r="S40" t="s">
        <v>102</v>
      </c>
      <c r="T40">
        <v>0</v>
      </c>
      <c r="U40" t="s">
        <v>40</v>
      </c>
      <c r="V40" s="68">
        <v>66696971</v>
      </c>
      <c r="W40" s="1">
        <v>66696971</v>
      </c>
      <c r="X40" s="1">
        <v>97926185.769999996</v>
      </c>
      <c r="Y40" s="1">
        <v>97926185.769999996</v>
      </c>
      <c r="Z40" s="1">
        <v>76842066.060000002</v>
      </c>
      <c r="AA40" s="81">
        <f t="shared" si="1"/>
        <v>21084119.709999993</v>
      </c>
      <c r="AB40" s="1">
        <v>66744229.890000001</v>
      </c>
      <c r="AC40" s="81">
        <f t="shared" si="2"/>
        <v>10097836.170000002</v>
      </c>
      <c r="AD40" s="1">
        <v>66744229.890000001</v>
      </c>
      <c r="AE40" s="81">
        <f t="shared" si="3"/>
        <v>0</v>
      </c>
      <c r="AF40" s="82">
        <f t="shared" si="4"/>
        <v>-31229214.769999996</v>
      </c>
      <c r="AG40" s="1">
        <v>0</v>
      </c>
      <c r="AH40" s="1">
        <v>0</v>
      </c>
      <c r="AI40" s="1">
        <v>0</v>
      </c>
      <c r="AJ40" s="1">
        <v>0</v>
      </c>
      <c r="AK40" s="1">
        <v>0</v>
      </c>
    </row>
    <row r="41" spans="1:37" hidden="1" x14ac:dyDescent="0.25">
      <c r="A41" t="str">
        <f t="shared" si="0"/>
        <v>2.5-02-2307_23337023_2361210</v>
      </c>
      <c r="B41" t="s">
        <v>59</v>
      </c>
      <c r="C41" t="s">
        <v>60</v>
      </c>
      <c r="D41" t="s">
        <v>28</v>
      </c>
      <c r="E41" t="s">
        <v>29</v>
      </c>
      <c r="F41" t="s">
        <v>108</v>
      </c>
      <c r="G41" t="s">
        <v>109</v>
      </c>
      <c r="H41" t="s">
        <v>88</v>
      </c>
      <c r="I41" t="s">
        <v>89</v>
      </c>
      <c r="J41">
        <v>3</v>
      </c>
      <c r="K41" t="s">
        <v>90</v>
      </c>
      <c r="L41">
        <v>37</v>
      </c>
      <c r="M41" t="s">
        <v>112</v>
      </c>
      <c r="N41" t="s">
        <v>110</v>
      </c>
      <c r="O41" t="s">
        <v>111</v>
      </c>
      <c r="P41">
        <v>6000</v>
      </c>
      <c r="Q41" t="s">
        <v>113</v>
      </c>
      <c r="R41">
        <v>6121</v>
      </c>
      <c r="S41" t="s">
        <v>114</v>
      </c>
      <c r="T41">
        <v>0</v>
      </c>
      <c r="U41" t="s">
        <v>40</v>
      </c>
      <c r="V41" s="68">
        <v>3789495</v>
      </c>
      <c r="W41" s="1">
        <v>10000001.279999999</v>
      </c>
      <c r="X41" s="1">
        <v>21872274.07</v>
      </c>
      <c r="Y41" s="1">
        <v>21872274.07</v>
      </c>
      <c r="Z41" s="1">
        <v>6361727.4000000004</v>
      </c>
      <c r="AA41" s="81">
        <f t="shared" si="1"/>
        <v>15510546.67</v>
      </c>
      <c r="AB41" s="1">
        <v>5749067.1900000004</v>
      </c>
      <c r="AC41" s="81">
        <f t="shared" si="2"/>
        <v>612660.21</v>
      </c>
      <c r="AD41" s="1">
        <v>5749067.1900000004</v>
      </c>
      <c r="AE41" s="81">
        <f t="shared" si="3"/>
        <v>0</v>
      </c>
      <c r="AF41" s="82">
        <f t="shared" si="4"/>
        <v>-18082779.07</v>
      </c>
      <c r="AG41" s="1">
        <v>0</v>
      </c>
      <c r="AH41" s="1">
        <v>0</v>
      </c>
      <c r="AI41" s="1">
        <v>0</v>
      </c>
      <c r="AJ41" s="1">
        <v>6210506.2800000003</v>
      </c>
      <c r="AK41" s="1">
        <v>-6210506.2800000003</v>
      </c>
    </row>
    <row r="42" spans="1:37" hidden="1" x14ac:dyDescent="0.25">
      <c r="A42" t="str">
        <f t="shared" si="0"/>
        <v>2.5-02-2307_23337023_2361310</v>
      </c>
      <c r="B42" t="s">
        <v>59</v>
      </c>
      <c r="C42" t="s">
        <v>60</v>
      </c>
      <c r="D42" t="s">
        <v>28</v>
      </c>
      <c r="E42" t="s">
        <v>29</v>
      </c>
      <c r="F42" t="s">
        <v>108</v>
      </c>
      <c r="G42" t="s">
        <v>109</v>
      </c>
      <c r="H42" t="s">
        <v>88</v>
      </c>
      <c r="I42" t="s">
        <v>89</v>
      </c>
      <c r="J42">
        <v>3</v>
      </c>
      <c r="K42" t="s">
        <v>90</v>
      </c>
      <c r="L42">
        <v>37</v>
      </c>
      <c r="M42" t="s">
        <v>112</v>
      </c>
      <c r="N42" t="s">
        <v>110</v>
      </c>
      <c r="O42" t="s">
        <v>111</v>
      </c>
      <c r="P42">
        <v>6000</v>
      </c>
      <c r="Q42" t="s">
        <v>113</v>
      </c>
      <c r="R42">
        <v>6131</v>
      </c>
      <c r="S42" t="s">
        <v>115</v>
      </c>
      <c r="T42">
        <v>0</v>
      </c>
      <c r="U42" t="s">
        <v>40</v>
      </c>
      <c r="V42" s="68">
        <v>21534960</v>
      </c>
      <c r="W42" s="1">
        <v>19999999.440000001</v>
      </c>
      <c r="X42" s="1">
        <v>29988468.109999999</v>
      </c>
      <c r="Y42" s="1">
        <v>29988468.109999999</v>
      </c>
      <c r="Z42" s="1">
        <v>21302547.780000001</v>
      </c>
      <c r="AA42" s="81">
        <f t="shared" si="1"/>
        <v>8685920.3299999982</v>
      </c>
      <c r="AB42" s="1">
        <v>20394961.379999999</v>
      </c>
      <c r="AC42" s="81">
        <f t="shared" si="2"/>
        <v>907586.40000000224</v>
      </c>
      <c r="AD42" s="1">
        <v>20394961.379999999</v>
      </c>
      <c r="AE42" s="81">
        <f t="shared" si="3"/>
        <v>0</v>
      </c>
      <c r="AF42" s="82">
        <f t="shared" si="4"/>
        <v>-8453508.1099999994</v>
      </c>
      <c r="AG42" s="1">
        <v>0</v>
      </c>
      <c r="AH42" s="1">
        <v>1534960.56</v>
      </c>
      <c r="AI42" s="1">
        <v>0</v>
      </c>
      <c r="AJ42" s="1">
        <v>0</v>
      </c>
      <c r="AK42" s="1">
        <v>1534960.56</v>
      </c>
    </row>
    <row r="43" spans="1:37" hidden="1" x14ac:dyDescent="0.25">
      <c r="A43" t="str">
        <f t="shared" si="0"/>
        <v>2.5-02-2307_23337023_2361510</v>
      </c>
      <c r="B43" t="s">
        <v>59</v>
      </c>
      <c r="C43" t="s">
        <v>60</v>
      </c>
      <c r="D43" t="s">
        <v>28</v>
      </c>
      <c r="E43" t="s">
        <v>29</v>
      </c>
      <c r="F43" t="s">
        <v>108</v>
      </c>
      <c r="G43" t="s">
        <v>109</v>
      </c>
      <c r="H43" t="s">
        <v>88</v>
      </c>
      <c r="I43" t="s">
        <v>89</v>
      </c>
      <c r="J43">
        <v>3</v>
      </c>
      <c r="K43" t="s">
        <v>90</v>
      </c>
      <c r="L43">
        <v>37</v>
      </c>
      <c r="M43" t="s">
        <v>112</v>
      </c>
      <c r="N43" t="s">
        <v>110</v>
      </c>
      <c r="O43" t="s">
        <v>111</v>
      </c>
      <c r="P43">
        <v>6000</v>
      </c>
      <c r="Q43" t="s">
        <v>113</v>
      </c>
      <c r="R43">
        <v>6151</v>
      </c>
      <c r="S43" t="s">
        <v>116</v>
      </c>
      <c r="T43">
        <v>0</v>
      </c>
      <c r="U43" t="s">
        <v>40</v>
      </c>
      <c r="V43" s="68">
        <v>19675545</v>
      </c>
      <c r="W43" s="1">
        <v>15000003.800000001</v>
      </c>
      <c r="X43" s="1">
        <v>38039495.079999998</v>
      </c>
      <c r="Y43" s="1">
        <v>38039495.079999998</v>
      </c>
      <c r="Z43" s="1">
        <v>22015470.170000002</v>
      </c>
      <c r="AA43" s="81">
        <f t="shared" si="1"/>
        <v>16024024.909999996</v>
      </c>
      <c r="AB43" s="1">
        <v>20062958.690000001</v>
      </c>
      <c r="AC43" s="81">
        <f t="shared" si="2"/>
        <v>1952511.4800000004</v>
      </c>
      <c r="AD43" s="1">
        <v>20062958.690000001</v>
      </c>
      <c r="AE43" s="81">
        <f t="shared" si="3"/>
        <v>0</v>
      </c>
      <c r="AF43" s="82">
        <f t="shared" si="4"/>
        <v>-18363950.079999998</v>
      </c>
      <c r="AG43" s="1">
        <v>0</v>
      </c>
      <c r="AH43" s="1">
        <v>4675545</v>
      </c>
      <c r="AI43" s="1">
        <v>0</v>
      </c>
      <c r="AJ43" s="1">
        <v>3.8</v>
      </c>
      <c r="AK43" s="1">
        <v>4675541.2</v>
      </c>
    </row>
    <row r="44" spans="1:37" hidden="1" x14ac:dyDescent="0.25">
      <c r="A44" t="str">
        <f t="shared" si="0"/>
        <v>2.5-02-2307_23334020_2331110</v>
      </c>
      <c r="B44" t="s">
        <v>59</v>
      </c>
      <c r="C44" t="s">
        <v>60</v>
      </c>
      <c r="D44" t="s">
        <v>117</v>
      </c>
      <c r="E44" t="s">
        <v>118</v>
      </c>
      <c r="F44" t="s">
        <v>43</v>
      </c>
      <c r="G44" t="s">
        <v>44</v>
      </c>
      <c r="H44" t="s">
        <v>88</v>
      </c>
      <c r="I44" t="s">
        <v>89</v>
      </c>
      <c r="J44">
        <v>3</v>
      </c>
      <c r="K44" t="s">
        <v>90</v>
      </c>
      <c r="L44">
        <v>34</v>
      </c>
      <c r="M44" t="s">
        <v>121</v>
      </c>
      <c r="N44" t="s">
        <v>119</v>
      </c>
      <c r="O44" t="s">
        <v>120</v>
      </c>
      <c r="P44">
        <v>3000</v>
      </c>
      <c r="Q44" t="s">
        <v>38</v>
      </c>
      <c r="R44">
        <v>3111</v>
      </c>
      <c r="S44" t="s">
        <v>122</v>
      </c>
      <c r="T44">
        <v>0</v>
      </c>
      <c r="U44" t="s">
        <v>40</v>
      </c>
      <c r="V44" s="68">
        <v>70000000</v>
      </c>
      <c r="W44" s="1">
        <v>70000000</v>
      </c>
      <c r="X44" s="1">
        <v>62959122.479999997</v>
      </c>
      <c r="Y44" s="1">
        <v>62959122.479999997</v>
      </c>
      <c r="Z44" s="1">
        <v>53792871</v>
      </c>
      <c r="AA44" s="81">
        <f t="shared" si="1"/>
        <v>9166251.4799999967</v>
      </c>
      <c r="AB44" s="1">
        <v>53792871</v>
      </c>
      <c r="AC44" s="81">
        <f t="shared" si="2"/>
        <v>0</v>
      </c>
      <c r="AD44" s="1">
        <v>53792871</v>
      </c>
      <c r="AE44" s="81">
        <f t="shared" si="3"/>
        <v>0</v>
      </c>
      <c r="AF44" s="82">
        <f t="shared" si="4"/>
        <v>7040877.5200000033</v>
      </c>
      <c r="AG44" s="1">
        <v>0</v>
      </c>
      <c r="AH44" s="1">
        <v>0</v>
      </c>
      <c r="AI44" s="1">
        <v>0</v>
      </c>
      <c r="AJ44" s="1">
        <v>0</v>
      </c>
      <c r="AK44" s="1">
        <v>0</v>
      </c>
    </row>
    <row r="45" spans="1:37" hidden="1" x14ac:dyDescent="0.25">
      <c r="A45" t="str">
        <f t="shared" si="0"/>
        <v>1.1-14-2302_2317007_2339210</v>
      </c>
      <c r="B45" t="s">
        <v>123</v>
      </c>
      <c r="C45" t="s">
        <v>124</v>
      </c>
      <c r="D45" t="s">
        <v>28</v>
      </c>
      <c r="E45" t="s">
        <v>29</v>
      </c>
      <c r="F45" t="s">
        <v>125</v>
      </c>
      <c r="G45" t="s">
        <v>126</v>
      </c>
      <c r="H45" t="s">
        <v>97</v>
      </c>
      <c r="I45" t="s">
        <v>98</v>
      </c>
      <c r="J45">
        <v>1</v>
      </c>
      <c r="K45" t="s">
        <v>127</v>
      </c>
      <c r="L45">
        <v>7</v>
      </c>
      <c r="M45" t="s">
        <v>130</v>
      </c>
      <c r="N45" t="s">
        <v>128</v>
      </c>
      <c r="O45" t="s">
        <v>129</v>
      </c>
      <c r="P45">
        <v>3000</v>
      </c>
      <c r="Q45" t="s">
        <v>38</v>
      </c>
      <c r="R45">
        <v>3921</v>
      </c>
      <c r="S45" t="s">
        <v>39</v>
      </c>
      <c r="T45">
        <v>0</v>
      </c>
      <c r="U45" t="s">
        <v>40</v>
      </c>
      <c r="V45" s="68">
        <v>0</v>
      </c>
      <c r="W45" s="1">
        <v>0</v>
      </c>
      <c r="X45" s="1">
        <v>0</v>
      </c>
      <c r="Y45" s="1">
        <v>0</v>
      </c>
      <c r="Z45" s="1">
        <v>0</v>
      </c>
      <c r="AA45" s="81">
        <f t="shared" si="1"/>
        <v>0</v>
      </c>
      <c r="AB45" s="1">
        <v>0</v>
      </c>
      <c r="AC45" s="81">
        <f t="shared" si="2"/>
        <v>0</v>
      </c>
      <c r="AD45" s="1">
        <v>0</v>
      </c>
      <c r="AE45" s="81">
        <f t="shared" si="3"/>
        <v>0</v>
      </c>
      <c r="AF45" s="82">
        <f t="shared" si="4"/>
        <v>0</v>
      </c>
      <c r="AG45" s="1">
        <v>0</v>
      </c>
      <c r="AH45" s="1">
        <v>0</v>
      </c>
      <c r="AI45" s="1">
        <v>0</v>
      </c>
      <c r="AJ45" s="1">
        <v>0</v>
      </c>
      <c r="AK45" s="1">
        <v>0</v>
      </c>
    </row>
    <row r="46" spans="1:37" hidden="1" x14ac:dyDescent="0.25">
      <c r="A46" t="str">
        <f t="shared" si="0"/>
        <v>1.1-14-2302_2317007_2339220</v>
      </c>
      <c r="B46" t="s">
        <v>123</v>
      </c>
      <c r="C46" t="s">
        <v>124</v>
      </c>
      <c r="D46" t="s">
        <v>28</v>
      </c>
      <c r="E46" t="s">
        <v>29</v>
      </c>
      <c r="F46" t="s">
        <v>125</v>
      </c>
      <c r="G46" t="s">
        <v>126</v>
      </c>
      <c r="H46" t="s">
        <v>97</v>
      </c>
      <c r="I46" t="s">
        <v>98</v>
      </c>
      <c r="J46">
        <v>1</v>
      </c>
      <c r="K46" t="s">
        <v>127</v>
      </c>
      <c r="L46">
        <v>7</v>
      </c>
      <c r="M46" t="s">
        <v>130</v>
      </c>
      <c r="N46" t="s">
        <v>128</v>
      </c>
      <c r="O46" t="s">
        <v>129</v>
      </c>
      <c r="P46">
        <v>3000</v>
      </c>
      <c r="Q46" t="s">
        <v>38</v>
      </c>
      <c r="R46">
        <v>3922</v>
      </c>
      <c r="S46" t="s">
        <v>131</v>
      </c>
      <c r="T46">
        <v>0</v>
      </c>
      <c r="U46" t="s">
        <v>40</v>
      </c>
      <c r="V46" s="68">
        <v>812000</v>
      </c>
      <c r="W46" s="1">
        <v>0</v>
      </c>
      <c r="X46" s="1">
        <v>493589.01</v>
      </c>
      <c r="Y46" s="1">
        <v>493589.01</v>
      </c>
      <c r="Z46" s="1">
        <v>0</v>
      </c>
      <c r="AA46" s="81">
        <f t="shared" si="1"/>
        <v>493589.01</v>
      </c>
      <c r="AB46" s="1">
        <v>0</v>
      </c>
      <c r="AC46" s="81">
        <f t="shared" si="2"/>
        <v>0</v>
      </c>
      <c r="AD46" s="1">
        <v>0</v>
      </c>
      <c r="AE46" s="81">
        <f t="shared" si="3"/>
        <v>0</v>
      </c>
      <c r="AF46" s="82">
        <f t="shared" si="4"/>
        <v>318410.99</v>
      </c>
      <c r="AG46" s="1">
        <v>812000</v>
      </c>
      <c r="AH46" s="1">
        <v>0</v>
      </c>
      <c r="AI46" s="1">
        <v>0</v>
      </c>
      <c r="AJ46" s="1">
        <v>0</v>
      </c>
      <c r="AK46" s="1">
        <v>812000</v>
      </c>
    </row>
    <row r="47" spans="1:37" hidden="1" x14ac:dyDescent="0.25">
      <c r="A47" t="str">
        <f t="shared" si="0"/>
        <v>1.1-14-2302_2317007_2358110</v>
      </c>
      <c r="B47" t="s">
        <v>123</v>
      </c>
      <c r="C47" t="s">
        <v>124</v>
      </c>
      <c r="D47" t="s">
        <v>28</v>
      </c>
      <c r="E47" t="s">
        <v>29</v>
      </c>
      <c r="F47" t="s">
        <v>125</v>
      </c>
      <c r="G47" t="s">
        <v>126</v>
      </c>
      <c r="H47" t="s">
        <v>97</v>
      </c>
      <c r="I47" t="s">
        <v>98</v>
      </c>
      <c r="J47">
        <v>1</v>
      </c>
      <c r="K47" t="s">
        <v>127</v>
      </c>
      <c r="L47">
        <v>7</v>
      </c>
      <c r="M47" t="s">
        <v>130</v>
      </c>
      <c r="N47" t="s">
        <v>128</v>
      </c>
      <c r="O47" t="s">
        <v>129</v>
      </c>
      <c r="P47">
        <v>5000</v>
      </c>
      <c r="Q47" t="s">
        <v>84</v>
      </c>
      <c r="R47">
        <v>5811</v>
      </c>
      <c r="S47" t="s">
        <v>132</v>
      </c>
      <c r="T47">
        <v>0</v>
      </c>
      <c r="U47" t="s">
        <v>40</v>
      </c>
      <c r="V47" s="68">
        <v>8000000</v>
      </c>
      <c r="W47" s="1">
        <v>0</v>
      </c>
      <c r="X47" s="1">
        <v>8970600</v>
      </c>
      <c r="Y47" s="1">
        <v>8970600</v>
      </c>
      <c r="Z47" s="1">
        <v>8970600</v>
      </c>
      <c r="AA47" s="81">
        <f t="shared" si="1"/>
        <v>0</v>
      </c>
      <c r="AB47" s="1">
        <v>8970600</v>
      </c>
      <c r="AC47" s="81">
        <f t="shared" si="2"/>
        <v>0</v>
      </c>
      <c r="AD47" s="1">
        <v>8970600</v>
      </c>
      <c r="AE47" s="81">
        <f t="shared" si="3"/>
        <v>0</v>
      </c>
      <c r="AF47" s="82">
        <f t="shared" si="4"/>
        <v>-970600</v>
      </c>
      <c r="AG47" s="1">
        <v>0</v>
      </c>
      <c r="AH47" s="1">
        <v>8000000</v>
      </c>
      <c r="AI47" s="1">
        <v>0</v>
      </c>
      <c r="AJ47" s="1">
        <v>0</v>
      </c>
      <c r="AK47" s="1">
        <v>8000000</v>
      </c>
    </row>
    <row r="48" spans="1:37" hidden="1" x14ac:dyDescent="0.25">
      <c r="A48" t="str">
        <f t="shared" si="0"/>
        <v>1.1-14-2304_23619013_2358110</v>
      </c>
      <c r="B48" t="s">
        <v>123</v>
      </c>
      <c r="C48" t="s">
        <v>124</v>
      </c>
      <c r="D48" t="s">
        <v>28</v>
      </c>
      <c r="E48" t="s">
        <v>29</v>
      </c>
      <c r="F48" t="s">
        <v>30</v>
      </c>
      <c r="G48" t="s">
        <v>31</v>
      </c>
      <c r="H48" t="s">
        <v>32</v>
      </c>
      <c r="I48" t="s">
        <v>33</v>
      </c>
      <c r="J48">
        <v>6</v>
      </c>
      <c r="K48" t="s">
        <v>34</v>
      </c>
      <c r="L48">
        <v>19</v>
      </c>
      <c r="M48" t="s">
        <v>37</v>
      </c>
      <c r="N48" t="s">
        <v>35</v>
      </c>
      <c r="O48" t="s">
        <v>36</v>
      </c>
      <c r="P48">
        <v>5000</v>
      </c>
      <c r="Q48" t="s">
        <v>84</v>
      </c>
      <c r="R48">
        <v>5811</v>
      </c>
      <c r="S48" t="s">
        <v>132</v>
      </c>
      <c r="T48">
        <v>0</v>
      </c>
      <c r="U48" t="s">
        <v>40</v>
      </c>
      <c r="V48" s="68">
        <v>0</v>
      </c>
      <c r="W48" s="1">
        <v>8000000</v>
      </c>
      <c r="X48" s="1">
        <v>0</v>
      </c>
      <c r="Y48" s="1">
        <v>0</v>
      </c>
      <c r="Z48" s="1">
        <v>0</v>
      </c>
      <c r="AA48" s="81">
        <f t="shared" si="1"/>
        <v>0</v>
      </c>
      <c r="AB48" s="1">
        <v>0</v>
      </c>
      <c r="AC48" s="81">
        <f t="shared" si="2"/>
        <v>0</v>
      </c>
      <c r="AD48" s="1">
        <v>0</v>
      </c>
      <c r="AE48" s="81">
        <f t="shared" si="3"/>
        <v>0</v>
      </c>
      <c r="AF48" s="82">
        <f t="shared" si="4"/>
        <v>0</v>
      </c>
      <c r="AG48" s="1">
        <v>0</v>
      </c>
      <c r="AH48" s="1">
        <v>0</v>
      </c>
      <c r="AI48" s="1">
        <v>0</v>
      </c>
      <c r="AJ48" s="1">
        <v>8000000</v>
      </c>
      <c r="AK48" s="1">
        <v>-8000000</v>
      </c>
    </row>
    <row r="49" spans="1:37" hidden="1" x14ac:dyDescent="0.25">
      <c r="A49" t="str">
        <f t="shared" si="0"/>
        <v>2.5-02-2204_23619013_2339210</v>
      </c>
      <c r="B49" t="s">
        <v>454</v>
      </c>
      <c r="C49" t="s">
        <v>455</v>
      </c>
      <c r="D49" t="s">
        <v>28</v>
      </c>
      <c r="E49" t="s">
        <v>29</v>
      </c>
      <c r="F49" t="s">
        <v>30</v>
      </c>
      <c r="G49" t="s">
        <v>31</v>
      </c>
      <c r="H49" t="s">
        <v>32</v>
      </c>
      <c r="I49" t="s">
        <v>33</v>
      </c>
      <c r="J49">
        <v>6</v>
      </c>
      <c r="K49" t="s">
        <v>34</v>
      </c>
      <c r="L49">
        <v>19</v>
      </c>
      <c r="M49" t="s">
        <v>37</v>
      </c>
      <c r="N49" t="s">
        <v>35</v>
      </c>
      <c r="O49" t="s">
        <v>36</v>
      </c>
      <c r="P49">
        <v>3000</v>
      </c>
      <c r="Q49" t="s">
        <v>38</v>
      </c>
      <c r="R49">
        <v>3921</v>
      </c>
      <c r="S49" t="s">
        <v>39</v>
      </c>
      <c r="T49">
        <v>0</v>
      </c>
      <c r="U49" t="s">
        <v>40</v>
      </c>
      <c r="V49" s="68">
        <v>408441.63</v>
      </c>
      <c r="W49" s="1">
        <v>0</v>
      </c>
      <c r="X49" s="1">
        <v>1487966.99</v>
      </c>
      <c r="Y49" s="1">
        <v>1487966.99</v>
      </c>
      <c r="Z49" s="1">
        <v>1487966.99</v>
      </c>
      <c r="AA49" s="81">
        <f t="shared" si="1"/>
        <v>0</v>
      </c>
      <c r="AB49" s="1">
        <v>1487966.99</v>
      </c>
      <c r="AC49" s="81">
        <f t="shared" si="2"/>
        <v>0</v>
      </c>
      <c r="AD49" s="1">
        <v>1487966.99</v>
      </c>
      <c r="AE49" s="81">
        <f t="shared" si="3"/>
        <v>0</v>
      </c>
      <c r="AF49" s="82">
        <f t="shared" si="4"/>
        <v>-1079525.3599999999</v>
      </c>
      <c r="AG49" s="1">
        <v>408441.63</v>
      </c>
      <c r="AH49" s="1">
        <v>0</v>
      </c>
      <c r="AI49" s="1">
        <v>0</v>
      </c>
      <c r="AJ49" s="1">
        <v>0</v>
      </c>
      <c r="AK49" s="1">
        <v>408441.63</v>
      </c>
    </row>
    <row r="50" spans="1:37" hidden="1" x14ac:dyDescent="0.25">
      <c r="A50" t="str">
        <f t="shared" si="0"/>
        <v>1.1-00-2303_23117011_2322110</v>
      </c>
      <c r="B50" t="s">
        <v>137</v>
      </c>
      <c r="C50" t="s">
        <v>138</v>
      </c>
      <c r="D50" t="s">
        <v>265</v>
      </c>
      <c r="E50" t="s">
        <v>266</v>
      </c>
      <c r="F50" t="s">
        <v>125</v>
      </c>
      <c r="G50" t="s">
        <v>126</v>
      </c>
      <c r="H50" t="s">
        <v>267</v>
      </c>
      <c r="I50" t="s">
        <v>268</v>
      </c>
      <c r="J50">
        <v>1</v>
      </c>
      <c r="K50" t="s">
        <v>127</v>
      </c>
      <c r="L50">
        <v>17</v>
      </c>
      <c r="M50" t="s">
        <v>271</v>
      </c>
      <c r="N50" t="s">
        <v>269</v>
      </c>
      <c r="O50" t="s">
        <v>270</v>
      </c>
      <c r="P50">
        <v>2000</v>
      </c>
      <c r="Q50" t="s">
        <v>73</v>
      </c>
      <c r="R50">
        <v>2211</v>
      </c>
      <c r="S50" t="s">
        <v>141</v>
      </c>
      <c r="T50">
        <v>0</v>
      </c>
      <c r="U50" t="s">
        <v>40</v>
      </c>
      <c r="V50" s="68">
        <v>85000</v>
      </c>
      <c r="W50" s="1">
        <v>85000</v>
      </c>
      <c r="X50" s="1">
        <v>39051.4</v>
      </c>
      <c r="Y50" s="1">
        <v>39051.4</v>
      </c>
      <c r="Z50" s="1">
        <v>39051.4</v>
      </c>
      <c r="AA50" s="81">
        <f t="shared" si="1"/>
        <v>0</v>
      </c>
      <c r="AB50" s="1">
        <v>39051.4</v>
      </c>
      <c r="AC50" s="81">
        <f t="shared" si="2"/>
        <v>0</v>
      </c>
      <c r="AD50" s="1">
        <v>39051.4</v>
      </c>
      <c r="AE50" s="81">
        <f t="shared" si="3"/>
        <v>0</v>
      </c>
      <c r="AF50" s="82">
        <f t="shared" si="4"/>
        <v>45948.6</v>
      </c>
      <c r="AG50" s="1">
        <v>0</v>
      </c>
      <c r="AH50" s="1">
        <v>0</v>
      </c>
      <c r="AI50" s="1">
        <v>0</v>
      </c>
      <c r="AJ50" s="1">
        <v>0</v>
      </c>
      <c r="AK50" s="1">
        <v>0</v>
      </c>
    </row>
    <row r="51" spans="1:37" hidden="1" x14ac:dyDescent="0.25">
      <c r="A51" t="str">
        <f t="shared" si="0"/>
        <v>1.1-00-2303_23117011_2324910</v>
      </c>
      <c r="B51" t="s">
        <v>137</v>
      </c>
      <c r="C51" t="s">
        <v>138</v>
      </c>
      <c r="D51" t="s">
        <v>265</v>
      </c>
      <c r="E51" t="s">
        <v>266</v>
      </c>
      <c r="F51" t="s">
        <v>125</v>
      </c>
      <c r="G51" t="s">
        <v>126</v>
      </c>
      <c r="H51" t="s">
        <v>267</v>
      </c>
      <c r="I51" t="s">
        <v>268</v>
      </c>
      <c r="J51">
        <v>1</v>
      </c>
      <c r="K51" t="s">
        <v>127</v>
      </c>
      <c r="L51">
        <v>17</v>
      </c>
      <c r="M51" t="s">
        <v>271</v>
      </c>
      <c r="N51" t="s">
        <v>269</v>
      </c>
      <c r="O51" t="s">
        <v>270</v>
      </c>
      <c r="P51">
        <v>2000</v>
      </c>
      <c r="Q51" t="s">
        <v>73</v>
      </c>
      <c r="R51">
        <v>2491</v>
      </c>
      <c r="S51" t="s">
        <v>165</v>
      </c>
      <c r="T51">
        <v>0</v>
      </c>
      <c r="U51" t="s">
        <v>40</v>
      </c>
      <c r="V51" s="68">
        <v>75000</v>
      </c>
      <c r="W51" s="1">
        <v>75000</v>
      </c>
      <c r="X51" s="1">
        <v>0</v>
      </c>
      <c r="Y51" s="1">
        <v>0</v>
      </c>
      <c r="Z51" s="1">
        <v>0</v>
      </c>
      <c r="AA51" s="81">
        <f t="shared" si="1"/>
        <v>0</v>
      </c>
      <c r="AB51" s="1">
        <v>0</v>
      </c>
      <c r="AC51" s="81">
        <f t="shared" si="2"/>
        <v>0</v>
      </c>
      <c r="AD51" s="1">
        <v>0</v>
      </c>
      <c r="AE51" s="81">
        <f t="shared" si="3"/>
        <v>0</v>
      </c>
      <c r="AF51" s="82">
        <f t="shared" si="4"/>
        <v>75000</v>
      </c>
      <c r="AG51" s="1">
        <v>0</v>
      </c>
      <c r="AH51" s="1">
        <v>0</v>
      </c>
      <c r="AI51" s="1">
        <v>0</v>
      </c>
      <c r="AJ51" s="1">
        <v>0</v>
      </c>
      <c r="AK51" s="1">
        <v>0</v>
      </c>
    </row>
    <row r="52" spans="1:37" hidden="1" x14ac:dyDescent="0.25">
      <c r="A52" t="str">
        <f t="shared" si="0"/>
        <v>1.1-00-2303_23117011_2327210</v>
      </c>
      <c r="B52" t="s">
        <v>137</v>
      </c>
      <c r="C52" t="s">
        <v>138</v>
      </c>
      <c r="D52" t="s">
        <v>265</v>
      </c>
      <c r="E52" t="s">
        <v>266</v>
      </c>
      <c r="F52" t="s">
        <v>125</v>
      </c>
      <c r="G52" t="s">
        <v>126</v>
      </c>
      <c r="H52" t="s">
        <v>267</v>
      </c>
      <c r="I52" t="s">
        <v>268</v>
      </c>
      <c r="J52">
        <v>1</v>
      </c>
      <c r="K52" t="s">
        <v>127</v>
      </c>
      <c r="L52">
        <v>17</v>
      </c>
      <c r="M52" t="s">
        <v>271</v>
      </c>
      <c r="N52" t="s">
        <v>269</v>
      </c>
      <c r="O52" t="s">
        <v>270</v>
      </c>
      <c r="P52">
        <v>2000</v>
      </c>
      <c r="Q52" t="s">
        <v>73</v>
      </c>
      <c r="R52">
        <v>2721</v>
      </c>
      <c r="S52" t="s">
        <v>166</v>
      </c>
      <c r="T52">
        <v>0</v>
      </c>
      <c r="U52" t="s">
        <v>40</v>
      </c>
      <c r="V52" s="68">
        <v>50000</v>
      </c>
      <c r="W52" s="1">
        <v>50000</v>
      </c>
      <c r="X52" s="1">
        <v>0</v>
      </c>
      <c r="Y52" s="1">
        <v>0</v>
      </c>
      <c r="Z52" s="1">
        <v>0</v>
      </c>
      <c r="AA52" s="81">
        <f t="shared" si="1"/>
        <v>0</v>
      </c>
      <c r="AB52" s="1">
        <v>0</v>
      </c>
      <c r="AC52" s="81">
        <f t="shared" si="2"/>
        <v>0</v>
      </c>
      <c r="AD52" s="1">
        <v>0</v>
      </c>
      <c r="AE52" s="81">
        <f t="shared" si="3"/>
        <v>0</v>
      </c>
      <c r="AF52" s="82">
        <f t="shared" si="4"/>
        <v>50000</v>
      </c>
      <c r="AG52" s="1">
        <v>0</v>
      </c>
      <c r="AH52" s="1">
        <v>0</v>
      </c>
      <c r="AI52" s="1">
        <v>0</v>
      </c>
      <c r="AJ52" s="1">
        <v>0</v>
      </c>
      <c r="AK52" s="1">
        <v>0</v>
      </c>
    </row>
    <row r="53" spans="1:37" hidden="1" x14ac:dyDescent="0.25">
      <c r="A53" t="str">
        <f t="shared" si="0"/>
        <v>1.1-00-2303_23117011_2333110</v>
      </c>
      <c r="B53" t="s">
        <v>137</v>
      </c>
      <c r="C53" t="s">
        <v>138</v>
      </c>
      <c r="D53" t="s">
        <v>265</v>
      </c>
      <c r="E53" t="s">
        <v>266</v>
      </c>
      <c r="F53" t="s">
        <v>125</v>
      </c>
      <c r="G53" t="s">
        <v>126</v>
      </c>
      <c r="H53" t="s">
        <v>267</v>
      </c>
      <c r="I53" t="s">
        <v>268</v>
      </c>
      <c r="J53">
        <v>1</v>
      </c>
      <c r="K53" t="s">
        <v>127</v>
      </c>
      <c r="L53">
        <v>17</v>
      </c>
      <c r="M53" t="s">
        <v>271</v>
      </c>
      <c r="N53" t="s">
        <v>269</v>
      </c>
      <c r="O53" t="s">
        <v>270</v>
      </c>
      <c r="P53">
        <v>3000</v>
      </c>
      <c r="Q53" t="s">
        <v>38</v>
      </c>
      <c r="R53">
        <v>3311</v>
      </c>
      <c r="S53" t="s">
        <v>180</v>
      </c>
      <c r="T53">
        <v>0</v>
      </c>
      <c r="U53" t="s">
        <v>40</v>
      </c>
      <c r="V53" s="68">
        <v>2367000</v>
      </c>
      <c r="W53" s="1">
        <v>2375000</v>
      </c>
      <c r="X53" s="1">
        <v>1859400</v>
      </c>
      <c r="Y53" s="1">
        <v>1859400</v>
      </c>
      <c r="Z53" s="1">
        <v>1090400</v>
      </c>
      <c r="AA53" s="81">
        <f t="shared" si="1"/>
        <v>769000</v>
      </c>
      <c r="AB53" s="1">
        <v>939600</v>
      </c>
      <c r="AC53" s="81">
        <f t="shared" si="2"/>
        <v>150800</v>
      </c>
      <c r="AD53" s="1">
        <v>939600</v>
      </c>
      <c r="AE53" s="81">
        <f t="shared" si="3"/>
        <v>0</v>
      </c>
      <c r="AF53" s="82">
        <f t="shared" si="4"/>
        <v>507600</v>
      </c>
      <c r="AG53" s="1">
        <v>0</v>
      </c>
      <c r="AH53" s="1">
        <v>0</v>
      </c>
      <c r="AI53" s="1">
        <v>0</v>
      </c>
      <c r="AJ53" s="1">
        <v>8000</v>
      </c>
      <c r="AK53" s="1">
        <v>-8000</v>
      </c>
    </row>
    <row r="54" spans="1:37" hidden="1" x14ac:dyDescent="0.25">
      <c r="A54" t="str">
        <f t="shared" si="0"/>
        <v>1.1-00-2303_23117011_2335210</v>
      </c>
      <c r="B54" t="s">
        <v>137</v>
      </c>
      <c r="C54" t="s">
        <v>138</v>
      </c>
      <c r="D54" t="s">
        <v>265</v>
      </c>
      <c r="E54" t="s">
        <v>266</v>
      </c>
      <c r="F54" t="s">
        <v>125</v>
      </c>
      <c r="G54" t="s">
        <v>126</v>
      </c>
      <c r="H54" t="s">
        <v>267</v>
      </c>
      <c r="I54" t="s">
        <v>268</v>
      </c>
      <c r="J54">
        <v>1</v>
      </c>
      <c r="K54" t="s">
        <v>127</v>
      </c>
      <c r="L54">
        <v>17</v>
      </c>
      <c r="M54" t="s">
        <v>271</v>
      </c>
      <c r="N54" t="s">
        <v>269</v>
      </c>
      <c r="O54" t="s">
        <v>270</v>
      </c>
      <c r="P54">
        <v>3000</v>
      </c>
      <c r="Q54" t="s">
        <v>38</v>
      </c>
      <c r="R54">
        <v>3521</v>
      </c>
      <c r="S54" t="s">
        <v>597</v>
      </c>
      <c r="T54">
        <v>0</v>
      </c>
      <c r="U54" t="s">
        <v>40</v>
      </c>
      <c r="V54" s="68">
        <v>8000</v>
      </c>
      <c r="W54" s="1">
        <v>0</v>
      </c>
      <c r="X54" s="1">
        <v>7656</v>
      </c>
      <c r="Y54" s="1">
        <v>0</v>
      </c>
      <c r="Z54" s="1">
        <v>0</v>
      </c>
      <c r="AA54" s="81">
        <f t="shared" si="1"/>
        <v>0</v>
      </c>
      <c r="AB54" s="1">
        <v>0</v>
      </c>
      <c r="AC54" s="81">
        <f t="shared" si="2"/>
        <v>0</v>
      </c>
      <c r="AD54" s="1">
        <v>0</v>
      </c>
      <c r="AE54" s="81">
        <f t="shared" si="3"/>
        <v>0</v>
      </c>
      <c r="AF54" s="82">
        <f t="shared" si="4"/>
        <v>344</v>
      </c>
      <c r="AG54" s="1">
        <v>0</v>
      </c>
      <c r="AH54" s="1">
        <v>8000</v>
      </c>
      <c r="AI54" s="1">
        <v>0</v>
      </c>
      <c r="AJ54" s="1">
        <v>0</v>
      </c>
      <c r="AK54" s="1">
        <v>8000</v>
      </c>
    </row>
    <row r="55" spans="1:37" hidden="1" x14ac:dyDescent="0.25">
      <c r="A55" t="str">
        <f t="shared" si="0"/>
        <v>1.1-00-2302_23110008_23441111</v>
      </c>
      <c r="B55" t="s">
        <v>137</v>
      </c>
      <c r="C55" t="s">
        <v>138</v>
      </c>
      <c r="D55" t="s">
        <v>147</v>
      </c>
      <c r="E55" t="s">
        <v>148</v>
      </c>
      <c r="F55" t="s">
        <v>149</v>
      </c>
      <c r="G55" t="s">
        <v>150</v>
      </c>
      <c r="H55" t="s">
        <v>97</v>
      </c>
      <c r="I55" t="s">
        <v>98</v>
      </c>
      <c r="J55">
        <v>1</v>
      </c>
      <c r="K55" t="s">
        <v>127</v>
      </c>
      <c r="L55">
        <v>10</v>
      </c>
      <c r="M55" t="s">
        <v>153</v>
      </c>
      <c r="N55" t="s">
        <v>151</v>
      </c>
      <c r="O55" t="s">
        <v>152</v>
      </c>
      <c r="P55">
        <v>4000</v>
      </c>
      <c r="Q55" t="s">
        <v>154</v>
      </c>
      <c r="R55">
        <v>4411</v>
      </c>
      <c r="S55" t="s">
        <v>155</v>
      </c>
      <c r="T55">
        <v>11</v>
      </c>
      <c r="U55" t="s">
        <v>156</v>
      </c>
      <c r="V55" s="68">
        <v>3432000</v>
      </c>
      <c r="W55" s="1">
        <v>3431990.12</v>
      </c>
      <c r="X55" s="1">
        <v>1612961.34</v>
      </c>
      <c r="Y55" s="1">
        <v>1612961.34</v>
      </c>
      <c r="Z55" s="1">
        <v>886279.34</v>
      </c>
      <c r="AA55" s="81">
        <f t="shared" si="1"/>
        <v>726682.00000000012</v>
      </c>
      <c r="AB55" s="1">
        <v>719988</v>
      </c>
      <c r="AC55" s="81">
        <f t="shared" si="2"/>
        <v>166291.33999999997</v>
      </c>
      <c r="AD55" s="1">
        <v>719988</v>
      </c>
      <c r="AE55" s="81">
        <f t="shared" si="3"/>
        <v>0</v>
      </c>
      <c r="AF55" s="82">
        <f t="shared" si="4"/>
        <v>1819038.66</v>
      </c>
      <c r="AG55" s="1">
        <v>0</v>
      </c>
      <c r="AH55" s="1">
        <v>9.8800000000000008</v>
      </c>
      <c r="AI55" s="1">
        <v>0</v>
      </c>
      <c r="AJ55" s="1">
        <v>0</v>
      </c>
      <c r="AK55" s="1">
        <v>9.8800000000000008</v>
      </c>
    </row>
    <row r="56" spans="1:37" hidden="1" x14ac:dyDescent="0.25">
      <c r="A56" t="str">
        <f t="shared" si="0"/>
        <v>1.1-00-2302_23110008_23441112</v>
      </c>
      <c r="B56" t="s">
        <v>137</v>
      </c>
      <c r="C56" t="s">
        <v>138</v>
      </c>
      <c r="D56" t="s">
        <v>147</v>
      </c>
      <c r="E56" t="s">
        <v>148</v>
      </c>
      <c r="F56" t="s">
        <v>149</v>
      </c>
      <c r="G56" t="s">
        <v>150</v>
      </c>
      <c r="H56" t="s">
        <v>97</v>
      </c>
      <c r="I56" t="s">
        <v>98</v>
      </c>
      <c r="J56">
        <v>1</v>
      </c>
      <c r="K56" t="s">
        <v>127</v>
      </c>
      <c r="L56">
        <v>10</v>
      </c>
      <c r="M56" t="s">
        <v>153</v>
      </c>
      <c r="N56" t="s">
        <v>151</v>
      </c>
      <c r="O56" t="s">
        <v>152</v>
      </c>
      <c r="P56">
        <v>4000</v>
      </c>
      <c r="Q56" t="s">
        <v>154</v>
      </c>
      <c r="R56">
        <v>4411</v>
      </c>
      <c r="S56" t="s">
        <v>155</v>
      </c>
      <c r="T56">
        <v>12</v>
      </c>
      <c r="U56" t="s">
        <v>157</v>
      </c>
      <c r="V56" s="68">
        <v>1000000</v>
      </c>
      <c r="W56" s="1">
        <v>1000009.88</v>
      </c>
      <c r="X56" s="1">
        <v>994120</v>
      </c>
      <c r="Y56" s="1">
        <v>698320</v>
      </c>
      <c r="Z56" s="1">
        <v>0</v>
      </c>
      <c r="AA56" s="81">
        <f t="shared" si="1"/>
        <v>698320</v>
      </c>
      <c r="AB56" s="1">
        <v>0</v>
      </c>
      <c r="AC56" s="81">
        <f t="shared" si="2"/>
        <v>0</v>
      </c>
      <c r="AD56" s="1">
        <v>0</v>
      </c>
      <c r="AE56" s="81">
        <f t="shared" si="3"/>
        <v>0</v>
      </c>
      <c r="AF56" s="82">
        <f t="shared" si="4"/>
        <v>5880</v>
      </c>
      <c r="AG56" s="1">
        <v>0</v>
      </c>
      <c r="AH56" s="1">
        <v>0</v>
      </c>
      <c r="AI56" s="1">
        <v>0</v>
      </c>
      <c r="AJ56" s="1">
        <v>9.8800000000000008</v>
      </c>
      <c r="AK56" s="1">
        <v>-9.8800000000000008</v>
      </c>
    </row>
    <row r="57" spans="1:37" hidden="1" x14ac:dyDescent="0.25">
      <c r="A57" t="str">
        <f t="shared" si="0"/>
        <v>1.1-00-2302_23116010_2321110</v>
      </c>
      <c r="B57" t="s">
        <v>137</v>
      </c>
      <c r="C57" t="s">
        <v>138</v>
      </c>
      <c r="D57" t="s">
        <v>147</v>
      </c>
      <c r="E57" t="s">
        <v>148</v>
      </c>
      <c r="F57" t="s">
        <v>149</v>
      </c>
      <c r="G57" t="s">
        <v>150</v>
      </c>
      <c r="H57" t="s">
        <v>97</v>
      </c>
      <c r="I57" t="s">
        <v>98</v>
      </c>
      <c r="J57">
        <v>1</v>
      </c>
      <c r="K57" t="s">
        <v>127</v>
      </c>
      <c r="L57">
        <v>16</v>
      </c>
      <c r="M57" t="s">
        <v>160</v>
      </c>
      <c r="N57" t="s">
        <v>158</v>
      </c>
      <c r="O57" t="s">
        <v>159</v>
      </c>
      <c r="P57">
        <v>2000</v>
      </c>
      <c r="Q57" t="s">
        <v>73</v>
      </c>
      <c r="R57">
        <v>2111</v>
      </c>
      <c r="S57" t="s">
        <v>161</v>
      </c>
      <c r="T57">
        <v>0</v>
      </c>
      <c r="U57" t="s">
        <v>40</v>
      </c>
      <c r="V57" s="68">
        <v>16543.37</v>
      </c>
      <c r="W57" s="1">
        <v>0</v>
      </c>
      <c r="X57" s="1">
        <v>12636.28</v>
      </c>
      <c r="Y57" s="1">
        <v>12636.28</v>
      </c>
      <c r="Z57" s="1">
        <v>12636.28</v>
      </c>
      <c r="AA57" s="81">
        <f t="shared" si="1"/>
        <v>0</v>
      </c>
      <c r="AB57" s="1">
        <v>12636.28</v>
      </c>
      <c r="AC57" s="81">
        <f t="shared" si="2"/>
        <v>0</v>
      </c>
      <c r="AD57" s="1">
        <v>12636.28</v>
      </c>
      <c r="AE57" s="81">
        <f t="shared" si="3"/>
        <v>0</v>
      </c>
      <c r="AF57" s="82">
        <f t="shared" si="4"/>
        <v>3907.0899999999983</v>
      </c>
      <c r="AG57" s="1">
        <v>0</v>
      </c>
      <c r="AH57" s="1">
        <v>50000</v>
      </c>
      <c r="AI57" s="1">
        <v>0</v>
      </c>
      <c r="AJ57" s="1">
        <v>33456.629999999997</v>
      </c>
      <c r="AK57" s="1">
        <v>16543.37</v>
      </c>
    </row>
    <row r="58" spans="1:37" hidden="1" x14ac:dyDescent="0.25">
      <c r="A58" t="str">
        <f t="shared" si="0"/>
        <v>1.1-00-2302_23116010_2321610</v>
      </c>
      <c r="B58" t="s">
        <v>137</v>
      </c>
      <c r="C58" t="s">
        <v>138</v>
      </c>
      <c r="D58" t="s">
        <v>147</v>
      </c>
      <c r="E58" t="s">
        <v>148</v>
      </c>
      <c r="F58" t="s">
        <v>149</v>
      </c>
      <c r="G58" t="s">
        <v>150</v>
      </c>
      <c r="H58" t="s">
        <v>97</v>
      </c>
      <c r="I58" t="s">
        <v>98</v>
      </c>
      <c r="J58">
        <v>1</v>
      </c>
      <c r="K58" t="s">
        <v>127</v>
      </c>
      <c r="L58">
        <v>16</v>
      </c>
      <c r="M58" t="s">
        <v>160</v>
      </c>
      <c r="N58" t="s">
        <v>158</v>
      </c>
      <c r="O58" t="s">
        <v>159</v>
      </c>
      <c r="P58">
        <v>2000</v>
      </c>
      <c r="Q58" t="s">
        <v>73</v>
      </c>
      <c r="R58">
        <v>2161</v>
      </c>
      <c r="S58" t="s">
        <v>162</v>
      </c>
      <c r="T58">
        <v>0</v>
      </c>
      <c r="U58" t="s">
        <v>40</v>
      </c>
      <c r="V58" s="68">
        <v>174806.63</v>
      </c>
      <c r="W58" s="1">
        <v>0</v>
      </c>
      <c r="X58" s="1">
        <v>161691.43</v>
      </c>
      <c r="Y58" s="1">
        <v>161691.43</v>
      </c>
      <c r="Z58" s="1">
        <v>161691.43</v>
      </c>
      <c r="AA58" s="81">
        <f t="shared" si="1"/>
        <v>0</v>
      </c>
      <c r="AB58" s="1">
        <v>161691.43</v>
      </c>
      <c r="AC58" s="81">
        <f t="shared" si="2"/>
        <v>0</v>
      </c>
      <c r="AD58" s="1">
        <v>161691.43</v>
      </c>
      <c r="AE58" s="81">
        <f t="shared" si="3"/>
        <v>0</v>
      </c>
      <c r="AF58" s="82">
        <f t="shared" si="4"/>
        <v>13115.200000000012</v>
      </c>
      <c r="AG58" s="1">
        <v>0</v>
      </c>
      <c r="AH58" s="1">
        <v>174806.63</v>
      </c>
      <c r="AI58" s="1">
        <v>0</v>
      </c>
      <c r="AJ58" s="1">
        <v>0</v>
      </c>
      <c r="AK58" s="1">
        <v>174806.63</v>
      </c>
    </row>
    <row r="59" spans="1:37" hidden="1" x14ac:dyDescent="0.25">
      <c r="A59" t="str">
        <f t="shared" si="0"/>
        <v>1.1-00-2302_23116010_2324210</v>
      </c>
      <c r="B59" t="s">
        <v>137</v>
      </c>
      <c r="C59" t="s">
        <v>138</v>
      </c>
      <c r="D59" t="s">
        <v>147</v>
      </c>
      <c r="E59" t="s">
        <v>148</v>
      </c>
      <c r="F59" t="s">
        <v>149</v>
      </c>
      <c r="G59" t="s">
        <v>150</v>
      </c>
      <c r="H59" t="s">
        <v>97</v>
      </c>
      <c r="I59" t="s">
        <v>98</v>
      </c>
      <c r="J59">
        <v>1</v>
      </c>
      <c r="K59" t="s">
        <v>127</v>
      </c>
      <c r="L59">
        <v>16</v>
      </c>
      <c r="M59" t="s">
        <v>160</v>
      </c>
      <c r="N59" t="s">
        <v>158</v>
      </c>
      <c r="O59" t="s">
        <v>159</v>
      </c>
      <c r="P59">
        <v>2000</v>
      </c>
      <c r="Q59" t="s">
        <v>73</v>
      </c>
      <c r="R59">
        <v>2421</v>
      </c>
      <c r="S59" t="s">
        <v>163</v>
      </c>
      <c r="T59">
        <v>0</v>
      </c>
      <c r="U59" t="s">
        <v>40</v>
      </c>
      <c r="V59" s="68">
        <v>10150</v>
      </c>
      <c r="W59" s="1">
        <v>0</v>
      </c>
      <c r="X59" s="1">
        <v>8687.18</v>
      </c>
      <c r="Y59" s="1">
        <v>8687.18</v>
      </c>
      <c r="Z59" s="1">
        <v>8687.18</v>
      </c>
      <c r="AA59" s="81">
        <f t="shared" si="1"/>
        <v>0</v>
      </c>
      <c r="AB59" s="1">
        <v>8687.18</v>
      </c>
      <c r="AC59" s="81">
        <f t="shared" si="2"/>
        <v>0</v>
      </c>
      <c r="AD59" s="1">
        <v>8687.18</v>
      </c>
      <c r="AE59" s="81">
        <f t="shared" si="3"/>
        <v>0</v>
      </c>
      <c r="AF59" s="82">
        <f t="shared" si="4"/>
        <v>1462.8199999999997</v>
      </c>
      <c r="AG59" s="1">
        <v>0</v>
      </c>
      <c r="AH59" s="1">
        <v>10150</v>
      </c>
      <c r="AI59" s="1">
        <v>0</v>
      </c>
      <c r="AJ59" s="1">
        <v>0</v>
      </c>
      <c r="AK59" s="1">
        <v>10150</v>
      </c>
    </row>
    <row r="60" spans="1:37" hidden="1" x14ac:dyDescent="0.25">
      <c r="A60" t="str">
        <f t="shared" si="0"/>
        <v>1.1-00-2302_23116010_2324610</v>
      </c>
      <c r="B60" t="s">
        <v>137</v>
      </c>
      <c r="C60" t="s">
        <v>138</v>
      </c>
      <c r="D60" t="s">
        <v>147</v>
      </c>
      <c r="E60" t="s">
        <v>148</v>
      </c>
      <c r="F60" t="s">
        <v>149</v>
      </c>
      <c r="G60" t="s">
        <v>150</v>
      </c>
      <c r="H60" t="s">
        <v>97</v>
      </c>
      <c r="I60" t="s">
        <v>98</v>
      </c>
      <c r="J60">
        <v>1</v>
      </c>
      <c r="K60" t="s">
        <v>127</v>
      </c>
      <c r="L60">
        <v>16</v>
      </c>
      <c r="M60" t="s">
        <v>160</v>
      </c>
      <c r="N60" t="s">
        <v>158</v>
      </c>
      <c r="O60" t="s">
        <v>159</v>
      </c>
      <c r="P60">
        <v>2000</v>
      </c>
      <c r="Q60" t="s">
        <v>73</v>
      </c>
      <c r="R60">
        <v>2461</v>
      </c>
      <c r="S60" t="s">
        <v>164</v>
      </c>
      <c r="T60">
        <v>0</v>
      </c>
      <c r="U60" t="s">
        <v>40</v>
      </c>
      <c r="V60" s="68">
        <v>10650</v>
      </c>
      <c r="W60" s="1">
        <v>0</v>
      </c>
      <c r="X60" s="1">
        <v>10592.98</v>
      </c>
      <c r="Y60" s="1">
        <v>10592.98</v>
      </c>
      <c r="Z60" s="1">
        <v>0</v>
      </c>
      <c r="AA60" s="81">
        <f t="shared" si="1"/>
        <v>10592.98</v>
      </c>
      <c r="AB60" s="1">
        <v>0</v>
      </c>
      <c r="AC60" s="81">
        <f t="shared" si="2"/>
        <v>0</v>
      </c>
      <c r="AD60" s="1">
        <v>0</v>
      </c>
      <c r="AE60" s="81">
        <f t="shared" si="3"/>
        <v>0</v>
      </c>
      <c r="AF60" s="82">
        <f t="shared" si="4"/>
        <v>57.020000000000437</v>
      </c>
      <c r="AG60" s="1">
        <v>0</v>
      </c>
      <c r="AH60" s="1">
        <v>19850</v>
      </c>
      <c r="AI60" s="1">
        <v>0</v>
      </c>
      <c r="AJ60" s="1">
        <v>9200</v>
      </c>
      <c r="AK60" s="1">
        <v>10650</v>
      </c>
    </row>
    <row r="61" spans="1:37" hidden="1" x14ac:dyDescent="0.25">
      <c r="A61" t="str">
        <f t="shared" si="0"/>
        <v>1.1-00-2302_23116010_2324910</v>
      </c>
      <c r="B61" t="s">
        <v>137</v>
      </c>
      <c r="C61" t="s">
        <v>138</v>
      </c>
      <c r="D61" t="s">
        <v>147</v>
      </c>
      <c r="E61" t="s">
        <v>148</v>
      </c>
      <c r="F61" t="s">
        <v>149</v>
      </c>
      <c r="G61" t="s">
        <v>150</v>
      </c>
      <c r="H61" t="s">
        <v>97</v>
      </c>
      <c r="I61" t="s">
        <v>98</v>
      </c>
      <c r="J61">
        <v>1</v>
      </c>
      <c r="K61" t="s">
        <v>127</v>
      </c>
      <c r="L61">
        <v>16</v>
      </c>
      <c r="M61" t="s">
        <v>160</v>
      </c>
      <c r="N61" t="s">
        <v>158</v>
      </c>
      <c r="O61" t="s">
        <v>159</v>
      </c>
      <c r="P61">
        <v>2000</v>
      </c>
      <c r="Q61" t="s">
        <v>73</v>
      </c>
      <c r="R61">
        <v>2491</v>
      </c>
      <c r="S61" t="s">
        <v>165</v>
      </c>
      <c r="T61">
        <v>0</v>
      </c>
      <c r="U61" t="s">
        <v>40</v>
      </c>
      <c r="V61" s="68">
        <v>160000</v>
      </c>
      <c r="W61" s="1">
        <v>0</v>
      </c>
      <c r="X61" s="1">
        <v>125792.72</v>
      </c>
      <c r="Y61" s="1">
        <v>74172.72</v>
      </c>
      <c r="Z61" s="1">
        <v>74172.72</v>
      </c>
      <c r="AA61" s="81">
        <f t="shared" si="1"/>
        <v>0</v>
      </c>
      <c r="AB61" s="1">
        <v>0</v>
      </c>
      <c r="AC61" s="81">
        <f t="shared" si="2"/>
        <v>74172.72</v>
      </c>
      <c r="AD61" s="1">
        <v>0</v>
      </c>
      <c r="AE61" s="81">
        <f t="shared" si="3"/>
        <v>0</v>
      </c>
      <c r="AF61" s="82">
        <f t="shared" si="4"/>
        <v>34207.279999999999</v>
      </c>
      <c r="AG61" s="1">
        <v>0</v>
      </c>
      <c r="AH61" s="1">
        <v>160000</v>
      </c>
      <c r="AI61" s="1">
        <v>0</v>
      </c>
      <c r="AJ61" s="1">
        <v>0</v>
      </c>
      <c r="AK61" s="1">
        <v>160000</v>
      </c>
    </row>
    <row r="62" spans="1:37" hidden="1" x14ac:dyDescent="0.25">
      <c r="A62" t="str">
        <f t="shared" si="0"/>
        <v>1.1-00-2302_23116010_2327210</v>
      </c>
      <c r="B62" t="s">
        <v>137</v>
      </c>
      <c r="C62" t="s">
        <v>138</v>
      </c>
      <c r="D62" t="s">
        <v>147</v>
      </c>
      <c r="E62" t="s">
        <v>148</v>
      </c>
      <c r="F62" t="s">
        <v>149</v>
      </c>
      <c r="G62" t="s">
        <v>150</v>
      </c>
      <c r="H62" t="s">
        <v>97</v>
      </c>
      <c r="I62" t="s">
        <v>98</v>
      </c>
      <c r="J62">
        <v>1</v>
      </c>
      <c r="K62" t="s">
        <v>127</v>
      </c>
      <c r="L62">
        <v>16</v>
      </c>
      <c r="M62" t="s">
        <v>160</v>
      </c>
      <c r="N62" t="s">
        <v>158</v>
      </c>
      <c r="O62" t="s">
        <v>159</v>
      </c>
      <c r="P62">
        <v>2000</v>
      </c>
      <c r="Q62" t="s">
        <v>73</v>
      </c>
      <c r="R62">
        <v>2721</v>
      </c>
      <c r="S62" t="s">
        <v>166</v>
      </c>
      <c r="T62">
        <v>0</v>
      </c>
      <c r="U62" t="s">
        <v>40</v>
      </c>
      <c r="V62" s="68">
        <v>20000</v>
      </c>
      <c r="W62" s="1">
        <v>0</v>
      </c>
      <c r="X62" s="1">
        <v>19952</v>
      </c>
      <c r="Y62" s="1">
        <v>0</v>
      </c>
      <c r="Z62" s="1">
        <v>0</v>
      </c>
      <c r="AA62" s="81">
        <f t="shared" si="1"/>
        <v>0</v>
      </c>
      <c r="AB62" s="1">
        <v>0</v>
      </c>
      <c r="AC62" s="81">
        <f t="shared" si="2"/>
        <v>0</v>
      </c>
      <c r="AD62" s="1">
        <v>0</v>
      </c>
      <c r="AE62" s="81">
        <f t="shared" si="3"/>
        <v>0</v>
      </c>
      <c r="AF62" s="82">
        <f t="shared" si="4"/>
        <v>48</v>
      </c>
      <c r="AG62" s="1">
        <v>0</v>
      </c>
      <c r="AH62" s="1">
        <v>20000</v>
      </c>
      <c r="AI62" s="1">
        <v>0</v>
      </c>
      <c r="AJ62" s="1">
        <v>0</v>
      </c>
      <c r="AK62" s="1">
        <v>20000</v>
      </c>
    </row>
    <row r="63" spans="1:37" hidden="1" x14ac:dyDescent="0.25">
      <c r="A63" t="str">
        <f t="shared" si="0"/>
        <v>1.1-00-2302_23116010_2329110</v>
      </c>
      <c r="B63" t="s">
        <v>137</v>
      </c>
      <c r="C63" t="s">
        <v>138</v>
      </c>
      <c r="D63" t="s">
        <v>147</v>
      </c>
      <c r="E63" t="s">
        <v>148</v>
      </c>
      <c r="F63" t="s">
        <v>149</v>
      </c>
      <c r="G63" t="s">
        <v>150</v>
      </c>
      <c r="H63" t="s">
        <v>97</v>
      </c>
      <c r="I63" t="s">
        <v>98</v>
      </c>
      <c r="J63">
        <v>1</v>
      </c>
      <c r="K63" t="s">
        <v>127</v>
      </c>
      <c r="L63">
        <v>16</v>
      </c>
      <c r="M63" t="s">
        <v>160</v>
      </c>
      <c r="N63" t="s">
        <v>158</v>
      </c>
      <c r="O63" t="s">
        <v>159</v>
      </c>
      <c r="P63">
        <v>2000</v>
      </c>
      <c r="Q63" t="s">
        <v>73</v>
      </c>
      <c r="R63">
        <v>2911</v>
      </c>
      <c r="S63" t="s">
        <v>167</v>
      </c>
      <c r="T63">
        <v>0</v>
      </c>
      <c r="U63" t="s">
        <v>40</v>
      </c>
      <c r="V63" s="68">
        <v>107850</v>
      </c>
      <c r="W63" s="1">
        <v>0</v>
      </c>
      <c r="X63" s="1">
        <v>97446.64</v>
      </c>
      <c r="Y63" s="1">
        <v>87760.639999999999</v>
      </c>
      <c r="Z63" s="1">
        <v>87760.639999999999</v>
      </c>
      <c r="AA63" s="81">
        <f t="shared" si="1"/>
        <v>0</v>
      </c>
      <c r="AB63" s="1">
        <v>87760.639999999999</v>
      </c>
      <c r="AC63" s="81">
        <f t="shared" si="2"/>
        <v>0</v>
      </c>
      <c r="AD63" s="1">
        <v>87760.639999999999</v>
      </c>
      <c r="AE63" s="81">
        <f t="shared" si="3"/>
        <v>0</v>
      </c>
      <c r="AF63" s="82">
        <f t="shared" si="4"/>
        <v>10403.36</v>
      </c>
      <c r="AG63" s="1">
        <v>0</v>
      </c>
      <c r="AH63" s="1">
        <v>117850</v>
      </c>
      <c r="AI63" s="1">
        <v>0</v>
      </c>
      <c r="AJ63" s="1">
        <v>10000</v>
      </c>
      <c r="AK63" s="1">
        <v>107850</v>
      </c>
    </row>
    <row r="64" spans="1:37" hidden="1" x14ac:dyDescent="0.25">
      <c r="A64" t="str">
        <f t="shared" si="0"/>
        <v>1.1-00-2302_23116010_2344110</v>
      </c>
      <c r="B64" t="s">
        <v>137</v>
      </c>
      <c r="C64" t="s">
        <v>138</v>
      </c>
      <c r="D64" t="s">
        <v>147</v>
      </c>
      <c r="E64" t="s">
        <v>148</v>
      </c>
      <c r="F64" t="s">
        <v>149</v>
      </c>
      <c r="G64" t="s">
        <v>150</v>
      </c>
      <c r="H64" t="s">
        <v>97</v>
      </c>
      <c r="I64" t="s">
        <v>98</v>
      </c>
      <c r="J64">
        <v>1</v>
      </c>
      <c r="K64" t="s">
        <v>127</v>
      </c>
      <c r="L64">
        <v>16</v>
      </c>
      <c r="M64" t="s">
        <v>160</v>
      </c>
      <c r="N64" t="s">
        <v>158</v>
      </c>
      <c r="O64" t="s">
        <v>159</v>
      </c>
      <c r="P64">
        <v>4000</v>
      </c>
      <c r="Q64" t="s">
        <v>154</v>
      </c>
      <c r="R64">
        <v>4411</v>
      </c>
      <c r="S64" t="s">
        <v>155</v>
      </c>
      <c r="T64">
        <v>0</v>
      </c>
      <c r="U64" t="s">
        <v>40</v>
      </c>
      <c r="V64" s="68">
        <v>3500000</v>
      </c>
      <c r="W64" s="1">
        <v>4200000</v>
      </c>
      <c r="X64" s="1">
        <v>2480000</v>
      </c>
      <c r="Y64" s="1">
        <v>2480000</v>
      </c>
      <c r="Z64" s="1">
        <v>2480000</v>
      </c>
      <c r="AA64" s="81">
        <f t="shared" si="1"/>
        <v>0</v>
      </c>
      <c r="AB64" s="1">
        <v>2300000</v>
      </c>
      <c r="AC64" s="81">
        <f t="shared" si="2"/>
        <v>180000</v>
      </c>
      <c r="AD64" s="1">
        <v>2280000</v>
      </c>
      <c r="AE64" s="81">
        <f t="shared" si="3"/>
        <v>20000</v>
      </c>
      <c r="AF64" s="82">
        <f t="shared" si="4"/>
        <v>1020000</v>
      </c>
      <c r="AG64" s="1">
        <v>0</v>
      </c>
      <c r="AH64" s="1">
        <v>0</v>
      </c>
      <c r="AI64" s="1">
        <v>0</v>
      </c>
      <c r="AJ64" s="1">
        <v>700000</v>
      </c>
      <c r="AK64" s="1">
        <v>-700000</v>
      </c>
    </row>
    <row r="65" spans="1:37" hidden="1" x14ac:dyDescent="0.25">
      <c r="A65" t="str">
        <f t="shared" si="0"/>
        <v>1.1-00-2302_23116010_23441131</v>
      </c>
      <c r="B65" t="s">
        <v>137</v>
      </c>
      <c r="C65" t="s">
        <v>138</v>
      </c>
      <c r="D65" t="s">
        <v>147</v>
      </c>
      <c r="E65" t="s">
        <v>148</v>
      </c>
      <c r="F65" t="s">
        <v>149</v>
      </c>
      <c r="G65" t="s">
        <v>150</v>
      </c>
      <c r="H65" t="s">
        <v>97</v>
      </c>
      <c r="I65" t="s">
        <v>98</v>
      </c>
      <c r="J65">
        <v>1</v>
      </c>
      <c r="K65" t="s">
        <v>127</v>
      </c>
      <c r="L65">
        <v>16</v>
      </c>
      <c r="M65" t="s">
        <v>160</v>
      </c>
      <c r="N65" t="s">
        <v>158</v>
      </c>
      <c r="O65" t="s">
        <v>159</v>
      </c>
      <c r="P65">
        <v>4000</v>
      </c>
      <c r="Q65" t="s">
        <v>154</v>
      </c>
      <c r="R65">
        <v>4411</v>
      </c>
      <c r="S65" t="s">
        <v>155</v>
      </c>
      <c r="T65">
        <v>31</v>
      </c>
      <c r="U65" t="s">
        <v>168</v>
      </c>
      <c r="V65" s="68">
        <v>200000</v>
      </c>
      <c r="W65" s="1">
        <v>0</v>
      </c>
      <c r="X65" s="1">
        <v>0</v>
      </c>
      <c r="Y65" s="1">
        <v>0</v>
      </c>
      <c r="Z65" s="1">
        <v>0</v>
      </c>
      <c r="AA65" s="81">
        <f t="shared" si="1"/>
        <v>0</v>
      </c>
      <c r="AB65" s="1">
        <v>0</v>
      </c>
      <c r="AC65" s="81">
        <f t="shared" si="2"/>
        <v>0</v>
      </c>
      <c r="AD65" s="1">
        <v>0</v>
      </c>
      <c r="AE65" s="81">
        <f t="shared" si="3"/>
        <v>0</v>
      </c>
      <c r="AF65" s="82">
        <f t="shared" si="4"/>
        <v>200000</v>
      </c>
      <c r="AG65" s="1">
        <v>0</v>
      </c>
      <c r="AH65" s="1">
        <v>200000</v>
      </c>
      <c r="AI65" s="1">
        <v>0</v>
      </c>
      <c r="AJ65" s="1">
        <v>0</v>
      </c>
      <c r="AK65" s="1">
        <v>200000</v>
      </c>
    </row>
    <row r="66" spans="1:37" hidden="1" x14ac:dyDescent="0.25">
      <c r="A66" t="str">
        <f t="shared" si="0"/>
        <v>1.1-00-2307_23236022_2324110</v>
      </c>
      <c r="B66" t="s">
        <v>137</v>
      </c>
      <c r="C66" t="s">
        <v>138</v>
      </c>
      <c r="D66" t="s">
        <v>147</v>
      </c>
      <c r="E66" t="s">
        <v>148</v>
      </c>
      <c r="F66" t="s">
        <v>43</v>
      </c>
      <c r="G66" t="s">
        <v>44</v>
      </c>
      <c r="H66" t="s">
        <v>88</v>
      </c>
      <c r="I66" t="s">
        <v>89</v>
      </c>
      <c r="J66">
        <v>2</v>
      </c>
      <c r="K66" t="s">
        <v>169</v>
      </c>
      <c r="L66">
        <v>36</v>
      </c>
      <c r="M66" t="s">
        <v>172</v>
      </c>
      <c r="N66" t="s">
        <v>170</v>
      </c>
      <c r="O66" t="s">
        <v>171</v>
      </c>
      <c r="P66">
        <v>2000</v>
      </c>
      <c r="Q66" t="s">
        <v>73</v>
      </c>
      <c r="R66">
        <v>2411</v>
      </c>
      <c r="S66" t="s">
        <v>173</v>
      </c>
      <c r="T66">
        <v>0</v>
      </c>
      <c r="U66" t="s">
        <v>40</v>
      </c>
      <c r="V66" s="68">
        <v>100000</v>
      </c>
      <c r="W66" s="1">
        <v>200000</v>
      </c>
      <c r="X66" s="1">
        <v>67338</v>
      </c>
      <c r="Y66" s="1">
        <v>67338</v>
      </c>
      <c r="Z66" s="1">
        <v>67338</v>
      </c>
      <c r="AA66" s="81">
        <f t="shared" si="1"/>
        <v>0</v>
      </c>
      <c r="AB66" s="1">
        <v>67338</v>
      </c>
      <c r="AC66" s="81">
        <f t="shared" si="2"/>
        <v>0</v>
      </c>
      <c r="AD66" s="1">
        <v>67338</v>
      </c>
      <c r="AE66" s="81">
        <f t="shared" si="3"/>
        <v>0</v>
      </c>
      <c r="AF66" s="82">
        <f t="shared" si="4"/>
        <v>32662</v>
      </c>
      <c r="AG66" s="1">
        <v>0</v>
      </c>
      <c r="AH66" s="1">
        <v>0</v>
      </c>
      <c r="AI66" s="1">
        <v>0</v>
      </c>
      <c r="AJ66" s="1">
        <v>100000</v>
      </c>
      <c r="AK66" s="1">
        <v>-100000</v>
      </c>
    </row>
    <row r="67" spans="1:37" hidden="1" x14ac:dyDescent="0.25">
      <c r="A67" t="str">
        <f t="shared" ref="A67:A130" si="5">CONCATENATE(B67,H67,J67,L67,N67,R67,T67)</f>
        <v>1.1-00-2307_23236022_2324210</v>
      </c>
      <c r="B67" t="s">
        <v>137</v>
      </c>
      <c r="C67" t="s">
        <v>138</v>
      </c>
      <c r="D67" t="s">
        <v>147</v>
      </c>
      <c r="E67" t="s">
        <v>148</v>
      </c>
      <c r="F67" t="s">
        <v>43</v>
      </c>
      <c r="G67" t="s">
        <v>44</v>
      </c>
      <c r="H67" t="s">
        <v>88</v>
      </c>
      <c r="I67" t="s">
        <v>89</v>
      </c>
      <c r="J67">
        <v>2</v>
      </c>
      <c r="K67" t="s">
        <v>169</v>
      </c>
      <c r="L67">
        <v>36</v>
      </c>
      <c r="M67" t="s">
        <v>172</v>
      </c>
      <c r="N67" t="s">
        <v>170</v>
      </c>
      <c r="O67" t="s">
        <v>171</v>
      </c>
      <c r="P67">
        <v>2000</v>
      </c>
      <c r="Q67" t="s">
        <v>73</v>
      </c>
      <c r="R67">
        <v>2421</v>
      </c>
      <c r="S67" t="s">
        <v>163</v>
      </c>
      <c r="T67">
        <v>0</v>
      </c>
      <c r="U67" t="s">
        <v>40</v>
      </c>
      <c r="V67" s="68">
        <v>700000</v>
      </c>
      <c r="W67" s="1">
        <v>700000</v>
      </c>
      <c r="X67" s="1">
        <v>527080.80000000005</v>
      </c>
      <c r="Y67" s="1">
        <v>527080.80000000005</v>
      </c>
      <c r="Z67" s="1">
        <v>527080.80000000005</v>
      </c>
      <c r="AA67" s="81">
        <f t="shared" ref="AA67:AA130" si="6">Y67-Z67</f>
        <v>0</v>
      </c>
      <c r="AB67" s="1">
        <v>527080.80000000005</v>
      </c>
      <c r="AC67" s="81">
        <f t="shared" ref="AC67:AC130" si="7">Z67-AB67</f>
        <v>0</v>
      </c>
      <c r="AD67" s="1">
        <v>527080.80000000005</v>
      </c>
      <c r="AE67" s="81">
        <f t="shared" ref="AE67:AE130" si="8">AB67-AD67</f>
        <v>0</v>
      </c>
      <c r="AF67" s="82">
        <f t="shared" ref="AF67:AF130" si="9">V67-X67</f>
        <v>172919.19999999995</v>
      </c>
      <c r="AG67" s="1">
        <v>0</v>
      </c>
      <c r="AH67" s="1">
        <v>0</v>
      </c>
      <c r="AI67" s="1">
        <v>0</v>
      </c>
      <c r="AJ67" s="1">
        <v>0</v>
      </c>
      <c r="AK67" s="1">
        <v>0</v>
      </c>
    </row>
    <row r="68" spans="1:37" hidden="1" x14ac:dyDescent="0.25">
      <c r="A68" t="str">
        <f t="shared" si="5"/>
        <v>1.1-00-2307_23236022_2324610</v>
      </c>
      <c r="B68" t="s">
        <v>137</v>
      </c>
      <c r="C68" t="s">
        <v>138</v>
      </c>
      <c r="D68" t="s">
        <v>147</v>
      </c>
      <c r="E68" t="s">
        <v>148</v>
      </c>
      <c r="F68" t="s">
        <v>43</v>
      </c>
      <c r="G68" t="s">
        <v>44</v>
      </c>
      <c r="H68" t="s">
        <v>88</v>
      </c>
      <c r="I68" t="s">
        <v>89</v>
      </c>
      <c r="J68">
        <v>2</v>
      </c>
      <c r="K68" t="s">
        <v>169</v>
      </c>
      <c r="L68">
        <v>36</v>
      </c>
      <c r="M68" t="s">
        <v>172</v>
      </c>
      <c r="N68" t="s">
        <v>170</v>
      </c>
      <c r="O68" t="s">
        <v>171</v>
      </c>
      <c r="P68">
        <v>2000</v>
      </c>
      <c r="Q68" t="s">
        <v>73</v>
      </c>
      <c r="R68">
        <v>2461</v>
      </c>
      <c r="S68" t="s">
        <v>164</v>
      </c>
      <c r="T68">
        <v>0</v>
      </c>
      <c r="U68" t="s">
        <v>40</v>
      </c>
      <c r="V68" s="68">
        <v>642000</v>
      </c>
      <c r="W68" s="1">
        <v>150000</v>
      </c>
      <c r="X68" s="1">
        <v>635066.13</v>
      </c>
      <c r="Y68" s="1">
        <v>152564.13</v>
      </c>
      <c r="Z68" s="1">
        <v>142530.13</v>
      </c>
      <c r="AA68" s="81">
        <f t="shared" si="6"/>
        <v>10034</v>
      </c>
      <c r="AB68" s="1">
        <v>142530.13</v>
      </c>
      <c r="AC68" s="81">
        <f t="shared" si="7"/>
        <v>0</v>
      </c>
      <c r="AD68" s="1">
        <v>142530.13</v>
      </c>
      <c r="AE68" s="81">
        <f t="shared" si="8"/>
        <v>0</v>
      </c>
      <c r="AF68" s="82">
        <f t="shared" si="9"/>
        <v>6933.8699999999953</v>
      </c>
      <c r="AG68" s="1">
        <v>0</v>
      </c>
      <c r="AH68" s="1">
        <v>492000</v>
      </c>
      <c r="AI68" s="1">
        <v>0</v>
      </c>
      <c r="AJ68" s="1">
        <v>0</v>
      </c>
      <c r="AK68" s="1">
        <v>492000</v>
      </c>
    </row>
    <row r="69" spans="1:37" hidden="1" x14ac:dyDescent="0.25">
      <c r="A69" t="str">
        <f t="shared" si="5"/>
        <v>1.1-00-2307_23236022_2324710</v>
      </c>
      <c r="B69" t="s">
        <v>137</v>
      </c>
      <c r="C69" t="s">
        <v>138</v>
      </c>
      <c r="D69" t="s">
        <v>147</v>
      </c>
      <c r="E69" t="s">
        <v>148</v>
      </c>
      <c r="F69" t="s">
        <v>43</v>
      </c>
      <c r="G69" t="s">
        <v>44</v>
      </c>
      <c r="H69" t="s">
        <v>88</v>
      </c>
      <c r="I69" t="s">
        <v>89</v>
      </c>
      <c r="J69">
        <v>2</v>
      </c>
      <c r="K69" t="s">
        <v>169</v>
      </c>
      <c r="L69">
        <v>36</v>
      </c>
      <c r="M69" t="s">
        <v>172</v>
      </c>
      <c r="N69" t="s">
        <v>170</v>
      </c>
      <c r="O69" t="s">
        <v>171</v>
      </c>
      <c r="P69">
        <v>2000</v>
      </c>
      <c r="Q69" t="s">
        <v>73</v>
      </c>
      <c r="R69">
        <v>2471</v>
      </c>
      <c r="S69" t="s">
        <v>174</v>
      </c>
      <c r="T69">
        <v>0</v>
      </c>
      <c r="U69" t="s">
        <v>40</v>
      </c>
      <c r="V69" s="68">
        <v>2250000</v>
      </c>
      <c r="W69" s="1">
        <v>2250000</v>
      </c>
      <c r="X69" s="1">
        <v>1992039.41</v>
      </c>
      <c r="Y69" s="1">
        <v>1992039.41</v>
      </c>
      <c r="Z69" s="1">
        <v>949044.1</v>
      </c>
      <c r="AA69" s="81">
        <f t="shared" si="6"/>
        <v>1042995.3099999999</v>
      </c>
      <c r="AB69" s="1">
        <v>944650.02</v>
      </c>
      <c r="AC69" s="81">
        <f t="shared" si="7"/>
        <v>4394.0799999999581</v>
      </c>
      <c r="AD69" s="1">
        <v>944650.02</v>
      </c>
      <c r="AE69" s="81">
        <f t="shared" si="8"/>
        <v>0</v>
      </c>
      <c r="AF69" s="82">
        <f t="shared" si="9"/>
        <v>257960.59000000008</v>
      </c>
      <c r="AG69" s="1">
        <v>0</v>
      </c>
      <c r="AH69" s="1">
        <v>0</v>
      </c>
      <c r="AI69" s="1">
        <v>0</v>
      </c>
      <c r="AJ69" s="1">
        <v>0</v>
      </c>
      <c r="AK69" s="1">
        <v>0</v>
      </c>
    </row>
    <row r="70" spans="1:37" hidden="1" x14ac:dyDescent="0.25">
      <c r="A70" t="str">
        <f t="shared" si="5"/>
        <v>1.1-00-2307_23236022_2324910</v>
      </c>
      <c r="B70" t="s">
        <v>137</v>
      </c>
      <c r="C70" t="s">
        <v>138</v>
      </c>
      <c r="D70" t="s">
        <v>147</v>
      </c>
      <c r="E70" t="s">
        <v>148</v>
      </c>
      <c r="F70" t="s">
        <v>43</v>
      </c>
      <c r="G70" t="s">
        <v>44</v>
      </c>
      <c r="H70" t="s">
        <v>88</v>
      </c>
      <c r="I70" t="s">
        <v>89</v>
      </c>
      <c r="J70">
        <v>2</v>
      </c>
      <c r="K70" t="s">
        <v>169</v>
      </c>
      <c r="L70">
        <v>36</v>
      </c>
      <c r="M70" t="s">
        <v>172</v>
      </c>
      <c r="N70" t="s">
        <v>170</v>
      </c>
      <c r="O70" t="s">
        <v>171</v>
      </c>
      <c r="P70">
        <v>2000</v>
      </c>
      <c r="Q70" t="s">
        <v>73</v>
      </c>
      <c r="R70">
        <v>2491</v>
      </c>
      <c r="S70" t="s">
        <v>165</v>
      </c>
      <c r="T70">
        <v>0</v>
      </c>
      <c r="U70" t="s">
        <v>40</v>
      </c>
      <c r="V70" s="68">
        <v>30000</v>
      </c>
      <c r="W70" s="1">
        <v>30000</v>
      </c>
      <c r="X70" s="1">
        <v>5860</v>
      </c>
      <c r="Y70" s="1">
        <v>5860</v>
      </c>
      <c r="Z70" s="1">
        <v>5860</v>
      </c>
      <c r="AA70" s="81">
        <f t="shared" si="6"/>
        <v>0</v>
      </c>
      <c r="AB70" s="1">
        <v>5860</v>
      </c>
      <c r="AC70" s="81">
        <f t="shared" si="7"/>
        <v>0</v>
      </c>
      <c r="AD70" s="1">
        <v>5860</v>
      </c>
      <c r="AE70" s="81">
        <f t="shared" si="8"/>
        <v>0</v>
      </c>
      <c r="AF70" s="82">
        <f t="shared" si="9"/>
        <v>24140</v>
      </c>
      <c r="AG70" s="1">
        <v>0</v>
      </c>
      <c r="AH70" s="1">
        <v>0</v>
      </c>
      <c r="AI70" s="1">
        <v>0</v>
      </c>
      <c r="AJ70" s="1">
        <v>0</v>
      </c>
      <c r="AK70" s="1">
        <v>0</v>
      </c>
    </row>
    <row r="71" spans="1:37" hidden="1" x14ac:dyDescent="0.25">
      <c r="A71" t="str">
        <f t="shared" si="5"/>
        <v>1.1-00-2307_23236022_2325110</v>
      </c>
      <c r="B71" t="s">
        <v>137</v>
      </c>
      <c r="C71" t="s">
        <v>138</v>
      </c>
      <c r="D71" t="s">
        <v>147</v>
      </c>
      <c r="E71" t="s">
        <v>148</v>
      </c>
      <c r="F71" t="s">
        <v>43</v>
      </c>
      <c r="G71" t="s">
        <v>44</v>
      </c>
      <c r="H71" t="s">
        <v>88</v>
      </c>
      <c r="I71" t="s">
        <v>89</v>
      </c>
      <c r="J71">
        <v>2</v>
      </c>
      <c r="K71" t="s">
        <v>169</v>
      </c>
      <c r="L71">
        <v>36</v>
      </c>
      <c r="M71" t="s">
        <v>172</v>
      </c>
      <c r="N71" t="s">
        <v>170</v>
      </c>
      <c r="O71" t="s">
        <v>171</v>
      </c>
      <c r="P71">
        <v>2000</v>
      </c>
      <c r="Q71" t="s">
        <v>73</v>
      </c>
      <c r="R71">
        <v>2511</v>
      </c>
      <c r="S71" t="s">
        <v>175</v>
      </c>
      <c r="T71">
        <v>0</v>
      </c>
      <c r="U71" t="s">
        <v>40</v>
      </c>
      <c r="V71" s="68">
        <v>1700000</v>
      </c>
      <c r="W71" s="1">
        <v>1700000</v>
      </c>
      <c r="X71" s="1">
        <v>1499642.2</v>
      </c>
      <c r="Y71" s="1">
        <v>1499642.2</v>
      </c>
      <c r="Z71" s="1">
        <v>986475.6</v>
      </c>
      <c r="AA71" s="81">
        <f t="shared" si="6"/>
        <v>513166.6</v>
      </c>
      <c r="AB71" s="1">
        <v>986475.6</v>
      </c>
      <c r="AC71" s="81">
        <f t="shared" si="7"/>
        <v>0</v>
      </c>
      <c r="AD71" s="1">
        <v>986475.6</v>
      </c>
      <c r="AE71" s="81">
        <f t="shared" si="8"/>
        <v>0</v>
      </c>
      <c r="AF71" s="82">
        <f t="shared" si="9"/>
        <v>200357.80000000005</v>
      </c>
      <c r="AG71" s="1">
        <v>0</v>
      </c>
      <c r="AH71" s="1">
        <v>0</v>
      </c>
      <c r="AI71" s="1">
        <v>0</v>
      </c>
      <c r="AJ71" s="1">
        <v>0</v>
      </c>
      <c r="AK71" s="1">
        <v>0</v>
      </c>
    </row>
    <row r="72" spans="1:37" hidden="1" x14ac:dyDescent="0.25">
      <c r="A72" t="str">
        <f t="shared" si="5"/>
        <v>1.1-00-2307_23236022_2325510</v>
      </c>
      <c r="B72" t="s">
        <v>137</v>
      </c>
      <c r="C72" t="s">
        <v>138</v>
      </c>
      <c r="D72" t="s">
        <v>147</v>
      </c>
      <c r="E72" t="s">
        <v>148</v>
      </c>
      <c r="F72" t="s">
        <v>43</v>
      </c>
      <c r="G72" t="s">
        <v>44</v>
      </c>
      <c r="H72" t="s">
        <v>88</v>
      </c>
      <c r="I72" t="s">
        <v>89</v>
      </c>
      <c r="J72">
        <v>2</v>
      </c>
      <c r="K72" t="s">
        <v>169</v>
      </c>
      <c r="L72">
        <v>36</v>
      </c>
      <c r="M72" t="s">
        <v>172</v>
      </c>
      <c r="N72" t="s">
        <v>170</v>
      </c>
      <c r="O72" t="s">
        <v>171</v>
      </c>
      <c r="P72">
        <v>2000</v>
      </c>
      <c r="Q72" t="s">
        <v>73</v>
      </c>
      <c r="R72">
        <v>2551</v>
      </c>
      <c r="S72" t="s">
        <v>176</v>
      </c>
      <c r="T72">
        <v>0</v>
      </c>
      <c r="U72" t="s">
        <v>40</v>
      </c>
      <c r="V72" s="68">
        <v>200000</v>
      </c>
      <c r="W72" s="1">
        <v>200000</v>
      </c>
      <c r="X72" s="1">
        <v>0</v>
      </c>
      <c r="Y72" s="1">
        <v>0</v>
      </c>
      <c r="Z72" s="1">
        <v>0</v>
      </c>
      <c r="AA72" s="81">
        <f t="shared" si="6"/>
        <v>0</v>
      </c>
      <c r="AB72" s="1">
        <v>0</v>
      </c>
      <c r="AC72" s="81">
        <f t="shared" si="7"/>
        <v>0</v>
      </c>
      <c r="AD72" s="1">
        <v>0</v>
      </c>
      <c r="AE72" s="81">
        <f t="shared" si="8"/>
        <v>0</v>
      </c>
      <c r="AF72" s="82">
        <f t="shared" si="9"/>
        <v>200000</v>
      </c>
      <c r="AG72" s="1">
        <v>0</v>
      </c>
      <c r="AH72" s="1">
        <v>0</v>
      </c>
      <c r="AI72" s="1">
        <v>0</v>
      </c>
      <c r="AJ72" s="1">
        <v>0</v>
      </c>
      <c r="AK72" s="1">
        <v>0</v>
      </c>
    </row>
    <row r="73" spans="1:37" hidden="1" x14ac:dyDescent="0.25">
      <c r="A73" t="str">
        <f t="shared" si="5"/>
        <v>1.1-00-2307_23236022_2325610</v>
      </c>
      <c r="B73" t="s">
        <v>137</v>
      </c>
      <c r="C73" t="s">
        <v>138</v>
      </c>
      <c r="D73" t="s">
        <v>147</v>
      </c>
      <c r="E73" t="s">
        <v>148</v>
      </c>
      <c r="F73" t="s">
        <v>43</v>
      </c>
      <c r="G73" t="s">
        <v>44</v>
      </c>
      <c r="H73" t="s">
        <v>88</v>
      </c>
      <c r="I73" t="s">
        <v>89</v>
      </c>
      <c r="J73">
        <v>2</v>
      </c>
      <c r="K73" t="s">
        <v>169</v>
      </c>
      <c r="L73">
        <v>36</v>
      </c>
      <c r="M73" t="s">
        <v>172</v>
      </c>
      <c r="N73" t="s">
        <v>170</v>
      </c>
      <c r="O73" t="s">
        <v>171</v>
      </c>
      <c r="P73">
        <v>2000</v>
      </c>
      <c r="Q73" t="s">
        <v>73</v>
      </c>
      <c r="R73">
        <v>2561</v>
      </c>
      <c r="S73" t="s">
        <v>177</v>
      </c>
      <c r="T73">
        <v>0</v>
      </c>
      <c r="U73" t="s">
        <v>40</v>
      </c>
      <c r="V73" s="68">
        <v>2750000</v>
      </c>
      <c r="W73" s="1">
        <v>2250000</v>
      </c>
      <c r="X73" s="1">
        <v>2375486.5299999998</v>
      </c>
      <c r="Y73" s="1">
        <v>2375486.5299999998</v>
      </c>
      <c r="Z73" s="1">
        <v>1196992.18</v>
      </c>
      <c r="AA73" s="81">
        <f t="shared" si="6"/>
        <v>1178494.3499999999</v>
      </c>
      <c r="AB73" s="1">
        <v>1164287.1399999999</v>
      </c>
      <c r="AC73" s="81">
        <f t="shared" si="7"/>
        <v>32705.040000000037</v>
      </c>
      <c r="AD73" s="1">
        <v>1164287.1399999999</v>
      </c>
      <c r="AE73" s="81">
        <f t="shared" si="8"/>
        <v>0</v>
      </c>
      <c r="AF73" s="82">
        <f t="shared" si="9"/>
        <v>374513.4700000002</v>
      </c>
      <c r="AG73" s="1">
        <v>0</v>
      </c>
      <c r="AH73" s="1">
        <v>500000</v>
      </c>
      <c r="AI73" s="1">
        <v>0</v>
      </c>
      <c r="AJ73" s="1">
        <v>0</v>
      </c>
      <c r="AK73" s="1">
        <v>500000</v>
      </c>
    </row>
    <row r="74" spans="1:37" hidden="1" x14ac:dyDescent="0.25">
      <c r="A74" t="str">
        <f t="shared" si="5"/>
        <v>1.1-00-2307_23236022_2327210</v>
      </c>
      <c r="B74" t="s">
        <v>137</v>
      </c>
      <c r="C74" t="s">
        <v>138</v>
      </c>
      <c r="D74" t="s">
        <v>147</v>
      </c>
      <c r="E74" t="s">
        <v>148</v>
      </c>
      <c r="F74" t="s">
        <v>43</v>
      </c>
      <c r="G74" t="s">
        <v>44</v>
      </c>
      <c r="H74" t="s">
        <v>88</v>
      </c>
      <c r="I74" t="s">
        <v>89</v>
      </c>
      <c r="J74">
        <v>2</v>
      </c>
      <c r="K74" t="s">
        <v>169</v>
      </c>
      <c r="L74">
        <v>36</v>
      </c>
      <c r="M74" t="s">
        <v>172</v>
      </c>
      <c r="N74" t="s">
        <v>170</v>
      </c>
      <c r="O74" t="s">
        <v>171</v>
      </c>
      <c r="P74">
        <v>2000</v>
      </c>
      <c r="Q74" t="s">
        <v>73</v>
      </c>
      <c r="R74">
        <v>2721</v>
      </c>
      <c r="S74" t="s">
        <v>166</v>
      </c>
      <c r="T74">
        <v>0</v>
      </c>
      <c r="U74" t="s">
        <v>40</v>
      </c>
      <c r="V74" s="68">
        <v>360000</v>
      </c>
      <c r="W74" s="1">
        <v>360000</v>
      </c>
      <c r="X74" s="1">
        <v>299622.49</v>
      </c>
      <c r="Y74" s="1">
        <v>299622.49</v>
      </c>
      <c r="Z74" s="1">
        <v>0</v>
      </c>
      <c r="AA74" s="81">
        <f t="shared" si="6"/>
        <v>299622.49</v>
      </c>
      <c r="AB74" s="1">
        <v>0</v>
      </c>
      <c r="AC74" s="81">
        <f t="shared" si="7"/>
        <v>0</v>
      </c>
      <c r="AD74" s="1">
        <v>0</v>
      </c>
      <c r="AE74" s="81">
        <f t="shared" si="8"/>
        <v>0</v>
      </c>
      <c r="AF74" s="82">
        <f t="shared" si="9"/>
        <v>60377.510000000009</v>
      </c>
      <c r="AG74" s="1">
        <v>0</v>
      </c>
      <c r="AH74" s="1">
        <v>0</v>
      </c>
      <c r="AI74" s="1">
        <v>0</v>
      </c>
      <c r="AJ74" s="1">
        <v>0</v>
      </c>
      <c r="AK74" s="1">
        <v>0</v>
      </c>
    </row>
    <row r="75" spans="1:37" hidden="1" x14ac:dyDescent="0.25">
      <c r="A75" t="str">
        <f t="shared" si="5"/>
        <v>1.1-00-2307_23236022_2329110</v>
      </c>
      <c r="B75" t="s">
        <v>137</v>
      </c>
      <c r="C75" t="s">
        <v>138</v>
      </c>
      <c r="D75" t="s">
        <v>147</v>
      </c>
      <c r="E75" t="s">
        <v>148</v>
      </c>
      <c r="F75" t="s">
        <v>43</v>
      </c>
      <c r="G75" t="s">
        <v>44</v>
      </c>
      <c r="H75" t="s">
        <v>88</v>
      </c>
      <c r="I75" t="s">
        <v>89</v>
      </c>
      <c r="J75">
        <v>2</v>
      </c>
      <c r="K75" t="s">
        <v>169</v>
      </c>
      <c r="L75">
        <v>36</v>
      </c>
      <c r="M75" t="s">
        <v>172</v>
      </c>
      <c r="N75" t="s">
        <v>170</v>
      </c>
      <c r="O75" t="s">
        <v>171</v>
      </c>
      <c r="P75">
        <v>2000</v>
      </c>
      <c r="Q75" t="s">
        <v>73</v>
      </c>
      <c r="R75">
        <v>2911</v>
      </c>
      <c r="S75" t="s">
        <v>167</v>
      </c>
      <c r="T75">
        <v>0</v>
      </c>
      <c r="U75" t="s">
        <v>40</v>
      </c>
      <c r="V75" s="68">
        <v>1608000</v>
      </c>
      <c r="W75" s="1">
        <v>2500000</v>
      </c>
      <c r="X75" s="1">
        <v>1187033.02</v>
      </c>
      <c r="Y75" s="1">
        <v>1187033.02</v>
      </c>
      <c r="Z75" s="1">
        <v>1009226.94</v>
      </c>
      <c r="AA75" s="81">
        <f t="shared" si="6"/>
        <v>177806.08000000007</v>
      </c>
      <c r="AB75" s="1">
        <v>1009226.94</v>
      </c>
      <c r="AC75" s="81">
        <f t="shared" si="7"/>
        <v>0</v>
      </c>
      <c r="AD75" s="1">
        <v>1009226.94</v>
      </c>
      <c r="AE75" s="81">
        <f t="shared" si="8"/>
        <v>0</v>
      </c>
      <c r="AF75" s="82">
        <f t="shared" si="9"/>
        <v>420966.98</v>
      </c>
      <c r="AG75" s="1">
        <v>0</v>
      </c>
      <c r="AH75" s="1">
        <v>0</v>
      </c>
      <c r="AI75" s="1">
        <v>0</v>
      </c>
      <c r="AJ75" s="1">
        <v>892000</v>
      </c>
      <c r="AK75" s="1">
        <v>-892000</v>
      </c>
    </row>
    <row r="76" spans="1:37" hidden="1" x14ac:dyDescent="0.25">
      <c r="A76" t="str">
        <f t="shared" si="5"/>
        <v>1.1-00-2307_23236022_2329810</v>
      </c>
      <c r="B76" t="s">
        <v>137</v>
      </c>
      <c r="C76" t="s">
        <v>138</v>
      </c>
      <c r="D76" t="s">
        <v>147</v>
      </c>
      <c r="E76" t="s">
        <v>148</v>
      </c>
      <c r="F76" t="s">
        <v>43</v>
      </c>
      <c r="G76" t="s">
        <v>44</v>
      </c>
      <c r="H76" t="s">
        <v>88</v>
      </c>
      <c r="I76" t="s">
        <v>89</v>
      </c>
      <c r="J76">
        <v>2</v>
      </c>
      <c r="K76" t="s">
        <v>169</v>
      </c>
      <c r="L76">
        <v>36</v>
      </c>
      <c r="M76" t="s">
        <v>172</v>
      </c>
      <c r="N76" t="s">
        <v>170</v>
      </c>
      <c r="O76" t="s">
        <v>171</v>
      </c>
      <c r="P76">
        <v>2000</v>
      </c>
      <c r="Q76" t="s">
        <v>73</v>
      </c>
      <c r="R76">
        <v>2981</v>
      </c>
      <c r="S76" t="s">
        <v>178</v>
      </c>
      <c r="T76">
        <v>0</v>
      </c>
      <c r="U76" t="s">
        <v>40</v>
      </c>
      <c r="V76" s="68">
        <v>350000</v>
      </c>
      <c r="W76" s="1">
        <v>350000</v>
      </c>
      <c r="X76" s="1">
        <v>87672.8</v>
      </c>
      <c r="Y76" s="1">
        <v>87672.8</v>
      </c>
      <c r="Z76" s="1">
        <v>87672.8</v>
      </c>
      <c r="AA76" s="81">
        <f t="shared" si="6"/>
        <v>0</v>
      </c>
      <c r="AB76" s="1">
        <v>87672.8</v>
      </c>
      <c r="AC76" s="81">
        <f t="shared" si="7"/>
        <v>0</v>
      </c>
      <c r="AD76" s="1">
        <v>87672.8</v>
      </c>
      <c r="AE76" s="81">
        <f t="shared" si="8"/>
        <v>0</v>
      </c>
      <c r="AF76" s="82">
        <f t="shared" si="9"/>
        <v>262327.2</v>
      </c>
      <c r="AG76" s="1">
        <v>0</v>
      </c>
      <c r="AH76" s="1">
        <v>0</v>
      </c>
      <c r="AI76" s="1">
        <v>0</v>
      </c>
      <c r="AJ76" s="1">
        <v>0</v>
      </c>
      <c r="AK76" s="1">
        <v>0</v>
      </c>
    </row>
    <row r="77" spans="1:37" hidden="1" x14ac:dyDescent="0.25">
      <c r="A77" t="str">
        <f t="shared" si="5"/>
        <v>1.1-00-2307_23236022_2331110</v>
      </c>
      <c r="B77" t="s">
        <v>137</v>
      </c>
      <c r="C77" t="s">
        <v>138</v>
      </c>
      <c r="D77" t="s">
        <v>147</v>
      </c>
      <c r="E77" t="s">
        <v>148</v>
      </c>
      <c r="F77" t="s">
        <v>43</v>
      </c>
      <c r="G77" t="s">
        <v>44</v>
      </c>
      <c r="H77" t="s">
        <v>88</v>
      </c>
      <c r="I77" t="s">
        <v>89</v>
      </c>
      <c r="J77">
        <v>2</v>
      </c>
      <c r="K77" t="s">
        <v>169</v>
      </c>
      <c r="L77">
        <v>36</v>
      </c>
      <c r="M77" t="s">
        <v>172</v>
      </c>
      <c r="N77" t="s">
        <v>170</v>
      </c>
      <c r="O77" t="s">
        <v>171</v>
      </c>
      <c r="P77">
        <v>3000</v>
      </c>
      <c r="Q77" t="s">
        <v>38</v>
      </c>
      <c r="R77">
        <v>3111</v>
      </c>
      <c r="S77" t="s">
        <v>122</v>
      </c>
      <c r="T77">
        <v>0</v>
      </c>
      <c r="U77" t="s">
        <v>40</v>
      </c>
      <c r="V77" s="68">
        <v>116185349.58</v>
      </c>
      <c r="W77" s="1">
        <v>116185349.58</v>
      </c>
      <c r="X77" s="1">
        <v>147306298.08000001</v>
      </c>
      <c r="Y77" s="1">
        <v>147306298.08000001</v>
      </c>
      <c r="Z77" s="1">
        <v>127681791.72</v>
      </c>
      <c r="AA77" s="81">
        <f t="shared" si="6"/>
        <v>19624506.360000014</v>
      </c>
      <c r="AB77" s="1">
        <v>127681791.72</v>
      </c>
      <c r="AC77" s="81">
        <f t="shared" si="7"/>
        <v>0</v>
      </c>
      <c r="AD77" s="1">
        <v>127681791.72</v>
      </c>
      <c r="AE77" s="81">
        <f t="shared" si="8"/>
        <v>0</v>
      </c>
      <c r="AF77" s="82">
        <f t="shared" si="9"/>
        <v>-31120948.500000015</v>
      </c>
      <c r="AG77" s="1">
        <v>0</v>
      </c>
      <c r="AH77" s="1">
        <v>0</v>
      </c>
      <c r="AI77" s="1">
        <v>0</v>
      </c>
      <c r="AJ77" s="1">
        <v>0</v>
      </c>
      <c r="AK77" s="1">
        <v>0</v>
      </c>
    </row>
    <row r="78" spans="1:37" hidden="1" x14ac:dyDescent="0.25">
      <c r="A78" t="str">
        <f t="shared" si="5"/>
        <v>1.1-00-2307_23236022_2332610</v>
      </c>
      <c r="B78" t="s">
        <v>137</v>
      </c>
      <c r="C78" t="s">
        <v>138</v>
      </c>
      <c r="D78" t="s">
        <v>147</v>
      </c>
      <c r="E78" t="s">
        <v>148</v>
      </c>
      <c r="F78" t="s">
        <v>43</v>
      </c>
      <c r="G78" t="s">
        <v>44</v>
      </c>
      <c r="H78" t="s">
        <v>88</v>
      </c>
      <c r="I78" t="s">
        <v>89</v>
      </c>
      <c r="J78">
        <v>2</v>
      </c>
      <c r="K78" t="s">
        <v>169</v>
      </c>
      <c r="L78">
        <v>36</v>
      </c>
      <c r="M78" t="s">
        <v>172</v>
      </c>
      <c r="N78" t="s">
        <v>170</v>
      </c>
      <c r="O78" t="s">
        <v>171</v>
      </c>
      <c r="P78">
        <v>3000</v>
      </c>
      <c r="Q78" t="s">
        <v>38</v>
      </c>
      <c r="R78">
        <v>3261</v>
      </c>
      <c r="S78" t="s">
        <v>179</v>
      </c>
      <c r="T78">
        <v>0</v>
      </c>
      <c r="U78" t="s">
        <v>40</v>
      </c>
      <c r="V78" s="68">
        <v>30000000</v>
      </c>
      <c r="W78" s="1">
        <v>30000000</v>
      </c>
      <c r="X78" s="1">
        <v>33582372.359999999</v>
      </c>
      <c r="Y78" s="1">
        <v>33582372.359999999</v>
      </c>
      <c r="Z78" s="1">
        <v>33582372.359999999</v>
      </c>
      <c r="AA78" s="81">
        <f t="shared" si="6"/>
        <v>0</v>
      </c>
      <c r="AB78" s="1">
        <v>33582372.359999999</v>
      </c>
      <c r="AC78" s="81">
        <f t="shared" si="7"/>
        <v>0</v>
      </c>
      <c r="AD78" s="1">
        <v>33582372.359999999</v>
      </c>
      <c r="AE78" s="81">
        <f t="shared" si="8"/>
        <v>0</v>
      </c>
      <c r="AF78" s="82">
        <f t="shared" si="9"/>
        <v>-3582372.3599999994</v>
      </c>
      <c r="AG78" s="1">
        <v>0</v>
      </c>
      <c r="AH78" s="1">
        <v>0</v>
      </c>
      <c r="AI78" s="1">
        <v>0</v>
      </c>
      <c r="AJ78" s="1">
        <v>0</v>
      </c>
      <c r="AK78" s="1">
        <v>0</v>
      </c>
    </row>
    <row r="79" spans="1:37" hidden="1" x14ac:dyDescent="0.25">
      <c r="A79" t="str">
        <f t="shared" si="5"/>
        <v>1.1-00-2307_23236022_2333110</v>
      </c>
      <c r="B79" t="s">
        <v>137</v>
      </c>
      <c r="C79" t="s">
        <v>138</v>
      </c>
      <c r="D79" t="s">
        <v>147</v>
      </c>
      <c r="E79" t="s">
        <v>148</v>
      </c>
      <c r="F79" t="s">
        <v>43</v>
      </c>
      <c r="G79" t="s">
        <v>44</v>
      </c>
      <c r="H79" t="s">
        <v>88</v>
      </c>
      <c r="I79" t="s">
        <v>89</v>
      </c>
      <c r="J79">
        <v>2</v>
      </c>
      <c r="K79" t="s">
        <v>169</v>
      </c>
      <c r="L79">
        <v>36</v>
      </c>
      <c r="M79" t="s">
        <v>172</v>
      </c>
      <c r="N79" t="s">
        <v>170</v>
      </c>
      <c r="O79" t="s">
        <v>171</v>
      </c>
      <c r="P79">
        <v>3000</v>
      </c>
      <c r="Q79" t="s">
        <v>38</v>
      </c>
      <c r="R79">
        <v>3311</v>
      </c>
      <c r="S79" t="s">
        <v>180</v>
      </c>
      <c r="T79">
        <v>0</v>
      </c>
      <c r="U79" t="s">
        <v>40</v>
      </c>
      <c r="V79" s="68">
        <v>3480000</v>
      </c>
      <c r="W79" s="1">
        <v>3480000</v>
      </c>
      <c r="X79" s="1">
        <v>3480000</v>
      </c>
      <c r="Y79" s="1">
        <v>3480000</v>
      </c>
      <c r="Z79" s="1">
        <v>1392000</v>
      </c>
      <c r="AA79" s="81">
        <f t="shared" si="6"/>
        <v>2088000</v>
      </c>
      <c r="AB79" s="1">
        <v>1392000</v>
      </c>
      <c r="AC79" s="81">
        <f t="shared" si="7"/>
        <v>0</v>
      </c>
      <c r="AD79" s="1">
        <v>1392000</v>
      </c>
      <c r="AE79" s="81">
        <f t="shared" si="8"/>
        <v>0</v>
      </c>
      <c r="AF79" s="82">
        <f t="shared" si="9"/>
        <v>0</v>
      </c>
      <c r="AG79" s="1">
        <v>0</v>
      </c>
      <c r="AH79" s="1">
        <v>0</v>
      </c>
      <c r="AI79" s="1">
        <v>0</v>
      </c>
      <c r="AJ79" s="1">
        <v>0</v>
      </c>
      <c r="AK79" s="1">
        <v>0</v>
      </c>
    </row>
    <row r="80" spans="1:37" hidden="1" x14ac:dyDescent="0.25">
      <c r="A80" t="str">
        <f t="shared" si="5"/>
        <v>1.1-00-2307_23236022_2333210</v>
      </c>
      <c r="B80" t="s">
        <v>137</v>
      </c>
      <c r="C80" t="s">
        <v>138</v>
      </c>
      <c r="D80" t="s">
        <v>147</v>
      </c>
      <c r="E80" t="s">
        <v>148</v>
      </c>
      <c r="F80" t="s">
        <v>43</v>
      </c>
      <c r="G80" t="s">
        <v>44</v>
      </c>
      <c r="H80" t="s">
        <v>88</v>
      </c>
      <c r="I80" t="s">
        <v>89</v>
      </c>
      <c r="J80">
        <v>2</v>
      </c>
      <c r="K80" t="s">
        <v>169</v>
      </c>
      <c r="L80">
        <v>36</v>
      </c>
      <c r="M80" t="s">
        <v>172</v>
      </c>
      <c r="N80" t="s">
        <v>170</v>
      </c>
      <c r="O80" t="s">
        <v>171</v>
      </c>
      <c r="P80">
        <v>3000</v>
      </c>
      <c r="Q80" t="s">
        <v>38</v>
      </c>
      <c r="R80">
        <v>3321</v>
      </c>
      <c r="S80" t="s">
        <v>181</v>
      </c>
      <c r="T80">
        <v>0</v>
      </c>
      <c r="U80" t="s">
        <v>40</v>
      </c>
      <c r="V80" s="68">
        <v>5000000</v>
      </c>
      <c r="W80" s="1">
        <v>5000000</v>
      </c>
      <c r="X80" s="1">
        <v>3472859.04</v>
      </c>
      <c r="Y80" s="1">
        <v>3472859.04</v>
      </c>
      <c r="Z80" s="1">
        <v>3472859.04</v>
      </c>
      <c r="AA80" s="81">
        <f t="shared" si="6"/>
        <v>0</v>
      </c>
      <c r="AB80" s="1">
        <v>3472859.04</v>
      </c>
      <c r="AC80" s="81">
        <f t="shared" si="7"/>
        <v>0</v>
      </c>
      <c r="AD80" s="1">
        <v>3472859.04</v>
      </c>
      <c r="AE80" s="81">
        <f t="shared" si="8"/>
        <v>0</v>
      </c>
      <c r="AF80" s="82">
        <f t="shared" si="9"/>
        <v>1527140.96</v>
      </c>
      <c r="AG80" s="1">
        <v>0</v>
      </c>
      <c r="AH80" s="1">
        <v>0</v>
      </c>
      <c r="AI80" s="1">
        <v>0</v>
      </c>
      <c r="AJ80" s="1">
        <v>0</v>
      </c>
      <c r="AK80" s="1">
        <v>0</v>
      </c>
    </row>
    <row r="81" spans="1:37" hidden="1" x14ac:dyDescent="0.25">
      <c r="A81" t="str">
        <f t="shared" si="5"/>
        <v>1.1-00-2307_23236022_2333810</v>
      </c>
      <c r="B81" t="s">
        <v>137</v>
      </c>
      <c r="C81" t="s">
        <v>138</v>
      </c>
      <c r="D81" t="s">
        <v>147</v>
      </c>
      <c r="E81" t="s">
        <v>148</v>
      </c>
      <c r="F81" t="s">
        <v>43</v>
      </c>
      <c r="G81" t="s">
        <v>44</v>
      </c>
      <c r="H81" t="s">
        <v>88</v>
      </c>
      <c r="I81" t="s">
        <v>89</v>
      </c>
      <c r="J81">
        <v>2</v>
      </c>
      <c r="K81" t="s">
        <v>169</v>
      </c>
      <c r="L81">
        <v>36</v>
      </c>
      <c r="M81" t="s">
        <v>172</v>
      </c>
      <c r="N81" t="s">
        <v>170</v>
      </c>
      <c r="O81" t="s">
        <v>171</v>
      </c>
      <c r="P81">
        <v>3000</v>
      </c>
      <c r="Q81" t="s">
        <v>38</v>
      </c>
      <c r="R81">
        <v>3381</v>
      </c>
      <c r="S81" t="s">
        <v>182</v>
      </c>
      <c r="T81">
        <v>0</v>
      </c>
      <c r="U81" t="s">
        <v>40</v>
      </c>
      <c r="V81" s="68">
        <v>42000000</v>
      </c>
      <c r="W81" s="1">
        <v>42000000</v>
      </c>
      <c r="X81" s="1">
        <v>23954232</v>
      </c>
      <c r="Y81" s="1">
        <v>23954232</v>
      </c>
      <c r="Z81" s="1">
        <v>23954232</v>
      </c>
      <c r="AA81" s="81">
        <f t="shared" si="6"/>
        <v>0</v>
      </c>
      <c r="AB81" s="1">
        <v>23954232</v>
      </c>
      <c r="AC81" s="81">
        <f t="shared" si="7"/>
        <v>0</v>
      </c>
      <c r="AD81" s="1">
        <v>23954232</v>
      </c>
      <c r="AE81" s="81">
        <f t="shared" si="8"/>
        <v>0</v>
      </c>
      <c r="AF81" s="82">
        <f t="shared" si="9"/>
        <v>18045768</v>
      </c>
      <c r="AG81" s="1">
        <v>0</v>
      </c>
      <c r="AH81" s="1">
        <v>0</v>
      </c>
      <c r="AI81" s="1">
        <v>0</v>
      </c>
      <c r="AJ81" s="1">
        <v>0</v>
      </c>
      <c r="AK81" s="1">
        <v>0</v>
      </c>
    </row>
    <row r="82" spans="1:37" hidden="1" x14ac:dyDescent="0.25">
      <c r="A82" t="str">
        <f t="shared" si="5"/>
        <v>1.1-00-2307_23236022_2335710</v>
      </c>
      <c r="B82" t="s">
        <v>137</v>
      </c>
      <c r="C82" t="s">
        <v>138</v>
      </c>
      <c r="D82" t="s">
        <v>147</v>
      </c>
      <c r="E82" t="s">
        <v>148</v>
      </c>
      <c r="F82" t="s">
        <v>43</v>
      </c>
      <c r="G82" t="s">
        <v>44</v>
      </c>
      <c r="H82" t="s">
        <v>88</v>
      </c>
      <c r="I82" t="s">
        <v>89</v>
      </c>
      <c r="J82">
        <v>2</v>
      </c>
      <c r="K82" t="s">
        <v>169</v>
      </c>
      <c r="L82">
        <v>36</v>
      </c>
      <c r="M82" t="s">
        <v>172</v>
      </c>
      <c r="N82" t="s">
        <v>170</v>
      </c>
      <c r="O82" t="s">
        <v>171</v>
      </c>
      <c r="P82">
        <v>3000</v>
      </c>
      <c r="Q82" t="s">
        <v>38</v>
      </c>
      <c r="R82">
        <v>3571</v>
      </c>
      <c r="S82" t="s">
        <v>183</v>
      </c>
      <c r="T82">
        <v>0</v>
      </c>
      <c r="U82" t="s">
        <v>40</v>
      </c>
      <c r="V82" s="68">
        <v>43006351</v>
      </c>
      <c r="W82" s="1">
        <v>43006351</v>
      </c>
      <c r="X82" s="1">
        <v>141602179.43000001</v>
      </c>
      <c r="Y82" s="1">
        <v>141602179.43000001</v>
      </c>
      <c r="Z82" s="1">
        <v>138255427.77000001</v>
      </c>
      <c r="AA82" s="81">
        <f t="shared" si="6"/>
        <v>3346751.6599999964</v>
      </c>
      <c r="AB82" s="1">
        <v>137063042.56999999</v>
      </c>
      <c r="AC82" s="81">
        <f t="shared" si="7"/>
        <v>1192385.2000000179</v>
      </c>
      <c r="AD82" s="1">
        <v>132597216.11</v>
      </c>
      <c r="AE82" s="81">
        <f t="shared" si="8"/>
        <v>4465826.4599999934</v>
      </c>
      <c r="AF82" s="82">
        <f t="shared" si="9"/>
        <v>-98595828.430000007</v>
      </c>
      <c r="AG82" s="1">
        <v>0</v>
      </c>
      <c r="AH82" s="1">
        <v>0</v>
      </c>
      <c r="AI82" s="1">
        <v>0</v>
      </c>
      <c r="AJ82" s="1">
        <v>0</v>
      </c>
      <c r="AK82" s="1">
        <v>0</v>
      </c>
    </row>
    <row r="83" spans="1:37" hidden="1" x14ac:dyDescent="0.25">
      <c r="A83" t="str">
        <f t="shared" si="5"/>
        <v>1.1-00-2307_23236022_2339220</v>
      </c>
      <c r="B83" t="s">
        <v>137</v>
      </c>
      <c r="C83" t="s">
        <v>138</v>
      </c>
      <c r="D83" t="s">
        <v>147</v>
      </c>
      <c r="E83" t="s">
        <v>148</v>
      </c>
      <c r="F83" t="s">
        <v>43</v>
      </c>
      <c r="G83" t="s">
        <v>44</v>
      </c>
      <c r="H83" t="s">
        <v>88</v>
      </c>
      <c r="I83" t="s">
        <v>89</v>
      </c>
      <c r="J83">
        <v>2</v>
      </c>
      <c r="K83" t="s">
        <v>169</v>
      </c>
      <c r="L83">
        <v>36</v>
      </c>
      <c r="M83" t="s">
        <v>172</v>
      </c>
      <c r="N83" t="s">
        <v>170</v>
      </c>
      <c r="O83" t="s">
        <v>171</v>
      </c>
      <c r="P83">
        <v>3000</v>
      </c>
      <c r="Q83" t="s">
        <v>38</v>
      </c>
      <c r="R83">
        <v>3922</v>
      </c>
      <c r="S83" t="s">
        <v>131</v>
      </c>
      <c r="T83">
        <v>0</v>
      </c>
      <c r="U83" t="s">
        <v>40</v>
      </c>
      <c r="V83" s="68">
        <v>9000000</v>
      </c>
      <c r="W83" s="1">
        <v>9000000</v>
      </c>
      <c r="X83" s="1">
        <v>6879250</v>
      </c>
      <c r="Y83" s="1">
        <v>6879250</v>
      </c>
      <c r="Z83" s="1">
        <v>6879250</v>
      </c>
      <c r="AA83" s="81">
        <f t="shared" si="6"/>
        <v>0</v>
      </c>
      <c r="AB83" s="1">
        <v>6879250</v>
      </c>
      <c r="AC83" s="81">
        <f t="shared" si="7"/>
        <v>0</v>
      </c>
      <c r="AD83" s="1">
        <v>6879250</v>
      </c>
      <c r="AE83" s="81">
        <f t="shared" si="8"/>
        <v>0</v>
      </c>
      <c r="AF83" s="82">
        <f t="shared" si="9"/>
        <v>2120750</v>
      </c>
      <c r="AG83" s="1">
        <v>0</v>
      </c>
      <c r="AH83" s="1">
        <v>0</v>
      </c>
      <c r="AI83" s="1">
        <v>0</v>
      </c>
      <c r="AJ83" s="1">
        <v>0</v>
      </c>
      <c r="AK83" s="1">
        <v>0</v>
      </c>
    </row>
    <row r="84" spans="1:37" hidden="1" x14ac:dyDescent="0.25">
      <c r="A84" t="str">
        <f t="shared" si="5"/>
        <v>1.1-00-2307_23236022_2339510</v>
      </c>
      <c r="B84" t="s">
        <v>137</v>
      </c>
      <c r="C84" t="s">
        <v>138</v>
      </c>
      <c r="D84" t="s">
        <v>147</v>
      </c>
      <c r="E84" t="s">
        <v>148</v>
      </c>
      <c r="F84" t="s">
        <v>43</v>
      </c>
      <c r="G84" t="s">
        <v>44</v>
      </c>
      <c r="H84" t="s">
        <v>88</v>
      </c>
      <c r="I84" t="s">
        <v>89</v>
      </c>
      <c r="J84">
        <v>2</v>
      </c>
      <c r="K84" t="s">
        <v>169</v>
      </c>
      <c r="L84">
        <v>36</v>
      </c>
      <c r="M84" t="s">
        <v>172</v>
      </c>
      <c r="N84" t="s">
        <v>170</v>
      </c>
      <c r="O84" t="s">
        <v>171</v>
      </c>
      <c r="P84">
        <v>3000</v>
      </c>
      <c r="Q84" t="s">
        <v>38</v>
      </c>
      <c r="R84">
        <v>3951</v>
      </c>
      <c r="S84" t="s">
        <v>184</v>
      </c>
      <c r="T84">
        <v>0</v>
      </c>
      <c r="U84" t="s">
        <v>40</v>
      </c>
      <c r="V84" s="68">
        <v>9775246</v>
      </c>
      <c r="W84" s="1">
        <v>9775246</v>
      </c>
      <c r="X84" s="1">
        <v>0</v>
      </c>
      <c r="Y84" s="1">
        <v>0</v>
      </c>
      <c r="Z84" s="1">
        <v>0</v>
      </c>
      <c r="AA84" s="81">
        <f t="shared" si="6"/>
        <v>0</v>
      </c>
      <c r="AB84" s="1">
        <v>0</v>
      </c>
      <c r="AC84" s="81">
        <f t="shared" si="7"/>
        <v>0</v>
      </c>
      <c r="AD84" s="1">
        <v>0</v>
      </c>
      <c r="AE84" s="81">
        <f t="shared" si="8"/>
        <v>0</v>
      </c>
      <c r="AF84" s="82">
        <f t="shared" si="9"/>
        <v>9775246</v>
      </c>
      <c r="AG84" s="1">
        <v>0</v>
      </c>
      <c r="AH84" s="1">
        <v>0</v>
      </c>
      <c r="AI84" s="1">
        <v>0</v>
      </c>
      <c r="AJ84" s="1">
        <v>0</v>
      </c>
      <c r="AK84" s="1">
        <v>0</v>
      </c>
    </row>
    <row r="85" spans="1:37" hidden="1" x14ac:dyDescent="0.25">
      <c r="A85" t="str">
        <f t="shared" si="5"/>
        <v>1.1-00-2307_23236022_2356110</v>
      </c>
      <c r="B85" t="s">
        <v>137</v>
      </c>
      <c r="C85" t="s">
        <v>138</v>
      </c>
      <c r="D85" t="s">
        <v>147</v>
      </c>
      <c r="E85" t="s">
        <v>148</v>
      </c>
      <c r="F85" t="s">
        <v>43</v>
      </c>
      <c r="G85" t="s">
        <v>44</v>
      </c>
      <c r="H85" t="s">
        <v>88</v>
      </c>
      <c r="I85" t="s">
        <v>89</v>
      </c>
      <c r="J85">
        <v>2</v>
      </c>
      <c r="K85" t="s">
        <v>169</v>
      </c>
      <c r="L85">
        <v>36</v>
      </c>
      <c r="M85" t="s">
        <v>172</v>
      </c>
      <c r="N85" t="s">
        <v>170</v>
      </c>
      <c r="O85" t="s">
        <v>171</v>
      </c>
      <c r="P85">
        <v>5000</v>
      </c>
      <c r="Q85" t="s">
        <v>84</v>
      </c>
      <c r="R85">
        <v>5611</v>
      </c>
      <c r="S85" t="s">
        <v>185</v>
      </c>
      <c r="T85">
        <v>0</v>
      </c>
      <c r="U85" t="s">
        <v>40</v>
      </c>
      <c r="V85" s="68">
        <v>150000</v>
      </c>
      <c r="W85" s="1">
        <v>150000</v>
      </c>
      <c r="X85" s="1">
        <v>0</v>
      </c>
      <c r="Y85" s="1">
        <v>0</v>
      </c>
      <c r="Z85" s="1">
        <v>0</v>
      </c>
      <c r="AA85" s="81">
        <f t="shared" si="6"/>
        <v>0</v>
      </c>
      <c r="AB85" s="1">
        <v>0</v>
      </c>
      <c r="AC85" s="81">
        <f t="shared" si="7"/>
        <v>0</v>
      </c>
      <c r="AD85" s="1">
        <v>0</v>
      </c>
      <c r="AE85" s="81">
        <f t="shared" si="8"/>
        <v>0</v>
      </c>
      <c r="AF85" s="82">
        <f t="shared" si="9"/>
        <v>150000</v>
      </c>
      <c r="AG85" s="1">
        <v>0</v>
      </c>
      <c r="AH85" s="1">
        <v>0</v>
      </c>
      <c r="AI85" s="1">
        <v>0</v>
      </c>
      <c r="AJ85" s="1">
        <v>0</v>
      </c>
      <c r="AK85" s="1">
        <v>0</v>
      </c>
    </row>
    <row r="86" spans="1:37" hidden="1" x14ac:dyDescent="0.25">
      <c r="A86" t="str">
        <f t="shared" si="5"/>
        <v>1.1-00-2317_23456037_2321110</v>
      </c>
      <c r="B86" t="s">
        <v>137</v>
      </c>
      <c r="C86" t="s">
        <v>138</v>
      </c>
      <c r="D86" t="s">
        <v>186</v>
      </c>
      <c r="E86" t="s">
        <v>187</v>
      </c>
      <c r="F86" t="s">
        <v>63</v>
      </c>
      <c r="G86" t="s">
        <v>64</v>
      </c>
      <c r="H86" t="s">
        <v>188</v>
      </c>
      <c r="I86" t="s">
        <v>189</v>
      </c>
      <c r="J86">
        <v>4</v>
      </c>
      <c r="K86" t="s">
        <v>190</v>
      </c>
      <c r="L86">
        <v>56</v>
      </c>
      <c r="M86" t="s">
        <v>193</v>
      </c>
      <c r="N86" t="s">
        <v>191</v>
      </c>
      <c r="O86" t="s">
        <v>192</v>
      </c>
      <c r="P86">
        <v>2000</v>
      </c>
      <c r="Q86" t="s">
        <v>73</v>
      </c>
      <c r="R86">
        <v>2111</v>
      </c>
      <c r="S86" t="s">
        <v>161</v>
      </c>
      <c r="T86">
        <v>0</v>
      </c>
      <c r="U86" t="s">
        <v>40</v>
      </c>
      <c r="V86" s="68">
        <v>21657</v>
      </c>
      <c r="W86" s="1">
        <v>21657</v>
      </c>
      <c r="X86" s="1">
        <v>0</v>
      </c>
      <c r="Y86" s="1">
        <v>0</v>
      </c>
      <c r="Z86" s="1">
        <v>0</v>
      </c>
      <c r="AA86" s="81">
        <f t="shared" si="6"/>
        <v>0</v>
      </c>
      <c r="AB86" s="1">
        <v>0</v>
      </c>
      <c r="AC86" s="81">
        <f t="shared" si="7"/>
        <v>0</v>
      </c>
      <c r="AD86" s="1">
        <v>0</v>
      </c>
      <c r="AE86" s="81">
        <f t="shared" si="8"/>
        <v>0</v>
      </c>
      <c r="AF86" s="82">
        <f t="shared" si="9"/>
        <v>21657</v>
      </c>
      <c r="AG86" s="1">
        <v>0</v>
      </c>
      <c r="AH86" s="1">
        <v>0</v>
      </c>
      <c r="AI86" s="1">
        <v>0</v>
      </c>
      <c r="AJ86" s="1">
        <v>0</v>
      </c>
      <c r="AK86" s="1">
        <v>0</v>
      </c>
    </row>
    <row r="87" spans="1:37" hidden="1" x14ac:dyDescent="0.25">
      <c r="A87" t="str">
        <f t="shared" si="5"/>
        <v>1.1-00-2317_23456037_2321610</v>
      </c>
      <c r="B87" t="s">
        <v>137</v>
      </c>
      <c r="C87" t="s">
        <v>138</v>
      </c>
      <c r="D87" t="s">
        <v>186</v>
      </c>
      <c r="E87" t="s">
        <v>187</v>
      </c>
      <c r="F87" t="s">
        <v>63</v>
      </c>
      <c r="G87" t="s">
        <v>64</v>
      </c>
      <c r="H87" t="s">
        <v>188</v>
      </c>
      <c r="I87" t="s">
        <v>189</v>
      </c>
      <c r="J87">
        <v>4</v>
      </c>
      <c r="K87" t="s">
        <v>190</v>
      </c>
      <c r="L87">
        <v>56</v>
      </c>
      <c r="M87" t="s">
        <v>193</v>
      </c>
      <c r="N87" t="s">
        <v>191</v>
      </c>
      <c r="O87" t="s">
        <v>192</v>
      </c>
      <c r="P87">
        <v>2000</v>
      </c>
      <c r="Q87" t="s">
        <v>73</v>
      </c>
      <c r="R87">
        <v>2161</v>
      </c>
      <c r="S87" t="s">
        <v>162</v>
      </c>
      <c r="T87">
        <v>0</v>
      </c>
      <c r="U87" t="s">
        <v>40</v>
      </c>
      <c r="V87" s="68">
        <v>20000</v>
      </c>
      <c r="W87" s="1">
        <v>20000</v>
      </c>
      <c r="X87" s="1">
        <v>0</v>
      </c>
      <c r="Y87" s="1">
        <v>0</v>
      </c>
      <c r="Z87" s="1">
        <v>0</v>
      </c>
      <c r="AA87" s="81">
        <f t="shared" si="6"/>
        <v>0</v>
      </c>
      <c r="AB87" s="1">
        <v>0</v>
      </c>
      <c r="AC87" s="81">
        <f t="shared" si="7"/>
        <v>0</v>
      </c>
      <c r="AD87" s="1">
        <v>0</v>
      </c>
      <c r="AE87" s="81">
        <f t="shared" si="8"/>
        <v>0</v>
      </c>
      <c r="AF87" s="82">
        <f t="shared" si="9"/>
        <v>20000</v>
      </c>
      <c r="AG87" s="1">
        <v>0</v>
      </c>
      <c r="AH87" s="1">
        <v>0</v>
      </c>
      <c r="AI87" s="1">
        <v>0</v>
      </c>
      <c r="AJ87" s="1">
        <v>0</v>
      </c>
      <c r="AK87" s="1">
        <v>0</v>
      </c>
    </row>
    <row r="88" spans="1:37" hidden="1" x14ac:dyDescent="0.25">
      <c r="A88" t="str">
        <f t="shared" si="5"/>
        <v>1.1-00-2317_23456037_2322210</v>
      </c>
      <c r="B88" t="s">
        <v>137</v>
      </c>
      <c r="C88" t="s">
        <v>138</v>
      </c>
      <c r="D88" t="s">
        <v>186</v>
      </c>
      <c r="E88" t="s">
        <v>187</v>
      </c>
      <c r="F88" t="s">
        <v>63</v>
      </c>
      <c r="G88" t="s">
        <v>64</v>
      </c>
      <c r="H88" t="s">
        <v>188</v>
      </c>
      <c r="I88" t="s">
        <v>189</v>
      </c>
      <c r="J88">
        <v>4</v>
      </c>
      <c r="K88" t="s">
        <v>190</v>
      </c>
      <c r="L88">
        <v>56</v>
      </c>
      <c r="M88" t="s">
        <v>193</v>
      </c>
      <c r="N88" t="s">
        <v>191</v>
      </c>
      <c r="O88" t="s">
        <v>192</v>
      </c>
      <c r="P88">
        <v>2000</v>
      </c>
      <c r="Q88" t="s">
        <v>73</v>
      </c>
      <c r="R88">
        <v>2221</v>
      </c>
      <c r="S88" t="s">
        <v>194</v>
      </c>
      <c r="T88">
        <v>0</v>
      </c>
      <c r="U88" t="s">
        <v>40</v>
      </c>
      <c r="V88" s="68">
        <v>420000</v>
      </c>
      <c r="W88" s="1">
        <v>420000</v>
      </c>
      <c r="X88" s="1">
        <v>393180</v>
      </c>
      <c r="Y88" s="1">
        <v>393180</v>
      </c>
      <c r="Z88" s="1">
        <v>393180</v>
      </c>
      <c r="AA88" s="81">
        <f t="shared" si="6"/>
        <v>0</v>
      </c>
      <c r="AB88" s="1">
        <v>393180</v>
      </c>
      <c r="AC88" s="81">
        <f t="shared" si="7"/>
        <v>0</v>
      </c>
      <c r="AD88" s="1">
        <v>393180</v>
      </c>
      <c r="AE88" s="81">
        <f t="shared" si="8"/>
        <v>0</v>
      </c>
      <c r="AF88" s="82">
        <f t="shared" si="9"/>
        <v>26820</v>
      </c>
      <c r="AG88" s="1">
        <v>0</v>
      </c>
      <c r="AH88" s="1">
        <v>0</v>
      </c>
      <c r="AI88" s="1">
        <v>0</v>
      </c>
      <c r="AJ88" s="1">
        <v>0</v>
      </c>
      <c r="AK88" s="1">
        <v>0</v>
      </c>
    </row>
    <row r="89" spans="1:37" hidden="1" x14ac:dyDescent="0.25">
      <c r="A89" t="str">
        <f t="shared" si="5"/>
        <v>1.1-00-2317_23456037_2325310</v>
      </c>
      <c r="B89" t="s">
        <v>137</v>
      </c>
      <c r="C89" t="s">
        <v>138</v>
      </c>
      <c r="D89" t="s">
        <v>186</v>
      </c>
      <c r="E89" t="s">
        <v>187</v>
      </c>
      <c r="F89" t="s">
        <v>63</v>
      </c>
      <c r="G89" t="s">
        <v>64</v>
      </c>
      <c r="H89" t="s">
        <v>188</v>
      </c>
      <c r="I89" t="s">
        <v>189</v>
      </c>
      <c r="J89">
        <v>4</v>
      </c>
      <c r="K89" t="s">
        <v>190</v>
      </c>
      <c r="L89">
        <v>56</v>
      </c>
      <c r="M89" t="s">
        <v>193</v>
      </c>
      <c r="N89" t="s">
        <v>191</v>
      </c>
      <c r="O89" t="s">
        <v>192</v>
      </c>
      <c r="P89">
        <v>2000</v>
      </c>
      <c r="Q89" t="s">
        <v>73</v>
      </c>
      <c r="R89">
        <v>2531</v>
      </c>
      <c r="S89" t="s">
        <v>195</v>
      </c>
      <c r="T89">
        <v>0</v>
      </c>
      <c r="U89" t="s">
        <v>40</v>
      </c>
      <c r="V89" s="68">
        <v>826202</v>
      </c>
      <c r="W89" s="1">
        <v>366202</v>
      </c>
      <c r="X89" s="1">
        <v>739086</v>
      </c>
      <c r="Y89" s="1">
        <v>678439</v>
      </c>
      <c r="Z89" s="1">
        <v>614888</v>
      </c>
      <c r="AA89" s="81">
        <f t="shared" si="6"/>
        <v>63551</v>
      </c>
      <c r="AB89" s="1">
        <v>614888</v>
      </c>
      <c r="AC89" s="81">
        <f t="shared" si="7"/>
        <v>0</v>
      </c>
      <c r="AD89" s="1">
        <v>614888</v>
      </c>
      <c r="AE89" s="81">
        <f t="shared" si="8"/>
        <v>0</v>
      </c>
      <c r="AF89" s="82">
        <f t="shared" si="9"/>
        <v>87116</v>
      </c>
      <c r="AG89" s="1">
        <v>0</v>
      </c>
      <c r="AH89" s="1">
        <v>460000</v>
      </c>
      <c r="AI89" s="1">
        <v>0</v>
      </c>
      <c r="AJ89" s="1">
        <v>0</v>
      </c>
      <c r="AK89" s="1">
        <v>460000</v>
      </c>
    </row>
    <row r="90" spans="1:37" hidden="1" x14ac:dyDescent="0.25">
      <c r="A90" t="str">
        <f t="shared" si="5"/>
        <v>1.1-00-2317_23456037_2325410</v>
      </c>
      <c r="B90" t="s">
        <v>137</v>
      </c>
      <c r="C90" t="s">
        <v>138</v>
      </c>
      <c r="D90" t="s">
        <v>186</v>
      </c>
      <c r="E90" t="s">
        <v>187</v>
      </c>
      <c r="F90" t="s">
        <v>63</v>
      </c>
      <c r="G90" t="s">
        <v>64</v>
      </c>
      <c r="H90" t="s">
        <v>188</v>
      </c>
      <c r="I90" t="s">
        <v>189</v>
      </c>
      <c r="J90">
        <v>4</v>
      </c>
      <c r="K90" t="s">
        <v>190</v>
      </c>
      <c r="L90">
        <v>56</v>
      </c>
      <c r="M90" t="s">
        <v>193</v>
      </c>
      <c r="N90" t="s">
        <v>191</v>
      </c>
      <c r="O90" t="s">
        <v>192</v>
      </c>
      <c r="P90">
        <v>2000</v>
      </c>
      <c r="Q90" t="s">
        <v>73</v>
      </c>
      <c r="R90">
        <v>2541</v>
      </c>
      <c r="S90" t="s">
        <v>196</v>
      </c>
      <c r="T90">
        <v>0</v>
      </c>
      <c r="U90" t="s">
        <v>40</v>
      </c>
      <c r="V90" s="68">
        <v>540000</v>
      </c>
      <c r="W90" s="1">
        <v>1000000</v>
      </c>
      <c r="X90" s="1">
        <v>387081.23</v>
      </c>
      <c r="Y90" s="1">
        <v>375651.75</v>
      </c>
      <c r="Z90" s="1">
        <v>360628.93</v>
      </c>
      <c r="AA90" s="81">
        <f t="shared" si="6"/>
        <v>15022.820000000007</v>
      </c>
      <c r="AB90" s="1">
        <v>360628.93</v>
      </c>
      <c r="AC90" s="81">
        <f t="shared" si="7"/>
        <v>0</v>
      </c>
      <c r="AD90" s="1">
        <v>347205.41</v>
      </c>
      <c r="AE90" s="81">
        <f t="shared" si="8"/>
        <v>13423.520000000019</v>
      </c>
      <c r="AF90" s="82">
        <f t="shared" si="9"/>
        <v>152918.77000000002</v>
      </c>
      <c r="AG90" s="1">
        <v>0</v>
      </c>
      <c r="AH90" s="1">
        <v>0</v>
      </c>
      <c r="AI90" s="1">
        <v>0</v>
      </c>
      <c r="AJ90" s="1">
        <v>460000</v>
      </c>
      <c r="AK90" s="1">
        <v>-460000</v>
      </c>
    </row>
    <row r="91" spans="1:37" hidden="1" x14ac:dyDescent="0.25">
      <c r="A91" t="str">
        <f t="shared" si="5"/>
        <v>1.1-00-2317_23456037_2329110</v>
      </c>
      <c r="B91" t="s">
        <v>137</v>
      </c>
      <c r="C91" t="s">
        <v>138</v>
      </c>
      <c r="D91" t="s">
        <v>186</v>
      </c>
      <c r="E91" t="s">
        <v>187</v>
      </c>
      <c r="F91" t="s">
        <v>63</v>
      </c>
      <c r="G91" t="s">
        <v>64</v>
      </c>
      <c r="H91" t="s">
        <v>188</v>
      </c>
      <c r="I91" t="s">
        <v>189</v>
      </c>
      <c r="J91">
        <v>4</v>
      </c>
      <c r="K91" t="s">
        <v>190</v>
      </c>
      <c r="L91">
        <v>56</v>
      </c>
      <c r="M91" t="s">
        <v>193</v>
      </c>
      <c r="N91" t="s">
        <v>191</v>
      </c>
      <c r="O91" t="s">
        <v>192</v>
      </c>
      <c r="P91">
        <v>2000</v>
      </c>
      <c r="Q91" t="s">
        <v>73</v>
      </c>
      <c r="R91">
        <v>2911</v>
      </c>
      <c r="S91" t="s">
        <v>167</v>
      </c>
      <c r="T91">
        <v>0</v>
      </c>
      <c r="U91" t="s">
        <v>40</v>
      </c>
      <c r="V91" s="68">
        <v>20000</v>
      </c>
      <c r="W91" s="1">
        <v>20000</v>
      </c>
      <c r="X91" s="1">
        <v>0</v>
      </c>
      <c r="Y91" s="1">
        <v>0</v>
      </c>
      <c r="Z91" s="1">
        <v>0</v>
      </c>
      <c r="AA91" s="81">
        <f t="shared" si="6"/>
        <v>0</v>
      </c>
      <c r="AB91" s="1">
        <v>0</v>
      </c>
      <c r="AC91" s="81">
        <f t="shared" si="7"/>
        <v>0</v>
      </c>
      <c r="AD91" s="1">
        <v>0</v>
      </c>
      <c r="AE91" s="81">
        <f t="shared" si="8"/>
        <v>0</v>
      </c>
      <c r="AF91" s="82">
        <f t="shared" si="9"/>
        <v>20000</v>
      </c>
      <c r="AG91" s="1">
        <v>0</v>
      </c>
      <c r="AH91" s="1">
        <v>0</v>
      </c>
      <c r="AI91" s="1">
        <v>0</v>
      </c>
      <c r="AJ91" s="1">
        <v>0</v>
      </c>
      <c r="AK91" s="1">
        <v>0</v>
      </c>
    </row>
    <row r="92" spans="1:37" hidden="1" x14ac:dyDescent="0.25">
      <c r="A92" t="str">
        <f t="shared" si="5"/>
        <v>1.1-00-2317_23456037_2329710</v>
      </c>
      <c r="B92" t="s">
        <v>137</v>
      </c>
      <c r="C92" t="s">
        <v>138</v>
      </c>
      <c r="D92" t="s">
        <v>186</v>
      </c>
      <c r="E92" t="s">
        <v>187</v>
      </c>
      <c r="F92" t="s">
        <v>63</v>
      </c>
      <c r="G92" t="s">
        <v>64</v>
      </c>
      <c r="H92" t="s">
        <v>188</v>
      </c>
      <c r="I92" t="s">
        <v>189</v>
      </c>
      <c r="J92">
        <v>4</v>
      </c>
      <c r="K92" t="s">
        <v>190</v>
      </c>
      <c r="L92">
        <v>56</v>
      </c>
      <c r="M92" t="s">
        <v>193</v>
      </c>
      <c r="N92" t="s">
        <v>191</v>
      </c>
      <c r="O92" t="s">
        <v>192</v>
      </c>
      <c r="P92">
        <v>2000</v>
      </c>
      <c r="Q92" t="s">
        <v>73</v>
      </c>
      <c r="R92">
        <v>2971</v>
      </c>
      <c r="S92" t="s">
        <v>197</v>
      </c>
      <c r="T92">
        <v>0</v>
      </c>
      <c r="U92" t="s">
        <v>40</v>
      </c>
      <c r="V92" s="68">
        <v>60000</v>
      </c>
      <c r="W92" s="1">
        <v>60000</v>
      </c>
      <c r="X92" s="1">
        <v>0</v>
      </c>
      <c r="Y92" s="1">
        <v>0</v>
      </c>
      <c r="Z92" s="1">
        <v>0</v>
      </c>
      <c r="AA92" s="81">
        <f t="shared" si="6"/>
        <v>0</v>
      </c>
      <c r="AB92" s="1">
        <v>0</v>
      </c>
      <c r="AC92" s="81">
        <f t="shared" si="7"/>
        <v>0</v>
      </c>
      <c r="AD92" s="1">
        <v>0</v>
      </c>
      <c r="AE92" s="81">
        <f t="shared" si="8"/>
        <v>0</v>
      </c>
      <c r="AF92" s="82">
        <f t="shared" si="9"/>
        <v>60000</v>
      </c>
      <c r="AG92" s="1">
        <v>0</v>
      </c>
      <c r="AH92" s="1">
        <v>0</v>
      </c>
      <c r="AI92" s="1">
        <v>0</v>
      </c>
      <c r="AJ92" s="1">
        <v>0</v>
      </c>
      <c r="AK92" s="1">
        <v>0</v>
      </c>
    </row>
    <row r="93" spans="1:37" hidden="1" x14ac:dyDescent="0.25">
      <c r="A93" t="str">
        <f t="shared" si="5"/>
        <v>1.1-00-2317_23456037_2353110</v>
      </c>
      <c r="B93" t="s">
        <v>137</v>
      </c>
      <c r="C93" t="s">
        <v>138</v>
      </c>
      <c r="D93" t="s">
        <v>186</v>
      </c>
      <c r="E93" t="s">
        <v>187</v>
      </c>
      <c r="F93" t="s">
        <v>63</v>
      </c>
      <c r="G93" t="s">
        <v>64</v>
      </c>
      <c r="H93" t="s">
        <v>188</v>
      </c>
      <c r="I93" t="s">
        <v>189</v>
      </c>
      <c r="J93">
        <v>4</v>
      </c>
      <c r="K93" t="s">
        <v>190</v>
      </c>
      <c r="L93">
        <v>56</v>
      </c>
      <c r="M93" t="s">
        <v>193</v>
      </c>
      <c r="N93" t="s">
        <v>191</v>
      </c>
      <c r="O93" t="s">
        <v>192</v>
      </c>
      <c r="P93">
        <v>5000</v>
      </c>
      <c r="Q93" t="s">
        <v>84</v>
      </c>
      <c r="R93">
        <v>5311</v>
      </c>
      <c r="S93" t="s">
        <v>198</v>
      </c>
      <c r="T93">
        <v>0</v>
      </c>
      <c r="U93" t="s">
        <v>40</v>
      </c>
      <c r="V93" s="68">
        <v>110000</v>
      </c>
      <c r="W93" s="1">
        <v>110000</v>
      </c>
      <c r="X93" s="1">
        <v>0</v>
      </c>
      <c r="Y93" s="1">
        <v>0</v>
      </c>
      <c r="Z93" s="1">
        <v>0</v>
      </c>
      <c r="AA93" s="81">
        <f t="shared" si="6"/>
        <v>0</v>
      </c>
      <c r="AB93" s="1">
        <v>0</v>
      </c>
      <c r="AC93" s="81">
        <f t="shared" si="7"/>
        <v>0</v>
      </c>
      <c r="AD93" s="1">
        <v>0</v>
      </c>
      <c r="AE93" s="81">
        <f t="shared" si="8"/>
        <v>0</v>
      </c>
      <c r="AF93" s="82">
        <f t="shared" si="9"/>
        <v>110000</v>
      </c>
      <c r="AG93" s="1">
        <v>0</v>
      </c>
      <c r="AH93" s="1">
        <v>0</v>
      </c>
      <c r="AI93" s="1">
        <v>0</v>
      </c>
      <c r="AJ93" s="1">
        <v>0</v>
      </c>
      <c r="AK93" s="1">
        <v>0</v>
      </c>
    </row>
    <row r="94" spans="1:37" hidden="1" x14ac:dyDescent="0.25">
      <c r="A94" t="str">
        <f t="shared" si="5"/>
        <v>1.1-00-2317_23456037_2353210</v>
      </c>
      <c r="B94" t="s">
        <v>137</v>
      </c>
      <c r="C94" t="s">
        <v>138</v>
      </c>
      <c r="D94" t="s">
        <v>186</v>
      </c>
      <c r="E94" t="s">
        <v>187</v>
      </c>
      <c r="F94" t="s">
        <v>63</v>
      </c>
      <c r="G94" t="s">
        <v>64</v>
      </c>
      <c r="H94" t="s">
        <v>188</v>
      </c>
      <c r="I94" t="s">
        <v>189</v>
      </c>
      <c r="J94">
        <v>4</v>
      </c>
      <c r="K94" t="s">
        <v>190</v>
      </c>
      <c r="L94">
        <v>56</v>
      </c>
      <c r="M94" t="s">
        <v>193</v>
      </c>
      <c r="N94" t="s">
        <v>191</v>
      </c>
      <c r="O94" t="s">
        <v>192</v>
      </c>
      <c r="P94">
        <v>5000</v>
      </c>
      <c r="Q94" t="s">
        <v>84</v>
      </c>
      <c r="R94">
        <v>5321</v>
      </c>
      <c r="S94" t="s">
        <v>199</v>
      </c>
      <c r="T94">
        <v>0</v>
      </c>
      <c r="U94" t="s">
        <v>40</v>
      </c>
      <c r="V94" s="68">
        <v>10000</v>
      </c>
      <c r="W94" s="1">
        <v>10000</v>
      </c>
      <c r="X94" s="1">
        <v>0</v>
      </c>
      <c r="Y94" s="1">
        <v>0</v>
      </c>
      <c r="Z94" s="1">
        <v>0</v>
      </c>
      <c r="AA94" s="81">
        <f t="shared" si="6"/>
        <v>0</v>
      </c>
      <c r="AB94" s="1">
        <v>0</v>
      </c>
      <c r="AC94" s="81">
        <f t="shared" si="7"/>
        <v>0</v>
      </c>
      <c r="AD94" s="1">
        <v>0</v>
      </c>
      <c r="AE94" s="81">
        <f t="shared" si="8"/>
        <v>0</v>
      </c>
      <c r="AF94" s="82">
        <f t="shared" si="9"/>
        <v>10000</v>
      </c>
      <c r="AG94" s="1">
        <v>0</v>
      </c>
      <c r="AH94" s="1">
        <v>0</v>
      </c>
      <c r="AI94" s="1">
        <v>0</v>
      </c>
      <c r="AJ94" s="1">
        <v>0</v>
      </c>
      <c r="AK94" s="1">
        <v>0</v>
      </c>
    </row>
    <row r="95" spans="1:37" hidden="1" x14ac:dyDescent="0.25">
      <c r="A95" t="str">
        <f t="shared" si="5"/>
        <v>1.1-00-2311_23649031_2321410</v>
      </c>
      <c r="B95" t="s">
        <v>137</v>
      </c>
      <c r="C95" t="s">
        <v>138</v>
      </c>
      <c r="D95" t="s">
        <v>77</v>
      </c>
      <c r="E95" t="s">
        <v>78</v>
      </c>
      <c r="F95" t="s">
        <v>43</v>
      </c>
      <c r="G95" t="s">
        <v>44</v>
      </c>
      <c r="H95" t="s">
        <v>79</v>
      </c>
      <c r="I95" t="s">
        <v>80</v>
      </c>
      <c r="J95">
        <v>6</v>
      </c>
      <c r="K95" t="s">
        <v>34</v>
      </c>
      <c r="L95">
        <v>49</v>
      </c>
      <c r="M95" t="s">
        <v>200</v>
      </c>
      <c r="N95" t="s">
        <v>81</v>
      </c>
      <c r="O95" t="s">
        <v>82</v>
      </c>
      <c r="P95">
        <v>2000</v>
      </c>
      <c r="Q95" t="s">
        <v>73</v>
      </c>
      <c r="R95">
        <v>2141</v>
      </c>
      <c r="S95" t="s">
        <v>201</v>
      </c>
      <c r="T95">
        <v>0</v>
      </c>
      <c r="U95" t="s">
        <v>40</v>
      </c>
      <c r="V95" s="68">
        <v>57491</v>
      </c>
      <c r="W95" s="1">
        <v>205400</v>
      </c>
      <c r="X95" s="1">
        <v>54771.54</v>
      </c>
      <c r="Y95" s="1">
        <v>19584.099999999999</v>
      </c>
      <c r="Z95" s="1">
        <v>19584.11</v>
      </c>
      <c r="AA95" s="81">
        <f t="shared" si="6"/>
        <v>-1.0000000002037268E-2</v>
      </c>
      <c r="AB95" s="1">
        <v>19584.11</v>
      </c>
      <c r="AC95" s="81">
        <f t="shared" si="7"/>
        <v>0</v>
      </c>
      <c r="AD95" s="1">
        <v>19584.11</v>
      </c>
      <c r="AE95" s="81">
        <f t="shared" si="8"/>
        <v>0</v>
      </c>
      <c r="AF95" s="82">
        <f t="shared" si="9"/>
        <v>2719.4599999999991</v>
      </c>
      <c r="AG95" s="1">
        <v>0</v>
      </c>
      <c r="AH95" s="1">
        <v>10356</v>
      </c>
      <c r="AI95" s="1">
        <v>0</v>
      </c>
      <c r="AJ95" s="1">
        <v>158265</v>
      </c>
      <c r="AK95" s="1">
        <v>-147909</v>
      </c>
    </row>
    <row r="96" spans="1:37" hidden="1" x14ac:dyDescent="0.25">
      <c r="A96" t="str">
        <f t="shared" si="5"/>
        <v>1.1-00-2311_23649031_2324610</v>
      </c>
      <c r="B96" t="s">
        <v>137</v>
      </c>
      <c r="C96" t="s">
        <v>138</v>
      </c>
      <c r="D96" t="s">
        <v>77</v>
      </c>
      <c r="E96" t="s">
        <v>78</v>
      </c>
      <c r="F96" t="s">
        <v>43</v>
      </c>
      <c r="G96" t="s">
        <v>44</v>
      </c>
      <c r="H96" t="s">
        <v>79</v>
      </c>
      <c r="I96" t="s">
        <v>80</v>
      </c>
      <c r="J96">
        <v>6</v>
      </c>
      <c r="K96" t="s">
        <v>34</v>
      </c>
      <c r="L96">
        <v>49</v>
      </c>
      <c r="M96" t="s">
        <v>200</v>
      </c>
      <c r="N96" t="s">
        <v>81</v>
      </c>
      <c r="O96" t="s">
        <v>82</v>
      </c>
      <c r="P96">
        <v>2000</v>
      </c>
      <c r="Q96" t="s">
        <v>73</v>
      </c>
      <c r="R96">
        <v>2461</v>
      </c>
      <c r="S96" t="s">
        <v>164</v>
      </c>
      <c r="T96">
        <v>0</v>
      </c>
      <c r="U96" t="s">
        <v>40</v>
      </c>
      <c r="V96" s="68">
        <v>103600</v>
      </c>
      <c r="W96" s="1">
        <v>150000</v>
      </c>
      <c r="X96" s="1">
        <v>65698.92</v>
      </c>
      <c r="Y96" s="1">
        <v>51001.72</v>
      </c>
      <c r="Z96" s="1">
        <v>49724.56</v>
      </c>
      <c r="AA96" s="81">
        <f t="shared" si="6"/>
        <v>1277.1600000000035</v>
      </c>
      <c r="AB96" s="1">
        <v>49724.56</v>
      </c>
      <c r="AC96" s="81">
        <f t="shared" si="7"/>
        <v>0</v>
      </c>
      <c r="AD96" s="1">
        <v>15156.56</v>
      </c>
      <c r="AE96" s="81">
        <f t="shared" si="8"/>
        <v>34568</v>
      </c>
      <c r="AF96" s="82">
        <f t="shared" si="9"/>
        <v>37901.08</v>
      </c>
      <c r="AG96" s="1">
        <v>0</v>
      </c>
      <c r="AH96" s="1">
        <v>73600</v>
      </c>
      <c r="AI96" s="1">
        <v>0</v>
      </c>
      <c r="AJ96" s="1">
        <v>120000</v>
      </c>
      <c r="AK96" s="1">
        <v>-46400</v>
      </c>
    </row>
    <row r="97" spans="1:37" hidden="1" x14ac:dyDescent="0.25">
      <c r="A97" t="str">
        <f t="shared" si="5"/>
        <v>1.1-00-2311_23649031_2324710</v>
      </c>
      <c r="B97" t="s">
        <v>137</v>
      </c>
      <c r="C97" t="s">
        <v>138</v>
      </c>
      <c r="D97" t="s">
        <v>77</v>
      </c>
      <c r="E97" t="s">
        <v>78</v>
      </c>
      <c r="F97" t="s">
        <v>43</v>
      </c>
      <c r="G97" t="s">
        <v>44</v>
      </c>
      <c r="H97" t="s">
        <v>79</v>
      </c>
      <c r="I97" t="s">
        <v>80</v>
      </c>
      <c r="J97">
        <v>6</v>
      </c>
      <c r="K97" t="s">
        <v>34</v>
      </c>
      <c r="L97">
        <v>49</v>
      </c>
      <c r="M97" t="s">
        <v>200</v>
      </c>
      <c r="N97" t="s">
        <v>81</v>
      </c>
      <c r="O97" t="s">
        <v>82</v>
      </c>
      <c r="P97">
        <v>2000</v>
      </c>
      <c r="Q97" t="s">
        <v>73</v>
      </c>
      <c r="R97">
        <v>2471</v>
      </c>
      <c r="S97" t="s">
        <v>174</v>
      </c>
      <c r="T97">
        <v>0</v>
      </c>
      <c r="U97" t="s">
        <v>40</v>
      </c>
      <c r="V97" s="68">
        <v>0</v>
      </c>
      <c r="W97" s="1">
        <v>0</v>
      </c>
      <c r="X97" s="1">
        <v>0</v>
      </c>
      <c r="Y97" s="1">
        <v>0</v>
      </c>
      <c r="Z97" s="1">
        <v>0</v>
      </c>
      <c r="AA97" s="81">
        <f t="shared" si="6"/>
        <v>0</v>
      </c>
      <c r="AB97" s="1">
        <v>0</v>
      </c>
      <c r="AC97" s="81">
        <f t="shared" si="7"/>
        <v>0</v>
      </c>
      <c r="AD97" s="1">
        <v>0</v>
      </c>
      <c r="AE97" s="81">
        <f t="shared" si="8"/>
        <v>0</v>
      </c>
      <c r="AF97" s="82">
        <f t="shared" si="9"/>
        <v>0</v>
      </c>
      <c r="AG97" s="1">
        <v>0</v>
      </c>
      <c r="AH97" s="1">
        <v>0</v>
      </c>
      <c r="AI97" s="1">
        <v>0</v>
      </c>
      <c r="AJ97" s="1">
        <v>0</v>
      </c>
      <c r="AK97" s="1">
        <v>0</v>
      </c>
    </row>
    <row r="98" spans="1:37" hidden="1" x14ac:dyDescent="0.25">
      <c r="A98" t="str">
        <f t="shared" si="5"/>
        <v>1.1-00-2311_23649031_2324910</v>
      </c>
      <c r="B98" t="s">
        <v>137</v>
      </c>
      <c r="C98" t="s">
        <v>138</v>
      </c>
      <c r="D98" t="s">
        <v>77</v>
      </c>
      <c r="E98" t="s">
        <v>78</v>
      </c>
      <c r="F98" t="s">
        <v>43</v>
      </c>
      <c r="G98" t="s">
        <v>44</v>
      </c>
      <c r="H98" t="s">
        <v>79</v>
      </c>
      <c r="I98" t="s">
        <v>80</v>
      </c>
      <c r="J98">
        <v>6</v>
      </c>
      <c r="K98" t="s">
        <v>34</v>
      </c>
      <c r="L98">
        <v>49</v>
      </c>
      <c r="M98" t="s">
        <v>200</v>
      </c>
      <c r="N98" t="s">
        <v>81</v>
      </c>
      <c r="O98" t="s">
        <v>82</v>
      </c>
      <c r="P98">
        <v>2000</v>
      </c>
      <c r="Q98" t="s">
        <v>73</v>
      </c>
      <c r="R98">
        <v>2491</v>
      </c>
      <c r="S98" t="s">
        <v>165</v>
      </c>
      <c r="T98">
        <v>0</v>
      </c>
      <c r="U98" t="s">
        <v>40</v>
      </c>
      <c r="V98" s="68">
        <v>1000</v>
      </c>
      <c r="W98" s="1">
        <v>5000</v>
      </c>
      <c r="X98" s="1">
        <v>0</v>
      </c>
      <c r="Y98" s="1">
        <v>0</v>
      </c>
      <c r="Z98" s="1">
        <v>0</v>
      </c>
      <c r="AA98" s="81">
        <f t="shared" si="6"/>
        <v>0</v>
      </c>
      <c r="AB98" s="1">
        <v>0</v>
      </c>
      <c r="AC98" s="81">
        <f t="shared" si="7"/>
        <v>0</v>
      </c>
      <c r="AD98" s="1">
        <v>0</v>
      </c>
      <c r="AE98" s="81">
        <f t="shared" si="8"/>
        <v>0</v>
      </c>
      <c r="AF98" s="82">
        <f t="shared" si="9"/>
        <v>1000</v>
      </c>
      <c r="AG98" s="1">
        <v>0</v>
      </c>
      <c r="AH98" s="1">
        <v>1000</v>
      </c>
      <c r="AI98" s="1">
        <v>0</v>
      </c>
      <c r="AJ98" s="1">
        <v>5000</v>
      </c>
      <c r="AK98" s="1">
        <v>-4000</v>
      </c>
    </row>
    <row r="99" spans="1:37" hidden="1" x14ac:dyDescent="0.25">
      <c r="A99" t="str">
        <f t="shared" si="5"/>
        <v>1.1-00-2311_23649031_2327210</v>
      </c>
      <c r="B99" t="s">
        <v>137</v>
      </c>
      <c r="C99" t="s">
        <v>138</v>
      </c>
      <c r="D99" t="s">
        <v>77</v>
      </c>
      <c r="E99" t="s">
        <v>78</v>
      </c>
      <c r="F99" t="s">
        <v>43</v>
      </c>
      <c r="G99" t="s">
        <v>44</v>
      </c>
      <c r="H99" t="s">
        <v>79</v>
      </c>
      <c r="I99" t="s">
        <v>80</v>
      </c>
      <c r="J99">
        <v>6</v>
      </c>
      <c r="K99" t="s">
        <v>34</v>
      </c>
      <c r="L99">
        <v>49</v>
      </c>
      <c r="M99" t="s">
        <v>200</v>
      </c>
      <c r="N99" t="s">
        <v>81</v>
      </c>
      <c r="O99" t="s">
        <v>82</v>
      </c>
      <c r="P99">
        <v>2000</v>
      </c>
      <c r="Q99" t="s">
        <v>73</v>
      </c>
      <c r="R99">
        <v>2721</v>
      </c>
      <c r="S99" t="s">
        <v>166</v>
      </c>
      <c r="T99">
        <v>0</v>
      </c>
      <c r="U99" t="s">
        <v>40</v>
      </c>
      <c r="V99" s="68">
        <v>3100</v>
      </c>
      <c r="W99" s="1">
        <v>15000</v>
      </c>
      <c r="X99" s="1">
        <v>0</v>
      </c>
      <c r="Y99" s="1">
        <v>0</v>
      </c>
      <c r="Z99" s="1">
        <v>0</v>
      </c>
      <c r="AA99" s="81">
        <f t="shared" si="6"/>
        <v>0</v>
      </c>
      <c r="AB99" s="1">
        <v>0</v>
      </c>
      <c r="AC99" s="81">
        <f t="shared" si="7"/>
        <v>0</v>
      </c>
      <c r="AD99" s="1">
        <v>0</v>
      </c>
      <c r="AE99" s="81">
        <f t="shared" si="8"/>
        <v>0</v>
      </c>
      <c r="AF99" s="82">
        <f t="shared" si="9"/>
        <v>3100</v>
      </c>
      <c r="AG99" s="1">
        <v>0</v>
      </c>
      <c r="AH99" s="1">
        <v>3100</v>
      </c>
      <c r="AI99" s="1">
        <v>0</v>
      </c>
      <c r="AJ99" s="1">
        <v>15000</v>
      </c>
      <c r="AK99" s="1">
        <v>-11900</v>
      </c>
    </row>
    <row r="100" spans="1:37" hidden="1" x14ac:dyDescent="0.25">
      <c r="A100" t="str">
        <f t="shared" si="5"/>
        <v>1.1-00-2311_23649031_2329110</v>
      </c>
      <c r="B100" t="s">
        <v>137</v>
      </c>
      <c r="C100" t="s">
        <v>138</v>
      </c>
      <c r="D100" t="s">
        <v>77</v>
      </c>
      <c r="E100" t="s">
        <v>78</v>
      </c>
      <c r="F100" t="s">
        <v>43</v>
      </c>
      <c r="G100" t="s">
        <v>44</v>
      </c>
      <c r="H100" t="s">
        <v>79</v>
      </c>
      <c r="I100" t="s">
        <v>80</v>
      </c>
      <c r="J100">
        <v>6</v>
      </c>
      <c r="K100" t="s">
        <v>34</v>
      </c>
      <c r="L100">
        <v>49</v>
      </c>
      <c r="M100" t="s">
        <v>200</v>
      </c>
      <c r="N100" t="s">
        <v>81</v>
      </c>
      <c r="O100" t="s">
        <v>82</v>
      </c>
      <c r="P100">
        <v>2000</v>
      </c>
      <c r="Q100" t="s">
        <v>73</v>
      </c>
      <c r="R100">
        <v>2911</v>
      </c>
      <c r="S100" t="s">
        <v>167</v>
      </c>
      <c r="T100">
        <v>0</v>
      </c>
      <c r="U100" t="s">
        <v>40</v>
      </c>
      <c r="V100" s="68">
        <v>13180</v>
      </c>
      <c r="W100" s="1">
        <v>20000</v>
      </c>
      <c r="X100" s="1">
        <v>11020</v>
      </c>
      <c r="Y100" s="1">
        <v>0</v>
      </c>
      <c r="Z100" s="1">
        <v>0</v>
      </c>
      <c r="AA100" s="81">
        <f t="shared" si="6"/>
        <v>0</v>
      </c>
      <c r="AB100" s="1">
        <v>0</v>
      </c>
      <c r="AC100" s="81">
        <f t="shared" si="7"/>
        <v>0</v>
      </c>
      <c r="AD100" s="1">
        <v>0</v>
      </c>
      <c r="AE100" s="81">
        <f t="shared" si="8"/>
        <v>0</v>
      </c>
      <c r="AF100" s="82">
        <f t="shared" si="9"/>
        <v>2160</v>
      </c>
      <c r="AG100" s="1">
        <v>0</v>
      </c>
      <c r="AH100" s="1">
        <v>13180</v>
      </c>
      <c r="AI100" s="1">
        <v>0</v>
      </c>
      <c r="AJ100" s="1">
        <v>20000</v>
      </c>
      <c r="AK100" s="1">
        <v>-6820</v>
      </c>
    </row>
    <row r="101" spans="1:37" hidden="1" x14ac:dyDescent="0.25">
      <c r="A101" t="str">
        <f t="shared" si="5"/>
        <v>1.1-00-2311_23649031_2329210</v>
      </c>
      <c r="B101" t="s">
        <v>137</v>
      </c>
      <c r="C101" t="s">
        <v>138</v>
      </c>
      <c r="D101" t="s">
        <v>77</v>
      </c>
      <c r="E101" t="s">
        <v>78</v>
      </c>
      <c r="F101" t="s">
        <v>43</v>
      </c>
      <c r="G101" t="s">
        <v>44</v>
      </c>
      <c r="H101" t="s">
        <v>79</v>
      </c>
      <c r="I101" t="s">
        <v>80</v>
      </c>
      <c r="J101">
        <v>6</v>
      </c>
      <c r="K101" t="s">
        <v>34</v>
      </c>
      <c r="L101">
        <v>49</v>
      </c>
      <c r="M101" t="s">
        <v>200</v>
      </c>
      <c r="N101" t="s">
        <v>81</v>
      </c>
      <c r="O101" t="s">
        <v>82</v>
      </c>
      <c r="P101">
        <v>2000</v>
      </c>
      <c r="Q101" t="s">
        <v>73</v>
      </c>
      <c r="R101">
        <v>2921</v>
      </c>
      <c r="S101" t="s">
        <v>262</v>
      </c>
      <c r="T101">
        <v>0</v>
      </c>
      <c r="U101" t="s">
        <v>40</v>
      </c>
      <c r="V101" s="68">
        <v>0</v>
      </c>
      <c r="W101" s="1">
        <v>0</v>
      </c>
      <c r="X101" s="1">
        <v>0</v>
      </c>
      <c r="Y101" s="1">
        <v>0</v>
      </c>
      <c r="Z101" s="1">
        <v>0</v>
      </c>
      <c r="AA101" s="81">
        <f t="shared" si="6"/>
        <v>0</v>
      </c>
      <c r="AB101" s="1">
        <v>0</v>
      </c>
      <c r="AC101" s="81">
        <f t="shared" si="7"/>
        <v>0</v>
      </c>
      <c r="AD101" s="1">
        <v>0</v>
      </c>
      <c r="AE101" s="81">
        <f t="shared" si="8"/>
        <v>0</v>
      </c>
      <c r="AF101" s="82">
        <f t="shared" si="9"/>
        <v>0</v>
      </c>
      <c r="AG101" s="1">
        <v>0</v>
      </c>
      <c r="AH101" s="1">
        <v>2160</v>
      </c>
      <c r="AI101" s="1">
        <v>0</v>
      </c>
      <c r="AJ101" s="1">
        <v>2160</v>
      </c>
      <c r="AK101" s="1">
        <v>0</v>
      </c>
    </row>
    <row r="102" spans="1:37" hidden="1" x14ac:dyDescent="0.25">
      <c r="A102" t="str">
        <f t="shared" si="5"/>
        <v>1.1-00-2311_23649031_2329410</v>
      </c>
      <c r="B102" t="s">
        <v>137</v>
      </c>
      <c r="C102" t="s">
        <v>138</v>
      </c>
      <c r="D102" t="s">
        <v>77</v>
      </c>
      <c r="E102" t="s">
        <v>78</v>
      </c>
      <c r="F102" t="s">
        <v>43</v>
      </c>
      <c r="G102" t="s">
        <v>44</v>
      </c>
      <c r="H102" t="s">
        <v>79</v>
      </c>
      <c r="I102" t="s">
        <v>80</v>
      </c>
      <c r="J102">
        <v>6</v>
      </c>
      <c r="K102" t="s">
        <v>34</v>
      </c>
      <c r="L102">
        <v>49</v>
      </c>
      <c r="M102" t="s">
        <v>200</v>
      </c>
      <c r="N102" t="s">
        <v>81</v>
      </c>
      <c r="O102" t="s">
        <v>82</v>
      </c>
      <c r="P102">
        <v>2000</v>
      </c>
      <c r="Q102" t="s">
        <v>73</v>
      </c>
      <c r="R102">
        <v>2941</v>
      </c>
      <c r="S102" t="s">
        <v>202</v>
      </c>
      <c r="T102">
        <v>0</v>
      </c>
      <c r="U102" t="s">
        <v>40</v>
      </c>
      <c r="V102" s="68">
        <v>350385</v>
      </c>
      <c r="W102" s="1">
        <v>210000</v>
      </c>
      <c r="X102" s="1">
        <v>203759.33</v>
      </c>
      <c r="Y102" s="1">
        <v>203759.33</v>
      </c>
      <c r="Z102" s="1">
        <v>191020.4</v>
      </c>
      <c r="AA102" s="81">
        <f t="shared" si="6"/>
        <v>12738.929999999993</v>
      </c>
      <c r="AB102" s="1">
        <v>188122.95</v>
      </c>
      <c r="AC102" s="81">
        <f t="shared" si="7"/>
        <v>2897.4499999999825</v>
      </c>
      <c r="AD102" s="1">
        <v>188122.95</v>
      </c>
      <c r="AE102" s="81">
        <f t="shared" si="8"/>
        <v>0</v>
      </c>
      <c r="AF102" s="82">
        <f t="shared" si="9"/>
        <v>146625.67000000001</v>
      </c>
      <c r="AG102" s="1">
        <v>0</v>
      </c>
      <c r="AH102" s="1">
        <v>278265</v>
      </c>
      <c r="AI102" s="1">
        <v>0</v>
      </c>
      <c r="AJ102" s="1">
        <v>137880</v>
      </c>
      <c r="AK102" s="1">
        <v>140385</v>
      </c>
    </row>
    <row r="103" spans="1:37" hidden="1" x14ac:dyDescent="0.25">
      <c r="A103" t="str">
        <f t="shared" si="5"/>
        <v>1.1-00-2311_23649031_2331410</v>
      </c>
      <c r="B103" t="s">
        <v>137</v>
      </c>
      <c r="C103" t="s">
        <v>138</v>
      </c>
      <c r="D103" t="s">
        <v>77</v>
      </c>
      <c r="E103" t="s">
        <v>78</v>
      </c>
      <c r="F103" t="s">
        <v>43</v>
      </c>
      <c r="G103" t="s">
        <v>44</v>
      </c>
      <c r="H103" t="s">
        <v>79</v>
      </c>
      <c r="I103" t="s">
        <v>80</v>
      </c>
      <c r="J103">
        <v>6</v>
      </c>
      <c r="K103" t="s">
        <v>34</v>
      </c>
      <c r="L103">
        <v>49</v>
      </c>
      <c r="M103" t="s">
        <v>200</v>
      </c>
      <c r="N103" t="s">
        <v>81</v>
      </c>
      <c r="O103" t="s">
        <v>82</v>
      </c>
      <c r="P103">
        <v>3000</v>
      </c>
      <c r="Q103" t="s">
        <v>38</v>
      </c>
      <c r="R103">
        <v>3141</v>
      </c>
      <c r="S103" t="s">
        <v>203</v>
      </c>
      <c r="T103">
        <v>0</v>
      </c>
      <c r="U103" t="s">
        <v>40</v>
      </c>
      <c r="V103" s="68">
        <v>1753166.24</v>
      </c>
      <c r="W103" s="1">
        <v>1813000</v>
      </c>
      <c r="X103" s="1">
        <v>1753159.04</v>
      </c>
      <c r="Y103" s="1">
        <v>1741466.24</v>
      </c>
      <c r="Z103" s="1">
        <v>851825.12</v>
      </c>
      <c r="AA103" s="81">
        <f t="shared" si="6"/>
        <v>889641.12</v>
      </c>
      <c r="AB103" s="1">
        <v>851825.12</v>
      </c>
      <c r="AC103" s="81">
        <f t="shared" si="7"/>
        <v>0</v>
      </c>
      <c r="AD103" s="1">
        <v>851825.12</v>
      </c>
      <c r="AE103" s="81">
        <f t="shared" si="8"/>
        <v>0</v>
      </c>
      <c r="AF103" s="82">
        <f t="shared" si="9"/>
        <v>7.1999999999534339</v>
      </c>
      <c r="AG103" s="1">
        <v>0</v>
      </c>
      <c r="AH103" s="1">
        <v>11700</v>
      </c>
      <c r="AI103" s="1">
        <v>0</v>
      </c>
      <c r="AJ103" s="1">
        <v>71533.759999999995</v>
      </c>
      <c r="AK103" s="1">
        <v>-59833.760000000002</v>
      </c>
    </row>
    <row r="104" spans="1:37" hidden="1" x14ac:dyDescent="0.25">
      <c r="A104" t="str">
        <f t="shared" si="5"/>
        <v>1.1-00-2311_23649031_2331610</v>
      </c>
      <c r="B104" t="s">
        <v>137</v>
      </c>
      <c r="C104" t="s">
        <v>138</v>
      </c>
      <c r="D104" t="s">
        <v>77</v>
      </c>
      <c r="E104" t="s">
        <v>78</v>
      </c>
      <c r="F104" t="s">
        <v>43</v>
      </c>
      <c r="G104" t="s">
        <v>44</v>
      </c>
      <c r="H104" t="s">
        <v>79</v>
      </c>
      <c r="I104" t="s">
        <v>80</v>
      </c>
      <c r="J104">
        <v>6</v>
      </c>
      <c r="K104" t="s">
        <v>34</v>
      </c>
      <c r="L104">
        <v>49</v>
      </c>
      <c r="M104" t="s">
        <v>200</v>
      </c>
      <c r="N104" t="s">
        <v>81</v>
      </c>
      <c r="O104" t="s">
        <v>82</v>
      </c>
      <c r="P104">
        <v>3000</v>
      </c>
      <c r="Q104" t="s">
        <v>38</v>
      </c>
      <c r="R104">
        <v>3161</v>
      </c>
      <c r="S104" t="s">
        <v>144</v>
      </c>
      <c r="T104">
        <v>0</v>
      </c>
      <c r="U104" t="s">
        <v>40</v>
      </c>
      <c r="V104" s="68">
        <v>28000</v>
      </c>
      <c r="W104" s="1">
        <v>0</v>
      </c>
      <c r="X104" s="1">
        <v>97022.399999999994</v>
      </c>
      <c r="Y104" s="1">
        <v>97022.399999999994</v>
      </c>
      <c r="Z104" s="1">
        <v>10968.96</v>
      </c>
      <c r="AA104" s="81">
        <f t="shared" si="6"/>
        <v>86053.440000000002</v>
      </c>
      <c r="AB104" s="1">
        <v>10968.96</v>
      </c>
      <c r="AC104" s="81">
        <f t="shared" si="7"/>
        <v>0</v>
      </c>
      <c r="AD104" s="1">
        <v>10968.96</v>
      </c>
      <c r="AE104" s="81">
        <f t="shared" si="8"/>
        <v>0</v>
      </c>
      <c r="AF104" s="82">
        <f t="shared" si="9"/>
        <v>-69022.399999999994</v>
      </c>
      <c r="AG104" s="1">
        <v>0</v>
      </c>
      <c r="AH104" s="1">
        <v>28000</v>
      </c>
      <c r="AI104" s="1">
        <v>0</v>
      </c>
      <c r="AJ104" s="1">
        <v>0</v>
      </c>
      <c r="AK104" s="1">
        <v>28000</v>
      </c>
    </row>
    <row r="105" spans="1:37" hidden="1" x14ac:dyDescent="0.25">
      <c r="A105" t="str">
        <f t="shared" si="5"/>
        <v>1.1-00-2311_23649031_2331810</v>
      </c>
      <c r="B105" t="s">
        <v>137</v>
      </c>
      <c r="C105" t="s">
        <v>138</v>
      </c>
      <c r="D105" t="s">
        <v>77</v>
      </c>
      <c r="E105" t="s">
        <v>78</v>
      </c>
      <c r="F105" t="s">
        <v>43</v>
      </c>
      <c r="G105" t="s">
        <v>44</v>
      </c>
      <c r="H105" t="s">
        <v>79</v>
      </c>
      <c r="I105" t="s">
        <v>80</v>
      </c>
      <c r="J105">
        <v>6</v>
      </c>
      <c r="K105" t="s">
        <v>34</v>
      </c>
      <c r="L105">
        <v>49</v>
      </c>
      <c r="M105" t="s">
        <v>200</v>
      </c>
      <c r="N105" t="s">
        <v>81</v>
      </c>
      <c r="O105" t="s">
        <v>82</v>
      </c>
      <c r="P105">
        <v>3000</v>
      </c>
      <c r="Q105" t="s">
        <v>38</v>
      </c>
      <c r="R105">
        <v>3181</v>
      </c>
      <c r="S105" t="s">
        <v>139</v>
      </c>
      <c r="T105">
        <v>0</v>
      </c>
      <c r="U105" t="s">
        <v>40</v>
      </c>
      <c r="V105" s="68">
        <v>2897.76</v>
      </c>
      <c r="W105" s="1">
        <v>0</v>
      </c>
      <c r="X105" s="1">
        <v>1779.43</v>
      </c>
      <c r="Y105" s="1">
        <v>1779.43</v>
      </c>
      <c r="Z105" s="1">
        <v>1779.43</v>
      </c>
      <c r="AA105" s="81">
        <f t="shared" si="6"/>
        <v>0</v>
      </c>
      <c r="AB105" s="1">
        <v>1779.43</v>
      </c>
      <c r="AC105" s="81">
        <f t="shared" si="7"/>
        <v>0</v>
      </c>
      <c r="AD105" s="1">
        <v>1779.43</v>
      </c>
      <c r="AE105" s="81">
        <f t="shared" si="8"/>
        <v>0</v>
      </c>
      <c r="AF105" s="82">
        <f t="shared" si="9"/>
        <v>1118.3300000000002</v>
      </c>
      <c r="AG105" s="1">
        <v>0</v>
      </c>
      <c r="AH105" s="1">
        <v>2897.76</v>
      </c>
      <c r="AI105" s="1">
        <v>0</v>
      </c>
      <c r="AJ105" s="1">
        <v>0</v>
      </c>
      <c r="AK105" s="1">
        <v>2897.76</v>
      </c>
    </row>
    <row r="106" spans="1:37" hidden="1" x14ac:dyDescent="0.25">
      <c r="A106" t="str">
        <f t="shared" si="5"/>
        <v>1.1-00-2311_23649031_2333310</v>
      </c>
      <c r="B106" t="s">
        <v>137</v>
      </c>
      <c r="C106" t="s">
        <v>138</v>
      </c>
      <c r="D106" t="s">
        <v>77</v>
      </c>
      <c r="E106" t="s">
        <v>78</v>
      </c>
      <c r="F106" t="s">
        <v>43</v>
      </c>
      <c r="G106" t="s">
        <v>44</v>
      </c>
      <c r="H106" t="s">
        <v>79</v>
      </c>
      <c r="I106" t="s">
        <v>80</v>
      </c>
      <c r="J106">
        <v>6</v>
      </c>
      <c r="K106" t="s">
        <v>34</v>
      </c>
      <c r="L106">
        <v>49</v>
      </c>
      <c r="M106" t="s">
        <v>200</v>
      </c>
      <c r="N106" t="s">
        <v>81</v>
      </c>
      <c r="O106" t="s">
        <v>82</v>
      </c>
      <c r="P106">
        <v>3000</v>
      </c>
      <c r="Q106" t="s">
        <v>38</v>
      </c>
      <c r="R106">
        <v>3331</v>
      </c>
      <c r="S106" t="s">
        <v>204</v>
      </c>
      <c r="T106">
        <v>0</v>
      </c>
      <c r="U106" t="s">
        <v>40</v>
      </c>
      <c r="V106" s="68">
        <v>0</v>
      </c>
      <c r="W106" s="1">
        <v>0</v>
      </c>
      <c r="X106" s="1">
        <v>0</v>
      </c>
      <c r="Y106" s="1">
        <v>0</v>
      </c>
      <c r="Z106" s="1">
        <v>0</v>
      </c>
      <c r="AA106" s="81">
        <f t="shared" si="6"/>
        <v>0</v>
      </c>
      <c r="AB106" s="1">
        <v>0</v>
      </c>
      <c r="AC106" s="81">
        <f t="shared" si="7"/>
        <v>0</v>
      </c>
      <c r="AD106" s="1">
        <v>0</v>
      </c>
      <c r="AE106" s="81">
        <f t="shared" si="8"/>
        <v>0</v>
      </c>
      <c r="AF106" s="82">
        <f t="shared" si="9"/>
        <v>0</v>
      </c>
      <c r="AG106" s="1">
        <v>0</v>
      </c>
      <c r="AH106" s="1">
        <v>0</v>
      </c>
      <c r="AI106" s="1">
        <v>0</v>
      </c>
      <c r="AJ106" s="1">
        <v>0</v>
      </c>
      <c r="AK106" s="1">
        <v>0</v>
      </c>
    </row>
    <row r="107" spans="1:37" hidden="1" x14ac:dyDescent="0.25">
      <c r="A107" t="str">
        <f t="shared" si="5"/>
        <v>1.1-00-2311_23649031_2333610</v>
      </c>
      <c r="B107" t="s">
        <v>137</v>
      </c>
      <c r="C107" t="s">
        <v>138</v>
      </c>
      <c r="D107" t="s">
        <v>77</v>
      </c>
      <c r="E107" t="s">
        <v>78</v>
      </c>
      <c r="F107" t="s">
        <v>43</v>
      </c>
      <c r="G107" t="s">
        <v>44</v>
      </c>
      <c r="H107" t="s">
        <v>79</v>
      </c>
      <c r="I107" t="s">
        <v>80</v>
      </c>
      <c r="J107">
        <v>6</v>
      </c>
      <c r="K107" t="s">
        <v>34</v>
      </c>
      <c r="L107">
        <v>49</v>
      </c>
      <c r="M107" t="s">
        <v>200</v>
      </c>
      <c r="N107" t="s">
        <v>81</v>
      </c>
      <c r="O107" t="s">
        <v>82</v>
      </c>
      <c r="P107">
        <v>3000</v>
      </c>
      <c r="Q107" t="s">
        <v>38</v>
      </c>
      <c r="R107">
        <v>3361</v>
      </c>
      <c r="S107" t="s">
        <v>205</v>
      </c>
      <c r="T107">
        <v>0</v>
      </c>
      <c r="U107" t="s">
        <v>40</v>
      </c>
      <c r="V107" s="68">
        <v>1255</v>
      </c>
      <c r="W107" s="1">
        <v>1500000</v>
      </c>
      <c r="X107" s="1">
        <v>0</v>
      </c>
      <c r="Y107" s="1">
        <v>0</v>
      </c>
      <c r="Z107" s="1">
        <v>0</v>
      </c>
      <c r="AA107" s="81">
        <f t="shared" si="6"/>
        <v>0</v>
      </c>
      <c r="AB107" s="1">
        <v>0</v>
      </c>
      <c r="AC107" s="81">
        <f t="shared" si="7"/>
        <v>0</v>
      </c>
      <c r="AD107" s="1">
        <v>0</v>
      </c>
      <c r="AE107" s="81">
        <f t="shared" si="8"/>
        <v>0</v>
      </c>
      <c r="AF107" s="82">
        <f t="shared" si="9"/>
        <v>1255</v>
      </c>
      <c r="AG107" s="1">
        <v>0</v>
      </c>
      <c r="AH107" s="1">
        <v>1255</v>
      </c>
      <c r="AI107" s="1">
        <v>0</v>
      </c>
      <c r="AJ107" s="1">
        <v>1500000</v>
      </c>
      <c r="AK107" s="1">
        <v>-1498745</v>
      </c>
    </row>
    <row r="108" spans="1:37" hidden="1" x14ac:dyDescent="0.25">
      <c r="A108" t="str">
        <f t="shared" si="5"/>
        <v>1.1-00-2311_23649031_2334710</v>
      </c>
      <c r="B108" t="s">
        <v>137</v>
      </c>
      <c r="C108" t="s">
        <v>138</v>
      </c>
      <c r="D108" t="s">
        <v>77</v>
      </c>
      <c r="E108" t="s">
        <v>78</v>
      </c>
      <c r="F108" t="s">
        <v>43</v>
      </c>
      <c r="G108" t="s">
        <v>44</v>
      </c>
      <c r="H108" t="s">
        <v>79</v>
      </c>
      <c r="I108" t="s">
        <v>80</v>
      </c>
      <c r="J108">
        <v>6</v>
      </c>
      <c r="K108" t="s">
        <v>34</v>
      </c>
      <c r="L108">
        <v>49</v>
      </c>
      <c r="M108" t="s">
        <v>200</v>
      </c>
      <c r="N108" t="s">
        <v>81</v>
      </c>
      <c r="O108" t="s">
        <v>82</v>
      </c>
      <c r="P108">
        <v>3000</v>
      </c>
      <c r="Q108" t="s">
        <v>38</v>
      </c>
      <c r="R108">
        <v>3471</v>
      </c>
      <c r="S108" t="s">
        <v>596</v>
      </c>
      <c r="T108">
        <v>0</v>
      </c>
      <c r="U108" t="s">
        <v>40</v>
      </c>
      <c r="V108" s="68">
        <v>7192</v>
      </c>
      <c r="W108" s="1">
        <v>0</v>
      </c>
      <c r="X108" s="1">
        <v>6960</v>
      </c>
      <c r="Y108" s="1">
        <v>6960</v>
      </c>
      <c r="Z108" s="1">
        <v>6960</v>
      </c>
      <c r="AA108" s="81">
        <f t="shared" si="6"/>
        <v>0</v>
      </c>
      <c r="AB108" s="1">
        <v>0</v>
      </c>
      <c r="AC108" s="81">
        <f t="shared" si="7"/>
        <v>6960</v>
      </c>
      <c r="AD108" s="1">
        <v>0</v>
      </c>
      <c r="AE108" s="81">
        <f t="shared" si="8"/>
        <v>0</v>
      </c>
      <c r="AF108" s="82">
        <f t="shared" si="9"/>
        <v>232</v>
      </c>
      <c r="AG108" s="1">
        <v>0</v>
      </c>
      <c r="AH108" s="1">
        <v>7192</v>
      </c>
      <c r="AI108" s="1">
        <v>0</v>
      </c>
      <c r="AJ108" s="1">
        <v>0</v>
      </c>
      <c r="AK108" s="1">
        <v>7192</v>
      </c>
    </row>
    <row r="109" spans="1:37" hidden="1" x14ac:dyDescent="0.25">
      <c r="A109" t="str">
        <f t="shared" si="5"/>
        <v>1.1-00-2311_23649031_2335210</v>
      </c>
      <c r="B109" t="s">
        <v>137</v>
      </c>
      <c r="C109" t="s">
        <v>138</v>
      </c>
      <c r="D109" t="s">
        <v>77</v>
      </c>
      <c r="E109" t="s">
        <v>78</v>
      </c>
      <c r="F109" t="s">
        <v>43</v>
      </c>
      <c r="G109" t="s">
        <v>44</v>
      </c>
      <c r="H109" t="s">
        <v>79</v>
      </c>
      <c r="I109" t="s">
        <v>80</v>
      </c>
      <c r="J109">
        <v>6</v>
      </c>
      <c r="K109" t="s">
        <v>34</v>
      </c>
      <c r="L109">
        <v>49</v>
      </c>
      <c r="M109" t="s">
        <v>200</v>
      </c>
      <c r="N109" t="s">
        <v>81</v>
      </c>
      <c r="O109" t="s">
        <v>82</v>
      </c>
      <c r="P109">
        <v>3000</v>
      </c>
      <c r="Q109" t="s">
        <v>38</v>
      </c>
      <c r="R109">
        <v>3521</v>
      </c>
      <c r="S109" t="s">
        <v>597</v>
      </c>
      <c r="T109">
        <v>0</v>
      </c>
      <c r="U109" t="s">
        <v>40</v>
      </c>
      <c r="V109" s="68">
        <v>5220</v>
      </c>
      <c r="W109" s="1">
        <v>0</v>
      </c>
      <c r="X109" s="1">
        <v>4988</v>
      </c>
      <c r="Y109" s="1">
        <v>4988</v>
      </c>
      <c r="Z109" s="1">
        <v>4988</v>
      </c>
      <c r="AA109" s="81">
        <f t="shared" si="6"/>
        <v>0</v>
      </c>
      <c r="AB109" s="1">
        <v>0</v>
      </c>
      <c r="AC109" s="81">
        <f t="shared" si="7"/>
        <v>4988</v>
      </c>
      <c r="AD109" s="1">
        <v>0</v>
      </c>
      <c r="AE109" s="81">
        <f t="shared" si="8"/>
        <v>0</v>
      </c>
      <c r="AF109" s="82">
        <f t="shared" si="9"/>
        <v>232</v>
      </c>
      <c r="AG109" s="1">
        <v>0</v>
      </c>
      <c r="AH109" s="1">
        <v>5220</v>
      </c>
      <c r="AI109" s="1">
        <v>0</v>
      </c>
      <c r="AJ109" s="1">
        <v>0</v>
      </c>
      <c r="AK109" s="1">
        <v>5220</v>
      </c>
    </row>
    <row r="110" spans="1:37" hidden="1" x14ac:dyDescent="0.25">
      <c r="A110" t="str">
        <f t="shared" si="5"/>
        <v>1.1-00-2311_23649031_2335310</v>
      </c>
      <c r="B110" t="s">
        <v>137</v>
      </c>
      <c r="C110" t="s">
        <v>138</v>
      </c>
      <c r="D110" t="s">
        <v>77</v>
      </c>
      <c r="E110" t="s">
        <v>78</v>
      </c>
      <c r="F110" t="s">
        <v>43</v>
      </c>
      <c r="G110" t="s">
        <v>44</v>
      </c>
      <c r="H110" t="s">
        <v>79</v>
      </c>
      <c r="I110" t="s">
        <v>80</v>
      </c>
      <c r="J110">
        <v>6</v>
      </c>
      <c r="K110" t="s">
        <v>34</v>
      </c>
      <c r="L110">
        <v>49</v>
      </c>
      <c r="M110" t="s">
        <v>200</v>
      </c>
      <c r="N110" t="s">
        <v>81</v>
      </c>
      <c r="O110" t="s">
        <v>82</v>
      </c>
      <c r="P110">
        <v>3000</v>
      </c>
      <c r="Q110" t="s">
        <v>38</v>
      </c>
      <c r="R110">
        <v>3531</v>
      </c>
      <c r="S110" t="s">
        <v>206</v>
      </c>
      <c r="T110">
        <v>0</v>
      </c>
      <c r="U110" t="s">
        <v>40</v>
      </c>
      <c r="V110" s="68">
        <v>183733</v>
      </c>
      <c r="W110" s="1">
        <v>275000</v>
      </c>
      <c r="X110" s="1">
        <v>2995.12</v>
      </c>
      <c r="Y110" s="1">
        <v>2995.12</v>
      </c>
      <c r="Z110" s="1">
        <v>0</v>
      </c>
      <c r="AA110" s="81">
        <f t="shared" si="6"/>
        <v>2995.12</v>
      </c>
      <c r="AB110" s="1">
        <v>0</v>
      </c>
      <c r="AC110" s="81">
        <f t="shared" si="7"/>
        <v>0</v>
      </c>
      <c r="AD110" s="1">
        <v>0</v>
      </c>
      <c r="AE110" s="81">
        <f t="shared" si="8"/>
        <v>0</v>
      </c>
      <c r="AF110" s="82">
        <f t="shared" si="9"/>
        <v>180737.88</v>
      </c>
      <c r="AG110" s="1">
        <v>0</v>
      </c>
      <c r="AH110" s="1">
        <v>0</v>
      </c>
      <c r="AI110" s="1">
        <v>0</v>
      </c>
      <c r="AJ110" s="1">
        <v>91267</v>
      </c>
      <c r="AK110" s="1">
        <v>-91267</v>
      </c>
    </row>
    <row r="111" spans="1:37" hidden="1" x14ac:dyDescent="0.25">
      <c r="A111" t="str">
        <f t="shared" si="5"/>
        <v>1.1-00-2311_23649031_2351510</v>
      </c>
      <c r="B111" t="s">
        <v>137</v>
      </c>
      <c r="C111" t="s">
        <v>138</v>
      </c>
      <c r="D111" t="s">
        <v>77</v>
      </c>
      <c r="E111" t="s">
        <v>78</v>
      </c>
      <c r="F111" t="s">
        <v>43</v>
      </c>
      <c r="G111" t="s">
        <v>44</v>
      </c>
      <c r="H111" t="s">
        <v>79</v>
      </c>
      <c r="I111" t="s">
        <v>80</v>
      </c>
      <c r="J111">
        <v>6</v>
      </c>
      <c r="K111" t="s">
        <v>34</v>
      </c>
      <c r="L111">
        <v>49</v>
      </c>
      <c r="M111" t="s">
        <v>200</v>
      </c>
      <c r="N111" t="s">
        <v>81</v>
      </c>
      <c r="O111" t="s">
        <v>82</v>
      </c>
      <c r="P111">
        <v>5000</v>
      </c>
      <c r="Q111" t="s">
        <v>84</v>
      </c>
      <c r="R111">
        <v>5151</v>
      </c>
      <c r="S111" t="s">
        <v>207</v>
      </c>
      <c r="T111">
        <v>0</v>
      </c>
      <c r="U111" t="s">
        <v>40</v>
      </c>
      <c r="V111" s="68">
        <v>507261</v>
      </c>
      <c r="W111" s="1">
        <v>500000</v>
      </c>
      <c r="X111" s="1">
        <v>660193.26</v>
      </c>
      <c r="Y111" s="1">
        <v>607993.26</v>
      </c>
      <c r="Z111" s="1">
        <v>584182.72</v>
      </c>
      <c r="AA111" s="81">
        <f t="shared" si="6"/>
        <v>23810.540000000037</v>
      </c>
      <c r="AB111" s="1">
        <v>566417.09</v>
      </c>
      <c r="AC111" s="81">
        <f t="shared" si="7"/>
        <v>17765.630000000005</v>
      </c>
      <c r="AD111" s="1">
        <v>566417.09</v>
      </c>
      <c r="AE111" s="81">
        <f t="shared" si="8"/>
        <v>0</v>
      </c>
      <c r="AF111" s="82">
        <f t="shared" si="9"/>
        <v>-152932.26</v>
      </c>
      <c r="AG111" s="1">
        <v>0</v>
      </c>
      <c r="AH111" s="1">
        <v>168041</v>
      </c>
      <c r="AI111" s="1">
        <v>0</v>
      </c>
      <c r="AJ111" s="1">
        <v>160780</v>
      </c>
      <c r="AK111" s="1">
        <v>7261</v>
      </c>
    </row>
    <row r="112" spans="1:37" hidden="1" x14ac:dyDescent="0.25">
      <c r="A112" t="str">
        <f t="shared" si="5"/>
        <v>1.1-00-2311_23649031_23515137</v>
      </c>
      <c r="B112" t="s">
        <v>137</v>
      </c>
      <c r="C112" t="s">
        <v>138</v>
      </c>
      <c r="D112" t="s">
        <v>77</v>
      </c>
      <c r="E112" t="s">
        <v>78</v>
      </c>
      <c r="F112" t="s">
        <v>43</v>
      </c>
      <c r="G112" t="s">
        <v>44</v>
      </c>
      <c r="H112" t="s">
        <v>79</v>
      </c>
      <c r="I112" t="s">
        <v>80</v>
      </c>
      <c r="J112">
        <v>6</v>
      </c>
      <c r="K112" t="s">
        <v>34</v>
      </c>
      <c r="L112">
        <v>49</v>
      </c>
      <c r="M112" t="s">
        <v>200</v>
      </c>
      <c r="N112" t="s">
        <v>81</v>
      </c>
      <c r="O112" t="s">
        <v>82</v>
      </c>
      <c r="P112">
        <v>5000</v>
      </c>
      <c r="Q112" t="s">
        <v>84</v>
      </c>
      <c r="R112">
        <v>5151</v>
      </c>
      <c r="S112" t="s">
        <v>207</v>
      </c>
      <c r="T112">
        <v>37</v>
      </c>
      <c r="U112" t="s">
        <v>598</v>
      </c>
      <c r="V112" s="68">
        <v>0</v>
      </c>
      <c r="W112" s="1">
        <v>0</v>
      </c>
      <c r="X112" s="1">
        <v>165184</v>
      </c>
      <c r="Y112" s="1">
        <v>128412</v>
      </c>
      <c r="Z112" s="1">
        <v>0</v>
      </c>
      <c r="AA112" s="81">
        <f t="shared" si="6"/>
        <v>128412</v>
      </c>
      <c r="AB112" s="1">
        <v>0</v>
      </c>
      <c r="AC112" s="81">
        <f t="shared" si="7"/>
        <v>0</v>
      </c>
      <c r="AD112" s="1">
        <v>0</v>
      </c>
      <c r="AE112" s="81">
        <f t="shared" si="8"/>
        <v>0</v>
      </c>
      <c r="AF112" s="82">
        <f t="shared" si="9"/>
        <v>-165184</v>
      </c>
      <c r="AG112" s="1">
        <v>0</v>
      </c>
      <c r="AH112" s="1">
        <v>0</v>
      </c>
      <c r="AI112" s="1">
        <v>0</v>
      </c>
      <c r="AJ112" s="1">
        <v>0</v>
      </c>
      <c r="AK112" s="1">
        <v>0</v>
      </c>
    </row>
    <row r="113" spans="1:37" hidden="1" x14ac:dyDescent="0.25">
      <c r="A113" t="str">
        <f t="shared" si="5"/>
        <v>1.1-00-2311_23649031_2351910</v>
      </c>
      <c r="B113" t="s">
        <v>137</v>
      </c>
      <c r="C113" t="s">
        <v>138</v>
      </c>
      <c r="D113" t="s">
        <v>77</v>
      </c>
      <c r="E113" t="s">
        <v>78</v>
      </c>
      <c r="F113" t="s">
        <v>43</v>
      </c>
      <c r="G113" t="s">
        <v>44</v>
      </c>
      <c r="H113" t="s">
        <v>79</v>
      </c>
      <c r="I113" t="s">
        <v>80</v>
      </c>
      <c r="J113">
        <v>6</v>
      </c>
      <c r="K113" t="s">
        <v>34</v>
      </c>
      <c r="L113">
        <v>49</v>
      </c>
      <c r="M113" t="s">
        <v>200</v>
      </c>
      <c r="N113" t="s">
        <v>81</v>
      </c>
      <c r="O113" t="s">
        <v>82</v>
      </c>
      <c r="P113">
        <v>5000</v>
      </c>
      <c r="Q113" t="s">
        <v>84</v>
      </c>
      <c r="R113">
        <v>5191</v>
      </c>
      <c r="S113" t="s">
        <v>208</v>
      </c>
      <c r="T113">
        <v>0</v>
      </c>
      <c r="U113" t="s">
        <v>40</v>
      </c>
      <c r="V113" s="68">
        <v>16200</v>
      </c>
      <c r="W113" s="1">
        <v>0</v>
      </c>
      <c r="X113" s="1">
        <v>13618.4</v>
      </c>
      <c r="Y113" s="1">
        <v>13618.4</v>
      </c>
      <c r="Z113" s="1">
        <v>13618.4</v>
      </c>
      <c r="AA113" s="81">
        <f t="shared" si="6"/>
        <v>0</v>
      </c>
      <c r="AB113" s="1">
        <v>13618.4</v>
      </c>
      <c r="AC113" s="81">
        <f t="shared" si="7"/>
        <v>0</v>
      </c>
      <c r="AD113" s="1">
        <v>13618.4</v>
      </c>
      <c r="AE113" s="81">
        <f t="shared" si="8"/>
        <v>0</v>
      </c>
      <c r="AF113" s="82">
        <f t="shared" si="9"/>
        <v>2581.6000000000004</v>
      </c>
      <c r="AG113" s="1">
        <v>0</v>
      </c>
      <c r="AH113" s="1">
        <v>16200</v>
      </c>
      <c r="AI113" s="1">
        <v>0</v>
      </c>
      <c r="AJ113" s="1">
        <v>0</v>
      </c>
      <c r="AK113" s="1">
        <v>16200</v>
      </c>
    </row>
    <row r="114" spans="1:37" hidden="1" x14ac:dyDescent="0.25">
      <c r="A114" t="str">
        <f t="shared" si="5"/>
        <v>1.1-00-2311_23649031_2352110</v>
      </c>
      <c r="B114" t="s">
        <v>137</v>
      </c>
      <c r="C114" t="s">
        <v>138</v>
      </c>
      <c r="D114" t="s">
        <v>77</v>
      </c>
      <c r="E114" t="s">
        <v>78</v>
      </c>
      <c r="F114" t="s">
        <v>43</v>
      </c>
      <c r="G114" t="s">
        <v>44</v>
      </c>
      <c r="H114" t="s">
        <v>79</v>
      </c>
      <c r="I114" t="s">
        <v>80</v>
      </c>
      <c r="J114">
        <v>6</v>
      </c>
      <c r="K114" t="s">
        <v>34</v>
      </c>
      <c r="L114">
        <v>49</v>
      </c>
      <c r="M114" t="s">
        <v>200</v>
      </c>
      <c r="N114" t="s">
        <v>81</v>
      </c>
      <c r="O114" t="s">
        <v>82</v>
      </c>
      <c r="P114">
        <v>5000</v>
      </c>
      <c r="Q114" t="s">
        <v>84</v>
      </c>
      <c r="R114">
        <v>5211</v>
      </c>
      <c r="S114" t="s">
        <v>345</v>
      </c>
      <c r="T114">
        <v>0</v>
      </c>
      <c r="U114" t="s">
        <v>40</v>
      </c>
      <c r="V114" s="68">
        <v>0</v>
      </c>
      <c r="W114" s="1">
        <v>0</v>
      </c>
      <c r="X114" s="1">
        <v>0</v>
      </c>
      <c r="Y114" s="1">
        <v>0</v>
      </c>
      <c r="Z114" s="1">
        <v>0</v>
      </c>
      <c r="AA114" s="81">
        <f t="shared" si="6"/>
        <v>0</v>
      </c>
      <c r="AB114" s="1">
        <v>0</v>
      </c>
      <c r="AC114" s="81">
        <f t="shared" si="7"/>
        <v>0</v>
      </c>
      <c r="AD114" s="1">
        <v>0</v>
      </c>
      <c r="AE114" s="81">
        <f t="shared" si="8"/>
        <v>0</v>
      </c>
      <c r="AF114" s="82">
        <f t="shared" si="9"/>
        <v>0</v>
      </c>
      <c r="AG114" s="1">
        <v>0</v>
      </c>
      <c r="AH114" s="1">
        <v>0</v>
      </c>
      <c r="AI114" s="1">
        <v>0</v>
      </c>
      <c r="AJ114" s="1">
        <v>0</v>
      </c>
      <c r="AK114" s="1">
        <v>0</v>
      </c>
    </row>
    <row r="115" spans="1:37" hidden="1" x14ac:dyDescent="0.25">
      <c r="A115" t="str">
        <f t="shared" si="5"/>
        <v>1.1-00-2311_23649031_2352310</v>
      </c>
      <c r="B115" t="s">
        <v>137</v>
      </c>
      <c r="C115" t="s">
        <v>138</v>
      </c>
      <c r="D115" t="s">
        <v>77</v>
      </c>
      <c r="E115" t="s">
        <v>78</v>
      </c>
      <c r="F115" t="s">
        <v>43</v>
      </c>
      <c r="G115" t="s">
        <v>44</v>
      </c>
      <c r="H115" t="s">
        <v>79</v>
      </c>
      <c r="I115" t="s">
        <v>80</v>
      </c>
      <c r="J115">
        <v>6</v>
      </c>
      <c r="K115" t="s">
        <v>34</v>
      </c>
      <c r="L115">
        <v>49</v>
      </c>
      <c r="M115" t="s">
        <v>200</v>
      </c>
      <c r="N115" t="s">
        <v>81</v>
      </c>
      <c r="O115" t="s">
        <v>82</v>
      </c>
      <c r="P115">
        <v>5000</v>
      </c>
      <c r="Q115" t="s">
        <v>84</v>
      </c>
      <c r="R115">
        <v>5231</v>
      </c>
      <c r="S115" t="s">
        <v>209</v>
      </c>
      <c r="T115">
        <v>0</v>
      </c>
      <c r="U115" t="s">
        <v>40</v>
      </c>
      <c r="V115" s="68">
        <v>151436</v>
      </c>
      <c r="W115" s="1">
        <v>0</v>
      </c>
      <c r="X115" s="1">
        <v>150382.92000000001</v>
      </c>
      <c r="Y115" s="1">
        <v>125982.09</v>
      </c>
      <c r="Z115" s="1">
        <v>125982.09</v>
      </c>
      <c r="AA115" s="81">
        <f t="shared" si="6"/>
        <v>0</v>
      </c>
      <c r="AB115" s="1">
        <v>32642.400000000001</v>
      </c>
      <c r="AC115" s="81">
        <f t="shared" si="7"/>
        <v>93339.69</v>
      </c>
      <c r="AD115" s="1">
        <v>32642.400000000001</v>
      </c>
      <c r="AE115" s="81">
        <f t="shared" si="8"/>
        <v>0</v>
      </c>
      <c r="AF115" s="82">
        <f t="shared" si="9"/>
        <v>1053.0799999999872</v>
      </c>
      <c r="AG115" s="1">
        <v>0</v>
      </c>
      <c r="AH115" s="1">
        <v>162688</v>
      </c>
      <c r="AI115" s="1">
        <v>0</v>
      </c>
      <c r="AJ115" s="1">
        <v>11252</v>
      </c>
      <c r="AK115" s="1">
        <v>151436</v>
      </c>
    </row>
    <row r="116" spans="1:37" hidden="1" x14ac:dyDescent="0.25">
      <c r="A116" t="str">
        <f t="shared" si="5"/>
        <v>1.1-00-2311_23649031_2356510</v>
      </c>
      <c r="B116" t="s">
        <v>137</v>
      </c>
      <c r="C116" t="s">
        <v>138</v>
      </c>
      <c r="D116" t="s">
        <v>77</v>
      </c>
      <c r="E116" t="s">
        <v>78</v>
      </c>
      <c r="F116" t="s">
        <v>43</v>
      </c>
      <c r="G116" t="s">
        <v>44</v>
      </c>
      <c r="H116" t="s">
        <v>79</v>
      </c>
      <c r="I116" t="s">
        <v>80</v>
      </c>
      <c r="J116">
        <v>6</v>
      </c>
      <c r="K116" t="s">
        <v>34</v>
      </c>
      <c r="L116">
        <v>49</v>
      </c>
      <c r="M116" t="s">
        <v>200</v>
      </c>
      <c r="N116" t="s">
        <v>81</v>
      </c>
      <c r="O116" t="s">
        <v>82</v>
      </c>
      <c r="P116">
        <v>5000</v>
      </c>
      <c r="Q116" t="s">
        <v>84</v>
      </c>
      <c r="R116">
        <v>5651</v>
      </c>
      <c r="S116" t="s">
        <v>210</v>
      </c>
      <c r="T116">
        <v>0</v>
      </c>
      <c r="U116" t="s">
        <v>40</v>
      </c>
      <c r="V116" s="68">
        <v>11252</v>
      </c>
      <c r="W116" s="1">
        <v>170000</v>
      </c>
      <c r="X116" s="1">
        <v>3550876</v>
      </c>
      <c r="Y116" s="1">
        <v>11020</v>
      </c>
      <c r="Z116" s="1">
        <v>11020</v>
      </c>
      <c r="AA116" s="81">
        <f t="shared" si="6"/>
        <v>0</v>
      </c>
      <c r="AB116" s="1">
        <v>0</v>
      </c>
      <c r="AC116" s="81">
        <f t="shared" si="7"/>
        <v>11020</v>
      </c>
      <c r="AD116" s="1">
        <v>0</v>
      </c>
      <c r="AE116" s="81">
        <f t="shared" si="8"/>
        <v>0</v>
      </c>
      <c r="AF116" s="82">
        <f t="shared" si="9"/>
        <v>-3539624</v>
      </c>
      <c r="AG116" s="1">
        <v>0</v>
      </c>
      <c r="AH116" s="1">
        <v>11252</v>
      </c>
      <c r="AI116" s="1">
        <v>0</v>
      </c>
      <c r="AJ116" s="1">
        <v>170000</v>
      </c>
      <c r="AK116" s="1">
        <v>-158748</v>
      </c>
    </row>
    <row r="117" spans="1:37" hidden="1" x14ac:dyDescent="0.25">
      <c r="A117" t="str">
        <f t="shared" si="5"/>
        <v>1.1-00-2311_23650031_2321510</v>
      </c>
      <c r="B117" t="s">
        <v>137</v>
      </c>
      <c r="C117" t="s">
        <v>138</v>
      </c>
      <c r="D117" t="s">
        <v>77</v>
      </c>
      <c r="E117" t="s">
        <v>78</v>
      </c>
      <c r="F117" t="s">
        <v>43</v>
      </c>
      <c r="G117" t="s">
        <v>44</v>
      </c>
      <c r="H117" t="s">
        <v>79</v>
      </c>
      <c r="I117" t="s">
        <v>80</v>
      </c>
      <c r="J117">
        <v>6</v>
      </c>
      <c r="K117" t="s">
        <v>34</v>
      </c>
      <c r="L117">
        <v>50</v>
      </c>
      <c r="M117" t="s">
        <v>83</v>
      </c>
      <c r="N117" t="s">
        <v>81</v>
      </c>
      <c r="O117" t="s">
        <v>82</v>
      </c>
      <c r="P117">
        <v>2000</v>
      </c>
      <c r="Q117" t="s">
        <v>73</v>
      </c>
      <c r="R117">
        <v>2151</v>
      </c>
      <c r="S117" t="s">
        <v>333</v>
      </c>
      <c r="T117">
        <v>0</v>
      </c>
      <c r="U117" t="s">
        <v>40</v>
      </c>
      <c r="V117" s="68">
        <v>0</v>
      </c>
      <c r="W117" s="1">
        <v>0</v>
      </c>
      <c r="X117" s="1">
        <v>0</v>
      </c>
      <c r="Y117" s="1">
        <v>0</v>
      </c>
      <c r="Z117" s="1">
        <v>0</v>
      </c>
      <c r="AA117" s="81">
        <f t="shared" si="6"/>
        <v>0</v>
      </c>
      <c r="AB117" s="1">
        <v>0</v>
      </c>
      <c r="AC117" s="81">
        <f t="shared" si="7"/>
        <v>0</v>
      </c>
      <c r="AD117" s="1">
        <v>0</v>
      </c>
      <c r="AE117" s="81">
        <f t="shared" si="8"/>
        <v>0</v>
      </c>
      <c r="AF117" s="82">
        <f t="shared" si="9"/>
        <v>0</v>
      </c>
      <c r="AG117" s="1">
        <v>0</v>
      </c>
      <c r="AH117" s="1">
        <v>0</v>
      </c>
      <c r="AI117" s="1">
        <v>0</v>
      </c>
      <c r="AJ117" s="1">
        <v>0</v>
      </c>
      <c r="AK117" s="1">
        <v>0</v>
      </c>
    </row>
    <row r="118" spans="1:37" hidden="1" x14ac:dyDescent="0.25">
      <c r="A118" t="str">
        <f t="shared" si="5"/>
        <v>1.1-00-2311_23650031_2332310</v>
      </c>
      <c r="B118" t="s">
        <v>137</v>
      </c>
      <c r="C118" t="s">
        <v>138</v>
      </c>
      <c r="D118" t="s">
        <v>77</v>
      </c>
      <c r="E118" t="s">
        <v>78</v>
      </c>
      <c r="F118" t="s">
        <v>43</v>
      </c>
      <c r="G118" t="s">
        <v>44</v>
      </c>
      <c r="H118" t="s">
        <v>79</v>
      </c>
      <c r="I118" t="s">
        <v>80</v>
      </c>
      <c r="J118">
        <v>6</v>
      </c>
      <c r="K118" t="s">
        <v>34</v>
      </c>
      <c r="L118">
        <v>50</v>
      </c>
      <c r="M118" t="s">
        <v>83</v>
      </c>
      <c r="N118" t="s">
        <v>81</v>
      </c>
      <c r="O118" t="s">
        <v>82</v>
      </c>
      <c r="P118">
        <v>3000</v>
      </c>
      <c r="Q118" t="s">
        <v>38</v>
      </c>
      <c r="R118">
        <v>3231</v>
      </c>
      <c r="S118" t="s">
        <v>211</v>
      </c>
      <c r="T118">
        <v>0</v>
      </c>
      <c r="U118" t="s">
        <v>40</v>
      </c>
      <c r="V118" s="68">
        <v>5250000</v>
      </c>
      <c r="W118" s="1">
        <v>750000</v>
      </c>
      <c r="X118" s="1">
        <v>5093045.1900000004</v>
      </c>
      <c r="Y118" s="1">
        <v>4728062.79</v>
      </c>
      <c r="Z118" s="1">
        <v>3522450.09</v>
      </c>
      <c r="AA118" s="81">
        <f t="shared" si="6"/>
        <v>1205612.7000000002</v>
      </c>
      <c r="AB118" s="1">
        <v>3110824.16</v>
      </c>
      <c r="AC118" s="81">
        <f t="shared" si="7"/>
        <v>411625.9299999997</v>
      </c>
      <c r="AD118" s="1">
        <v>3110824.16</v>
      </c>
      <c r="AE118" s="81">
        <f t="shared" si="8"/>
        <v>0</v>
      </c>
      <c r="AF118" s="82">
        <f t="shared" si="9"/>
        <v>156954.80999999959</v>
      </c>
      <c r="AG118" s="1">
        <v>0</v>
      </c>
      <c r="AH118" s="1">
        <v>4500000</v>
      </c>
      <c r="AI118" s="1">
        <v>0</v>
      </c>
      <c r="AJ118" s="1">
        <v>0</v>
      </c>
      <c r="AK118" s="1">
        <v>4500000</v>
      </c>
    </row>
    <row r="119" spans="1:37" hidden="1" x14ac:dyDescent="0.25">
      <c r="A119" t="str">
        <f t="shared" si="5"/>
        <v>1.1-00-2311_23650031_2333310</v>
      </c>
      <c r="B119" t="s">
        <v>137</v>
      </c>
      <c r="C119" t="s">
        <v>138</v>
      </c>
      <c r="D119" t="s">
        <v>77</v>
      </c>
      <c r="E119" t="s">
        <v>78</v>
      </c>
      <c r="F119" t="s">
        <v>43</v>
      </c>
      <c r="G119" t="s">
        <v>44</v>
      </c>
      <c r="H119" t="s">
        <v>79</v>
      </c>
      <c r="I119" t="s">
        <v>80</v>
      </c>
      <c r="J119">
        <v>6</v>
      </c>
      <c r="K119" t="s">
        <v>34</v>
      </c>
      <c r="L119">
        <v>50</v>
      </c>
      <c r="M119" t="s">
        <v>83</v>
      </c>
      <c r="N119" t="s">
        <v>81</v>
      </c>
      <c r="O119" t="s">
        <v>82</v>
      </c>
      <c r="P119">
        <v>3000</v>
      </c>
      <c r="Q119" t="s">
        <v>38</v>
      </c>
      <c r="R119">
        <v>3331</v>
      </c>
      <c r="S119" t="s">
        <v>204</v>
      </c>
      <c r="T119">
        <v>0</v>
      </c>
      <c r="U119" t="s">
        <v>40</v>
      </c>
      <c r="V119" s="68">
        <v>275000</v>
      </c>
      <c r="W119" s="1">
        <v>275000</v>
      </c>
      <c r="X119" s="1">
        <v>10493919.99</v>
      </c>
      <c r="Y119" s="1">
        <v>10493919.99</v>
      </c>
      <c r="Z119" s="1">
        <v>5617912.3899999997</v>
      </c>
      <c r="AA119" s="81">
        <f t="shared" si="6"/>
        <v>4876007.6000000006</v>
      </c>
      <c r="AB119" s="1">
        <v>0</v>
      </c>
      <c r="AC119" s="81">
        <f t="shared" si="7"/>
        <v>5617912.3899999997</v>
      </c>
      <c r="AD119" s="1">
        <v>0</v>
      </c>
      <c r="AE119" s="81">
        <f t="shared" si="8"/>
        <v>0</v>
      </c>
      <c r="AF119" s="82">
        <f t="shared" si="9"/>
        <v>-10218919.99</v>
      </c>
      <c r="AG119" s="1">
        <v>0</v>
      </c>
      <c r="AH119" s="1">
        <v>0</v>
      </c>
      <c r="AI119" s="1">
        <v>0</v>
      </c>
      <c r="AJ119" s="1">
        <v>0</v>
      </c>
      <c r="AK119" s="1">
        <v>0</v>
      </c>
    </row>
    <row r="120" spans="1:37" hidden="1" x14ac:dyDescent="0.25">
      <c r="A120" t="str">
        <f t="shared" si="5"/>
        <v>1.1-00-2311_23650031_2359110</v>
      </c>
      <c r="B120" t="s">
        <v>137</v>
      </c>
      <c r="C120" t="s">
        <v>138</v>
      </c>
      <c r="D120" t="s">
        <v>77</v>
      </c>
      <c r="E120" t="s">
        <v>78</v>
      </c>
      <c r="F120" t="s">
        <v>43</v>
      </c>
      <c r="G120" t="s">
        <v>44</v>
      </c>
      <c r="H120" t="s">
        <v>79</v>
      </c>
      <c r="I120" t="s">
        <v>80</v>
      </c>
      <c r="J120">
        <v>6</v>
      </c>
      <c r="K120" t="s">
        <v>34</v>
      </c>
      <c r="L120">
        <v>50</v>
      </c>
      <c r="M120" t="s">
        <v>83</v>
      </c>
      <c r="N120" t="s">
        <v>81</v>
      </c>
      <c r="O120" t="s">
        <v>82</v>
      </c>
      <c r="P120">
        <v>5000</v>
      </c>
      <c r="Q120" t="s">
        <v>84</v>
      </c>
      <c r="R120">
        <v>5911</v>
      </c>
      <c r="S120" t="s">
        <v>212</v>
      </c>
      <c r="T120">
        <v>0</v>
      </c>
      <c r="U120" t="s">
        <v>40</v>
      </c>
      <c r="V120" s="68">
        <v>5841164</v>
      </c>
      <c r="W120" s="1">
        <v>5841164</v>
      </c>
      <c r="X120" s="1">
        <v>5629015.9699999997</v>
      </c>
      <c r="Y120" s="1">
        <v>5629015.9699999997</v>
      </c>
      <c r="Z120" s="1">
        <v>3512121.41</v>
      </c>
      <c r="AA120" s="81">
        <f t="shared" si="6"/>
        <v>2116894.5599999996</v>
      </c>
      <c r="AB120" s="1">
        <v>3010389.78</v>
      </c>
      <c r="AC120" s="81">
        <f t="shared" si="7"/>
        <v>501731.63000000035</v>
      </c>
      <c r="AD120" s="1">
        <v>3010389.78</v>
      </c>
      <c r="AE120" s="81">
        <f t="shared" si="8"/>
        <v>0</v>
      </c>
      <c r="AF120" s="82">
        <f t="shared" si="9"/>
        <v>212148.03000000026</v>
      </c>
      <c r="AG120" s="1">
        <v>0</v>
      </c>
      <c r="AH120" s="1">
        <v>0</v>
      </c>
      <c r="AI120" s="1">
        <v>0</v>
      </c>
      <c r="AJ120" s="1">
        <v>0</v>
      </c>
      <c r="AK120" s="1">
        <v>0</v>
      </c>
    </row>
    <row r="121" spans="1:37" hidden="1" x14ac:dyDescent="0.25">
      <c r="A121" t="str">
        <f t="shared" si="5"/>
        <v>1.1-00-2311_23650031_2359710</v>
      </c>
      <c r="B121" t="s">
        <v>137</v>
      </c>
      <c r="C121" t="s">
        <v>138</v>
      </c>
      <c r="D121" t="s">
        <v>77</v>
      </c>
      <c r="E121" t="s">
        <v>78</v>
      </c>
      <c r="F121" t="s">
        <v>43</v>
      </c>
      <c r="G121" t="s">
        <v>44</v>
      </c>
      <c r="H121" t="s">
        <v>79</v>
      </c>
      <c r="I121" t="s">
        <v>80</v>
      </c>
      <c r="J121">
        <v>6</v>
      </c>
      <c r="K121" t="s">
        <v>34</v>
      </c>
      <c r="L121">
        <v>50</v>
      </c>
      <c r="M121" t="s">
        <v>83</v>
      </c>
      <c r="N121" t="s">
        <v>81</v>
      </c>
      <c r="O121" t="s">
        <v>82</v>
      </c>
      <c r="P121">
        <v>5000</v>
      </c>
      <c r="Q121" t="s">
        <v>84</v>
      </c>
      <c r="R121">
        <v>5971</v>
      </c>
      <c r="S121" t="s">
        <v>213</v>
      </c>
      <c r="T121">
        <v>0</v>
      </c>
      <c r="U121" t="s">
        <v>40</v>
      </c>
      <c r="V121" s="68">
        <v>4179392</v>
      </c>
      <c r="W121" s="1">
        <v>4091000</v>
      </c>
      <c r="X121" s="1">
        <v>4634442.0199999996</v>
      </c>
      <c r="Y121" s="1">
        <v>5001930.0199999996</v>
      </c>
      <c r="Z121" s="1">
        <v>5001930.0199999996</v>
      </c>
      <c r="AA121" s="81">
        <f t="shared" si="6"/>
        <v>0</v>
      </c>
      <c r="AB121" s="1">
        <v>3423357.22</v>
      </c>
      <c r="AC121" s="81">
        <f t="shared" si="7"/>
        <v>1578572.7999999993</v>
      </c>
      <c r="AD121" s="1">
        <v>3423357.22</v>
      </c>
      <c r="AE121" s="81">
        <f t="shared" si="8"/>
        <v>0</v>
      </c>
      <c r="AF121" s="82">
        <f t="shared" si="9"/>
        <v>-455050.01999999955</v>
      </c>
      <c r="AG121" s="1">
        <v>0</v>
      </c>
      <c r="AH121" s="1">
        <v>88392</v>
      </c>
      <c r="AI121" s="1">
        <v>0</v>
      </c>
      <c r="AJ121" s="1">
        <v>0</v>
      </c>
      <c r="AK121" s="1">
        <v>88392</v>
      </c>
    </row>
    <row r="122" spans="1:37" hidden="1" x14ac:dyDescent="0.25">
      <c r="A122" t="str">
        <f t="shared" si="5"/>
        <v>1.1-00-2307_23335021_2321610</v>
      </c>
      <c r="B122" t="s">
        <v>137</v>
      </c>
      <c r="C122" t="s">
        <v>138</v>
      </c>
      <c r="D122" t="s">
        <v>86</v>
      </c>
      <c r="E122" t="s">
        <v>87</v>
      </c>
      <c r="F122" t="s">
        <v>43</v>
      </c>
      <c r="G122" t="s">
        <v>44</v>
      </c>
      <c r="H122" t="s">
        <v>88</v>
      </c>
      <c r="I122" t="s">
        <v>89</v>
      </c>
      <c r="J122">
        <v>3</v>
      </c>
      <c r="K122" t="s">
        <v>90</v>
      </c>
      <c r="L122">
        <v>35</v>
      </c>
      <c r="M122" t="s">
        <v>93</v>
      </c>
      <c r="N122" t="s">
        <v>91</v>
      </c>
      <c r="O122" t="s">
        <v>92</v>
      </c>
      <c r="P122">
        <v>2000</v>
      </c>
      <c r="Q122" t="s">
        <v>73</v>
      </c>
      <c r="R122">
        <v>2161</v>
      </c>
      <c r="S122" t="s">
        <v>162</v>
      </c>
      <c r="T122">
        <v>0</v>
      </c>
      <c r="U122" t="s">
        <v>40</v>
      </c>
      <c r="V122" s="68">
        <v>175000</v>
      </c>
      <c r="W122" s="1">
        <v>175000</v>
      </c>
      <c r="X122" s="1">
        <v>153894.88</v>
      </c>
      <c r="Y122" s="1">
        <v>153894.88</v>
      </c>
      <c r="Z122" s="1">
        <v>153894.88</v>
      </c>
      <c r="AA122" s="81">
        <f t="shared" si="6"/>
        <v>0</v>
      </c>
      <c r="AB122" s="1">
        <v>153894.88</v>
      </c>
      <c r="AC122" s="81">
        <f t="shared" si="7"/>
        <v>0</v>
      </c>
      <c r="AD122" s="1">
        <v>153894.88</v>
      </c>
      <c r="AE122" s="81">
        <f t="shared" si="8"/>
        <v>0</v>
      </c>
      <c r="AF122" s="82">
        <f t="shared" si="9"/>
        <v>21105.119999999995</v>
      </c>
      <c r="AG122" s="1">
        <v>0</v>
      </c>
      <c r="AH122" s="1">
        <v>0</v>
      </c>
      <c r="AI122" s="1">
        <v>0</v>
      </c>
      <c r="AJ122" s="1">
        <v>0</v>
      </c>
      <c r="AK122" s="1">
        <v>0</v>
      </c>
    </row>
    <row r="123" spans="1:37" hidden="1" x14ac:dyDescent="0.25">
      <c r="A123" t="str">
        <f t="shared" si="5"/>
        <v>1.1-00-2307_23335021_2327110</v>
      </c>
      <c r="B123" t="s">
        <v>137</v>
      </c>
      <c r="C123" t="s">
        <v>138</v>
      </c>
      <c r="D123" t="s">
        <v>86</v>
      </c>
      <c r="E123" t="s">
        <v>87</v>
      </c>
      <c r="F123" t="s">
        <v>43</v>
      </c>
      <c r="G123" t="s">
        <v>44</v>
      </c>
      <c r="H123" t="s">
        <v>88</v>
      </c>
      <c r="I123" t="s">
        <v>89</v>
      </c>
      <c r="J123">
        <v>3</v>
      </c>
      <c r="K123" t="s">
        <v>90</v>
      </c>
      <c r="L123">
        <v>35</v>
      </c>
      <c r="M123" t="s">
        <v>93</v>
      </c>
      <c r="N123" t="s">
        <v>91</v>
      </c>
      <c r="O123" t="s">
        <v>92</v>
      </c>
      <c r="P123">
        <v>2000</v>
      </c>
      <c r="Q123" t="s">
        <v>73</v>
      </c>
      <c r="R123">
        <v>2711</v>
      </c>
      <c r="S123" t="s">
        <v>142</v>
      </c>
      <c r="T123">
        <v>0</v>
      </c>
      <c r="U123" t="s">
        <v>40</v>
      </c>
      <c r="V123" s="68">
        <v>0</v>
      </c>
      <c r="W123" s="1">
        <v>150000</v>
      </c>
      <c r="X123" s="1">
        <v>0</v>
      </c>
      <c r="Y123" s="1">
        <v>0</v>
      </c>
      <c r="Z123" s="1">
        <v>0</v>
      </c>
      <c r="AA123" s="81">
        <f t="shared" si="6"/>
        <v>0</v>
      </c>
      <c r="AB123" s="1">
        <v>0</v>
      </c>
      <c r="AC123" s="81">
        <f t="shared" si="7"/>
        <v>0</v>
      </c>
      <c r="AD123" s="1">
        <v>0</v>
      </c>
      <c r="AE123" s="81">
        <f t="shared" si="8"/>
        <v>0</v>
      </c>
      <c r="AF123" s="82">
        <f t="shared" si="9"/>
        <v>0</v>
      </c>
      <c r="AG123" s="1">
        <v>0</v>
      </c>
      <c r="AH123" s="1">
        <v>0</v>
      </c>
      <c r="AI123" s="1">
        <v>0</v>
      </c>
      <c r="AJ123" s="1">
        <v>150000</v>
      </c>
      <c r="AK123" s="1">
        <v>-150000</v>
      </c>
    </row>
    <row r="124" spans="1:37" hidden="1" x14ac:dyDescent="0.25">
      <c r="A124" t="str">
        <f t="shared" si="5"/>
        <v>1.1-00-2307_23335021_2327210</v>
      </c>
      <c r="B124" t="s">
        <v>137</v>
      </c>
      <c r="C124" t="s">
        <v>138</v>
      </c>
      <c r="D124" t="s">
        <v>86</v>
      </c>
      <c r="E124" t="s">
        <v>87</v>
      </c>
      <c r="F124" t="s">
        <v>43</v>
      </c>
      <c r="G124" t="s">
        <v>44</v>
      </c>
      <c r="H124" t="s">
        <v>88</v>
      </c>
      <c r="I124" t="s">
        <v>89</v>
      </c>
      <c r="J124">
        <v>3</v>
      </c>
      <c r="K124" t="s">
        <v>90</v>
      </c>
      <c r="L124">
        <v>35</v>
      </c>
      <c r="M124" t="s">
        <v>93</v>
      </c>
      <c r="N124" t="s">
        <v>91</v>
      </c>
      <c r="O124" t="s">
        <v>92</v>
      </c>
      <c r="P124">
        <v>2000</v>
      </c>
      <c r="Q124" t="s">
        <v>73</v>
      </c>
      <c r="R124">
        <v>2721</v>
      </c>
      <c r="S124" t="s">
        <v>166</v>
      </c>
      <c r="T124">
        <v>0</v>
      </c>
      <c r="U124" t="s">
        <v>40</v>
      </c>
      <c r="V124" s="68">
        <v>180000</v>
      </c>
      <c r="W124" s="1">
        <v>180000</v>
      </c>
      <c r="X124" s="1">
        <v>84290.240000000005</v>
      </c>
      <c r="Y124" s="1">
        <v>84290.240000000005</v>
      </c>
      <c r="Z124" s="1">
        <v>84290.240000000005</v>
      </c>
      <c r="AA124" s="81">
        <f t="shared" si="6"/>
        <v>0</v>
      </c>
      <c r="AB124" s="1">
        <v>84290.240000000005</v>
      </c>
      <c r="AC124" s="81">
        <f t="shared" si="7"/>
        <v>0</v>
      </c>
      <c r="AD124" s="1">
        <v>84290.240000000005</v>
      </c>
      <c r="AE124" s="81">
        <f t="shared" si="8"/>
        <v>0</v>
      </c>
      <c r="AF124" s="82">
        <f t="shared" si="9"/>
        <v>95709.759999999995</v>
      </c>
      <c r="AG124" s="1">
        <v>0</v>
      </c>
      <c r="AH124" s="1">
        <v>0</v>
      </c>
      <c r="AI124" s="1">
        <v>0</v>
      </c>
      <c r="AJ124" s="1">
        <v>0</v>
      </c>
      <c r="AK124" s="1">
        <v>0</v>
      </c>
    </row>
    <row r="125" spans="1:37" hidden="1" x14ac:dyDescent="0.25">
      <c r="A125" t="str">
        <f t="shared" si="5"/>
        <v>1.1-00-2307_23335021_2335810</v>
      </c>
      <c r="B125" t="s">
        <v>137</v>
      </c>
      <c r="C125" t="s">
        <v>138</v>
      </c>
      <c r="D125" t="s">
        <v>86</v>
      </c>
      <c r="E125" t="s">
        <v>87</v>
      </c>
      <c r="F125" t="s">
        <v>43</v>
      </c>
      <c r="G125" t="s">
        <v>44</v>
      </c>
      <c r="H125" t="s">
        <v>88</v>
      </c>
      <c r="I125" t="s">
        <v>89</v>
      </c>
      <c r="J125">
        <v>3</v>
      </c>
      <c r="K125" t="s">
        <v>90</v>
      </c>
      <c r="L125">
        <v>35</v>
      </c>
      <c r="M125" t="s">
        <v>93</v>
      </c>
      <c r="N125" t="s">
        <v>91</v>
      </c>
      <c r="O125" t="s">
        <v>92</v>
      </c>
      <c r="P125">
        <v>3000</v>
      </c>
      <c r="Q125" t="s">
        <v>38</v>
      </c>
      <c r="R125">
        <v>3581</v>
      </c>
      <c r="S125" t="s">
        <v>94</v>
      </c>
      <c r="T125">
        <v>0</v>
      </c>
      <c r="U125" t="s">
        <v>40</v>
      </c>
      <c r="V125" s="68">
        <v>0</v>
      </c>
      <c r="W125" s="1">
        <v>0</v>
      </c>
      <c r="X125" s="1">
        <v>1159998.8400000001</v>
      </c>
      <c r="Y125" s="1">
        <v>0</v>
      </c>
      <c r="Z125" s="1">
        <v>0</v>
      </c>
      <c r="AA125" s="81">
        <f t="shared" si="6"/>
        <v>0</v>
      </c>
      <c r="AB125" s="1">
        <v>0</v>
      </c>
      <c r="AC125" s="81">
        <f t="shared" si="7"/>
        <v>0</v>
      </c>
      <c r="AD125" s="1">
        <v>0</v>
      </c>
      <c r="AE125" s="81">
        <f t="shared" si="8"/>
        <v>0</v>
      </c>
      <c r="AF125" s="82">
        <f t="shared" si="9"/>
        <v>-1159998.8400000001</v>
      </c>
      <c r="AG125" s="1">
        <v>0</v>
      </c>
      <c r="AH125" s="1">
        <v>0</v>
      </c>
      <c r="AI125" s="1">
        <v>0</v>
      </c>
      <c r="AJ125" s="1">
        <v>0</v>
      </c>
      <c r="AK125" s="1">
        <v>0</v>
      </c>
    </row>
    <row r="126" spans="1:37" hidden="1" x14ac:dyDescent="0.25">
      <c r="A126" t="str">
        <f t="shared" si="5"/>
        <v>1.1-00-2307_23339024_2321610</v>
      </c>
      <c r="B126" t="s">
        <v>137</v>
      </c>
      <c r="C126" t="s">
        <v>138</v>
      </c>
      <c r="D126" t="s">
        <v>214</v>
      </c>
      <c r="E126" t="s">
        <v>215</v>
      </c>
      <c r="F126" t="s">
        <v>43</v>
      </c>
      <c r="G126" t="s">
        <v>44</v>
      </c>
      <c r="H126" t="s">
        <v>88</v>
      </c>
      <c r="I126" t="s">
        <v>89</v>
      </c>
      <c r="J126">
        <v>3</v>
      </c>
      <c r="K126" t="s">
        <v>90</v>
      </c>
      <c r="L126">
        <v>39</v>
      </c>
      <c r="M126" t="s">
        <v>218</v>
      </c>
      <c r="N126" t="s">
        <v>216</v>
      </c>
      <c r="O126" t="s">
        <v>217</v>
      </c>
      <c r="P126">
        <v>2000</v>
      </c>
      <c r="Q126" t="s">
        <v>73</v>
      </c>
      <c r="R126">
        <v>2161</v>
      </c>
      <c r="S126" t="s">
        <v>162</v>
      </c>
      <c r="T126">
        <v>0</v>
      </c>
      <c r="U126" t="s">
        <v>40</v>
      </c>
      <c r="V126" s="68">
        <v>500000</v>
      </c>
      <c r="W126" s="1">
        <v>500000</v>
      </c>
      <c r="X126" s="1">
        <v>420006.28</v>
      </c>
      <c r="Y126" s="1">
        <v>420006.28</v>
      </c>
      <c r="Z126" s="1">
        <v>218180.94</v>
      </c>
      <c r="AA126" s="81">
        <f t="shared" si="6"/>
        <v>201825.34000000003</v>
      </c>
      <c r="AB126" s="1">
        <v>218180.94</v>
      </c>
      <c r="AC126" s="81">
        <f t="shared" si="7"/>
        <v>0</v>
      </c>
      <c r="AD126" s="1">
        <v>218180.94</v>
      </c>
      <c r="AE126" s="81">
        <f t="shared" si="8"/>
        <v>0</v>
      </c>
      <c r="AF126" s="82">
        <f t="shared" si="9"/>
        <v>79993.719999999972</v>
      </c>
      <c r="AG126" s="1">
        <v>0</v>
      </c>
      <c r="AH126" s="1">
        <v>0</v>
      </c>
      <c r="AI126" s="1">
        <v>0</v>
      </c>
      <c r="AJ126" s="1">
        <v>0</v>
      </c>
      <c r="AK126" s="1">
        <v>0</v>
      </c>
    </row>
    <row r="127" spans="1:37" hidden="1" x14ac:dyDescent="0.25">
      <c r="A127" t="str">
        <f t="shared" si="5"/>
        <v>1.1-00-2307_23339024_2324210</v>
      </c>
      <c r="B127" t="s">
        <v>137</v>
      </c>
      <c r="C127" t="s">
        <v>138</v>
      </c>
      <c r="D127" t="s">
        <v>214</v>
      </c>
      <c r="E127" t="s">
        <v>215</v>
      </c>
      <c r="F127" t="s">
        <v>43</v>
      </c>
      <c r="G127" t="s">
        <v>44</v>
      </c>
      <c r="H127" t="s">
        <v>88</v>
      </c>
      <c r="I127" t="s">
        <v>89</v>
      </c>
      <c r="J127">
        <v>3</v>
      </c>
      <c r="K127" t="s">
        <v>90</v>
      </c>
      <c r="L127">
        <v>39</v>
      </c>
      <c r="M127" t="s">
        <v>218</v>
      </c>
      <c r="N127" t="s">
        <v>216</v>
      </c>
      <c r="O127" t="s">
        <v>217</v>
      </c>
      <c r="P127">
        <v>2000</v>
      </c>
      <c r="Q127" t="s">
        <v>73</v>
      </c>
      <c r="R127">
        <v>2421</v>
      </c>
      <c r="S127" t="s">
        <v>163</v>
      </c>
      <c r="T127">
        <v>0</v>
      </c>
      <c r="U127" t="s">
        <v>40</v>
      </c>
      <c r="V127" s="68">
        <v>10000</v>
      </c>
      <c r="W127" s="1">
        <v>10000</v>
      </c>
      <c r="X127" s="1">
        <v>2078.7199999999998</v>
      </c>
      <c r="Y127" s="1">
        <v>2078.7199999999998</v>
      </c>
      <c r="Z127" s="1">
        <v>2078.7199999999998</v>
      </c>
      <c r="AA127" s="81">
        <f t="shared" si="6"/>
        <v>0</v>
      </c>
      <c r="AB127" s="1">
        <v>0</v>
      </c>
      <c r="AC127" s="81">
        <f t="shared" si="7"/>
        <v>2078.7199999999998</v>
      </c>
      <c r="AD127" s="1">
        <v>0</v>
      </c>
      <c r="AE127" s="81">
        <f t="shared" si="8"/>
        <v>0</v>
      </c>
      <c r="AF127" s="82">
        <f t="shared" si="9"/>
        <v>7921.2800000000007</v>
      </c>
      <c r="AG127" s="1">
        <v>0</v>
      </c>
      <c r="AH127" s="1">
        <v>0</v>
      </c>
      <c r="AI127" s="1">
        <v>0</v>
      </c>
      <c r="AJ127" s="1">
        <v>0</v>
      </c>
      <c r="AK127" s="1">
        <v>0</v>
      </c>
    </row>
    <row r="128" spans="1:37" hidden="1" x14ac:dyDescent="0.25">
      <c r="A128" t="str">
        <f t="shared" si="5"/>
        <v>1.1-00-2307_23339024_2324810</v>
      </c>
      <c r="B128" t="s">
        <v>137</v>
      </c>
      <c r="C128" t="s">
        <v>138</v>
      </c>
      <c r="D128" t="s">
        <v>214</v>
      </c>
      <c r="E128" t="s">
        <v>215</v>
      </c>
      <c r="F128" t="s">
        <v>43</v>
      </c>
      <c r="G128" t="s">
        <v>44</v>
      </c>
      <c r="H128" t="s">
        <v>88</v>
      </c>
      <c r="I128" t="s">
        <v>89</v>
      </c>
      <c r="J128">
        <v>3</v>
      </c>
      <c r="K128" t="s">
        <v>90</v>
      </c>
      <c r="L128">
        <v>39</v>
      </c>
      <c r="M128" t="s">
        <v>218</v>
      </c>
      <c r="N128" t="s">
        <v>216</v>
      </c>
      <c r="O128" t="s">
        <v>217</v>
      </c>
      <c r="P128">
        <v>2000</v>
      </c>
      <c r="Q128" t="s">
        <v>73</v>
      </c>
      <c r="R128">
        <v>2481</v>
      </c>
      <c r="S128" t="s">
        <v>219</v>
      </c>
      <c r="T128">
        <v>0</v>
      </c>
      <c r="U128" t="s">
        <v>40</v>
      </c>
      <c r="V128" s="68">
        <v>10000</v>
      </c>
      <c r="W128" s="1">
        <v>10000</v>
      </c>
      <c r="X128" s="1">
        <v>7914.55</v>
      </c>
      <c r="Y128" s="1">
        <v>7914.55</v>
      </c>
      <c r="Z128" s="1">
        <v>7914.55</v>
      </c>
      <c r="AA128" s="81">
        <f t="shared" si="6"/>
        <v>0</v>
      </c>
      <c r="AB128" s="1">
        <v>5276.79</v>
      </c>
      <c r="AC128" s="81">
        <f t="shared" si="7"/>
        <v>2637.76</v>
      </c>
      <c r="AD128" s="1">
        <v>5276.79</v>
      </c>
      <c r="AE128" s="81">
        <f t="shared" si="8"/>
        <v>0</v>
      </c>
      <c r="AF128" s="82">
        <f t="shared" si="9"/>
        <v>2085.4499999999998</v>
      </c>
      <c r="AG128" s="1">
        <v>0</v>
      </c>
      <c r="AH128" s="1">
        <v>0</v>
      </c>
      <c r="AI128" s="1">
        <v>0</v>
      </c>
      <c r="AJ128" s="1">
        <v>0</v>
      </c>
      <c r="AK128" s="1">
        <v>0</v>
      </c>
    </row>
    <row r="129" spans="1:37" hidden="1" x14ac:dyDescent="0.25">
      <c r="A129" t="str">
        <f t="shared" si="5"/>
        <v>1.1-00-2307_23339024_2324910</v>
      </c>
      <c r="B129" t="s">
        <v>137</v>
      </c>
      <c r="C129" t="s">
        <v>138</v>
      </c>
      <c r="D129" t="s">
        <v>214</v>
      </c>
      <c r="E129" t="s">
        <v>215</v>
      </c>
      <c r="F129" t="s">
        <v>43</v>
      </c>
      <c r="G129" t="s">
        <v>44</v>
      </c>
      <c r="H129" t="s">
        <v>88</v>
      </c>
      <c r="I129" t="s">
        <v>89</v>
      </c>
      <c r="J129">
        <v>3</v>
      </c>
      <c r="K129" t="s">
        <v>90</v>
      </c>
      <c r="L129">
        <v>39</v>
      </c>
      <c r="M129" t="s">
        <v>218</v>
      </c>
      <c r="N129" t="s">
        <v>216</v>
      </c>
      <c r="O129" t="s">
        <v>217</v>
      </c>
      <c r="P129">
        <v>2000</v>
      </c>
      <c r="Q129" t="s">
        <v>73</v>
      </c>
      <c r="R129">
        <v>2491</v>
      </c>
      <c r="S129" t="s">
        <v>165</v>
      </c>
      <c r="T129">
        <v>0</v>
      </c>
      <c r="U129" t="s">
        <v>40</v>
      </c>
      <c r="V129" s="68">
        <v>100000</v>
      </c>
      <c r="W129" s="1">
        <v>100000</v>
      </c>
      <c r="X129" s="1">
        <v>36803.449999999997</v>
      </c>
      <c r="Y129" s="1">
        <v>36803.449999999997</v>
      </c>
      <c r="Z129" s="1">
        <v>7957.13</v>
      </c>
      <c r="AA129" s="81">
        <f t="shared" si="6"/>
        <v>28846.319999999996</v>
      </c>
      <c r="AB129" s="1">
        <v>2476.13</v>
      </c>
      <c r="AC129" s="81">
        <f t="shared" si="7"/>
        <v>5481</v>
      </c>
      <c r="AD129" s="1">
        <v>2476.13</v>
      </c>
      <c r="AE129" s="81">
        <f t="shared" si="8"/>
        <v>0</v>
      </c>
      <c r="AF129" s="82">
        <f t="shared" si="9"/>
        <v>63196.55</v>
      </c>
      <c r="AG129" s="1">
        <v>0</v>
      </c>
      <c r="AH129" s="1">
        <v>0</v>
      </c>
      <c r="AI129" s="1">
        <v>0</v>
      </c>
      <c r="AJ129" s="1">
        <v>0</v>
      </c>
      <c r="AK129" s="1">
        <v>0</v>
      </c>
    </row>
    <row r="130" spans="1:37" hidden="1" x14ac:dyDescent="0.25">
      <c r="A130" t="str">
        <f t="shared" si="5"/>
        <v>1.1-00-2307_23339024_2325210</v>
      </c>
      <c r="B130" t="s">
        <v>137</v>
      </c>
      <c r="C130" t="s">
        <v>138</v>
      </c>
      <c r="D130" t="s">
        <v>214</v>
      </c>
      <c r="E130" t="s">
        <v>215</v>
      </c>
      <c r="F130" t="s">
        <v>43</v>
      </c>
      <c r="G130" t="s">
        <v>44</v>
      </c>
      <c r="H130" t="s">
        <v>88</v>
      </c>
      <c r="I130" t="s">
        <v>89</v>
      </c>
      <c r="J130">
        <v>3</v>
      </c>
      <c r="K130" t="s">
        <v>90</v>
      </c>
      <c r="L130">
        <v>39</v>
      </c>
      <c r="M130" t="s">
        <v>218</v>
      </c>
      <c r="N130" t="s">
        <v>216</v>
      </c>
      <c r="O130" t="s">
        <v>217</v>
      </c>
      <c r="P130">
        <v>2000</v>
      </c>
      <c r="Q130" t="s">
        <v>73</v>
      </c>
      <c r="R130">
        <v>2521</v>
      </c>
      <c r="S130" t="s">
        <v>220</v>
      </c>
      <c r="T130">
        <v>0</v>
      </c>
      <c r="U130" t="s">
        <v>40</v>
      </c>
      <c r="V130" s="68">
        <v>450000</v>
      </c>
      <c r="W130" s="1">
        <v>450000</v>
      </c>
      <c r="X130" s="1">
        <v>288873.62</v>
      </c>
      <c r="Y130" s="1">
        <v>288873.62</v>
      </c>
      <c r="Z130" s="1">
        <v>273873.62</v>
      </c>
      <c r="AA130" s="81">
        <f t="shared" si="6"/>
        <v>15000</v>
      </c>
      <c r="AB130" s="1">
        <v>273873.62</v>
      </c>
      <c r="AC130" s="81">
        <f t="shared" si="7"/>
        <v>0</v>
      </c>
      <c r="AD130" s="1">
        <v>273873.62</v>
      </c>
      <c r="AE130" s="81">
        <f t="shared" si="8"/>
        <v>0</v>
      </c>
      <c r="AF130" s="82">
        <f t="shared" si="9"/>
        <v>161126.38</v>
      </c>
      <c r="AG130" s="1">
        <v>0</v>
      </c>
      <c r="AH130" s="1">
        <v>0</v>
      </c>
      <c r="AI130" s="1">
        <v>0</v>
      </c>
      <c r="AJ130" s="1">
        <v>0</v>
      </c>
      <c r="AK130" s="1">
        <v>0</v>
      </c>
    </row>
    <row r="131" spans="1:37" hidden="1" x14ac:dyDescent="0.25">
      <c r="A131" t="str">
        <f t="shared" ref="A131:A194" si="10">CONCATENATE(B131,H131,J131,L131,N131,R131,T131)</f>
        <v>1.1-00-2307_23339024_2325310</v>
      </c>
      <c r="B131" t="s">
        <v>137</v>
      </c>
      <c r="C131" t="s">
        <v>138</v>
      </c>
      <c r="D131" t="s">
        <v>214</v>
      </c>
      <c r="E131" t="s">
        <v>215</v>
      </c>
      <c r="F131" t="s">
        <v>43</v>
      </c>
      <c r="G131" t="s">
        <v>44</v>
      </c>
      <c r="H131" t="s">
        <v>88</v>
      </c>
      <c r="I131" t="s">
        <v>89</v>
      </c>
      <c r="J131">
        <v>3</v>
      </c>
      <c r="K131" t="s">
        <v>90</v>
      </c>
      <c r="L131">
        <v>39</v>
      </c>
      <c r="M131" t="s">
        <v>218</v>
      </c>
      <c r="N131" t="s">
        <v>216</v>
      </c>
      <c r="O131" t="s">
        <v>217</v>
      </c>
      <c r="P131">
        <v>2000</v>
      </c>
      <c r="Q131" t="s">
        <v>73</v>
      </c>
      <c r="R131">
        <v>2531</v>
      </c>
      <c r="S131" t="s">
        <v>195</v>
      </c>
      <c r="T131">
        <v>0</v>
      </c>
      <c r="U131" t="s">
        <v>40</v>
      </c>
      <c r="V131" s="68">
        <v>5000000</v>
      </c>
      <c r="W131" s="1">
        <v>5000000</v>
      </c>
      <c r="X131" s="1">
        <v>3958394.07</v>
      </c>
      <c r="Y131" s="1">
        <v>3673328.77</v>
      </c>
      <c r="Z131" s="1">
        <v>2642889.3199999998</v>
      </c>
      <c r="AA131" s="81">
        <f t="shared" ref="AA131:AA194" si="11">Y131-Z131</f>
        <v>1030439.4500000002</v>
      </c>
      <c r="AB131" s="1">
        <v>2332968.69</v>
      </c>
      <c r="AC131" s="81">
        <f t="shared" ref="AC131:AC194" si="12">Z131-AB131</f>
        <v>309920.62999999989</v>
      </c>
      <c r="AD131" s="1">
        <v>2332968.69</v>
      </c>
      <c r="AE131" s="81">
        <f t="shared" ref="AE131:AE194" si="13">AB131-AD131</f>
        <v>0</v>
      </c>
      <c r="AF131" s="82">
        <f t="shared" ref="AF131:AF194" si="14">V131-X131</f>
        <v>1041605.9300000002</v>
      </c>
      <c r="AG131" s="1">
        <v>0</v>
      </c>
      <c r="AH131" s="1">
        <v>0</v>
      </c>
      <c r="AI131" s="1">
        <v>0</v>
      </c>
      <c r="AJ131" s="1">
        <v>0</v>
      </c>
      <c r="AK131" s="1">
        <v>0</v>
      </c>
    </row>
    <row r="132" spans="1:37" hidden="1" x14ac:dyDescent="0.25">
      <c r="A132" t="str">
        <f t="shared" si="10"/>
        <v>1.1-00-2307_23339024_2325410</v>
      </c>
      <c r="B132" t="s">
        <v>137</v>
      </c>
      <c r="C132" t="s">
        <v>138</v>
      </c>
      <c r="D132" t="s">
        <v>214</v>
      </c>
      <c r="E132" t="s">
        <v>215</v>
      </c>
      <c r="F132" t="s">
        <v>43</v>
      </c>
      <c r="G132" t="s">
        <v>44</v>
      </c>
      <c r="H132" t="s">
        <v>88</v>
      </c>
      <c r="I132" t="s">
        <v>89</v>
      </c>
      <c r="J132">
        <v>3</v>
      </c>
      <c r="K132" t="s">
        <v>90</v>
      </c>
      <c r="L132">
        <v>39</v>
      </c>
      <c r="M132" t="s">
        <v>218</v>
      </c>
      <c r="N132" t="s">
        <v>216</v>
      </c>
      <c r="O132" t="s">
        <v>217</v>
      </c>
      <c r="P132">
        <v>2000</v>
      </c>
      <c r="Q132" t="s">
        <v>73</v>
      </c>
      <c r="R132">
        <v>2541</v>
      </c>
      <c r="S132" t="s">
        <v>196</v>
      </c>
      <c r="T132">
        <v>0</v>
      </c>
      <c r="U132" t="s">
        <v>40</v>
      </c>
      <c r="V132" s="68">
        <v>6500000</v>
      </c>
      <c r="W132" s="1">
        <v>6500000</v>
      </c>
      <c r="X132" s="1">
        <v>4690206.5599999996</v>
      </c>
      <c r="Y132" s="1">
        <v>3890668.96</v>
      </c>
      <c r="Z132" s="1">
        <v>3842602.27</v>
      </c>
      <c r="AA132" s="81">
        <f t="shared" si="11"/>
        <v>48066.689999999944</v>
      </c>
      <c r="AB132" s="1">
        <v>3840092.03</v>
      </c>
      <c r="AC132" s="81">
        <f t="shared" si="12"/>
        <v>2510.2400000002235</v>
      </c>
      <c r="AD132" s="1">
        <v>3840092.03</v>
      </c>
      <c r="AE132" s="81">
        <f t="shared" si="13"/>
        <v>0</v>
      </c>
      <c r="AF132" s="82">
        <f t="shared" si="14"/>
        <v>1809793.4400000004</v>
      </c>
      <c r="AG132" s="1">
        <v>0</v>
      </c>
      <c r="AH132" s="1">
        <v>0</v>
      </c>
      <c r="AI132" s="1">
        <v>0</v>
      </c>
      <c r="AJ132" s="1">
        <v>0</v>
      </c>
      <c r="AK132" s="1">
        <v>0</v>
      </c>
    </row>
    <row r="133" spans="1:37" hidden="1" x14ac:dyDescent="0.25">
      <c r="A133" t="str">
        <f t="shared" si="10"/>
        <v>1.1-00-2307_23339024_2325610</v>
      </c>
      <c r="B133" t="s">
        <v>137</v>
      </c>
      <c r="C133" t="s">
        <v>138</v>
      </c>
      <c r="D133" t="s">
        <v>214</v>
      </c>
      <c r="E133" t="s">
        <v>215</v>
      </c>
      <c r="F133" t="s">
        <v>43</v>
      </c>
      <c r="G133" t="s">
        <v>44</v>
      </c>
      <c r="H133" t="s">
        <v>88</v>
      </c>
      <c r="I133" t="s">
        <v>89</v>
      </c>
      <c r="J133">
        <v>3</v>
      </c>
      <c r="K133" t="s">
        <v>90</v>
      </c>
      <c r="L133">
        <v>39</v>
      </c>
      <c r="M133" t="s">
        <v>218</v>
      </c>
      <c r="N133" t="s">
        <v>216</v>
      </c>
      <c r="O133" t="s">
        <v>217</v>
      </c>
      <c r="P133">
        <v>2000</v>
      </c>
      <c r="Q133" t="s">
        <v>73</v>
      </c>
      <c r="R133">
        <v>2561</v>
      </c>
      <c r="S133" t="s">
        <v>177</v>
      </c>
      <c r="T133">
        <v>0</v>
      </c>
      <c r="U133" t="s">
        <v>40</v>
      </c>
      <c r="V133" s="68">
        <v>6000</v>
      </c>
      <c r="W133" s="1">
        <v>6000</v>
      </c>
      <c r="X133" s="1">
        <v>5579.6</v>
      </c>
      <c r="Y133" s="1">
        <v>5579.6</v>
      </c>
      <c r="Z133" s="1">
        <v>0</v>
      </c>
      <c r="AA133" s="81">
        <f t="shared" si="11"/>
        <v>5579.6</v>
      </c>
      <c r="AB133" s="1">
        <v>0</v>
      </c>
      <c r="AC133" s="81">
        <f t="shared" si="12"/>
        <v>0</v>
      </c>
      <c r="AD133" s="1">
        <v>0</v>
      </c>
      <c r="AE133" s="81">
        <f t="shared" si="13"/>
        <v>0</v>
      </c>
      <c r="AF133" s="82">
        <f t="shared" si="14"/>
        <v>420.39999999999964</v>
      </c>
      <c r="AG133" s="1">
        <v>0</v>
      </c>
      <c r="AH133" s="1">
        <v>0</v>
      </c>
      <c r="AI133" s="1">
        <v>0</v>
      </c>
      <c r="AJ133" s="1">
        <v>0</v>
      </c>
      <c r="AK133" s="1">
        <v>0</v>
      </c>
    </row>
    <row r="134" spans="1:37" hidden="1" x14ac:dyDescent="0.25">
      <c r="A134" t="str">
        <f t="shared" si="10"/>
        <v>1.1-00-2307_23339024_2327110</v>
      </c>
      <c r="B134" t="s">
        <v>137</v>
      </c>
      <c r="C134" t="s">
        <v>138</v>
      </c>
      <c r="D134" t="s">
        <v>214</v>
      </c>
      <c r="E134" t="s">
        <v>215</v>
      </c>
      <c r="F134" t="s">
        <v>43</v>
      </c>
      <c r="G134" t="s">
        <v>44</v>
      </c>
      <c r="H134" t="s">
        <v>88</v>
      </c>
      <c r="I134" t="s">
        <v>89</v>
      </c>
      <c r="J134">
        <v>3</v>
      </c>
      <c r="K134" t="s">
        <v>90</v>
      </c>
      <c r="L134">
        <v>39</v>
      </c>
      <c r="M134" t="s">
        <v>218</v>
      </c>
      <c r="N134" t="s">
        <v>216</v>
      </c>
      <c r="O134" t="s">
        <v>217</v>
      </c>
      <c r="P134">
        <v>2000</v>
      </c>
      <c r="Q134" t="s">
        <v>73</v>
      </c>
      <c r="R134">
        <v>2711</v>
      </c>
      <c r="S134" t="s">
        <v>142</v>
      </c>
      <c r="T134">
        <v>0</v>
      </c>
      <c r="U134" t="s">
        <v>40</v>
      </c>
      <c r="V134" s="68">
        <v>1187100</v>
      </c>
      <c r="W134" s="1">
        <v>1187100</v>
      </c>
      <c r="X134" s="1">
        <v>951624.56</v>
      </c>
      <c r="Y134" s="1">
        <v>951624.56</v>
      </c>
      <c r="Z134" s="1">
        <v>553192.4</v>
      </c>
      <c r="AA134" s="81">
        <f t="shared" si="11"/>
        <v>398432.16000000003</v>
      </c>
      <c r="AB134" s="1">
        <v>553192.4</v>
      </c>
      <c r="AC134" s="81">
        <f t="shared" si="12"/>
        <v>0</v>
      </c>
      <c r="AD134" s="1">
        <v>553192.4</v>
      </c>
      <c r="AE134" s="81">
        <f t="shared" si="13"/>
        <v>0</v>
      </c>
      <c r="AF134" s="82">
        <f t="shared" si="14"/>
        <v>235475.43999999994</v>
      </c>
      <c r="AG134" s="1">
        <v>0</v>
      </c>
      <c r="AH134" s="1">
        <v>0</v>
      </c>
      <c r="AI134" s="1">
        <v>0</v>
      </c>
      <c r="AJ134" s="1">
        <v>0</v>
      </c>
      <c r="AK134" s="1">
        <v>0</v>
      </c>
    </row>
    <row r="135" spans="1:37" hidden="1" x14ac:dyDescent="0.25">
      <c r="A135" t="str">
        <f t="shared" si="10"/>
        <v>1.1-00-2307_23339024_2327210</v>
      </c>
      <c r="B135" t="s">
        <v>137</v>
      </c>
      <c r="C135" t="s">
        <v>138</v>
      </c>
      <c r="D135" t="s">
        <v>214</v>
      </c>
      <c r="E135" t="s">
        <v>215</v>
      </c>
      <c r="F135" t="s">
        <v>43</v>
      </c>
      <c r="G135" t="s">
        <v>44</v>
      </c>
      <c r="H135" t="s">
        <v>88</v>
      </c>
      <c r="I135" t="s">
        <v>89</v>
      </c>
      <c r="J135">
        <v>3</v>
      </c>
      <c r="K135" t="s">
        <v>90</v>
      </c>
      <c r="L135">
        <v>39</v>
      </c>
      <c r="M135" t="s">
        <v>218</v>
      </c>
      <c r="N135" t="s">
        <v>216</v>
      </c>
      <c r="O135" t="s">
        <v>217</v>
      </c>
      <c r="P135">
        <v>2000</v>
      </c>
      <c r="Q135" t="s">
        <v>73</v>
      </c>
      <c r="R135">
        <v>2721</v>
      </c>
      <c r="S135" t="s">
        <v>166</v>
      </c>
      <c r="T135">
        <v>0</v>
      </c>
      <c r="U135" t="s">
        <v>40</v>
      </c>
      <c r="V135" s="68">
        <v>442200</v>
      </c>
      <c r="W135" s="1">
        <v>442200</v>
      </c>
      <c r="X135" s="1">
        <v>429755.1</v>
      </c>
      <c r="Y135" s="1">
        <v>418155.1</v>
      </c>
      <c r="Z135" s="1">
        <v>418155.1</v>
      </c>
      <c r="AA135" s="81">
        <f t="shared" si="11"/>
        <v>0</v>
      </c>
      <c r="AB135" s="1">
        <v>418155.1</v>
      </c>
      <c r="AC135" s="81">
        <f t="shared" si="12"/>
        <v>0</v>
      </c>
      <c r="AD135" s="1">
        <v>418155.1</v>
      </c>
      <c r="AE135" s="81">
        <f t="shared" si="13"/>
        <v>0</v>
      </c>
      <c r="AF135" s="82">
        <f t="shared" si="14"/>
        <v>12444.900000000023</v>
      </c>
      <c r="AG135" s="1">
        <v>0</v>
      </c>
      <c r="AH135" s="1">
        <v>0</v>
      </c>
      <c r="AI135" s="1">
        <v>0</v>
      </c>
      <c r="AJ135" s="1">
        <v>0</v>
      </c>
      <c r="AK135" s="1">
        <v>0</v>
      </c>
    </row>
    <row r="136" spans="1:37" hidden="1" x14ac:dyDescent="0.25">
      <c r="A136" t="str">
        <f t="shared" si="10"/>
        <v>1.1-00-2307_23339024_2329110</v>
      </c>
      <c r="B136" t="s">
        <v>137</v>
      </c>
      <c r="C136" t="s">
        <v>138</v>
      </c>
      <c r="D136" t="s">
        <v>214</v>
      </c>
      <c r="E136" t="s">
        <v>215</v>
      </c>
      <c r="F136" t="s">
        <v>43</v>
      </c>
      <c r="G136" t="s">
        <v>44</v>
      </c>
      <c r="H136" t="s">
        <v>88</v>
      </c>
      <c r="I136" t="s">
        <v>89</v>
      </c>
      <c r="J136">
        <v>3</v>
      </c>
      <c r="K136" t="s">
        <v>90</v>
      </c>
      <c r="L136">
        <v>39</v>
      </c>
      <c r="M136" t="s">
        <v>218</v>
      </c>
      <c r="N136" t="s">
        <v>216</v>
      </c>
      <c r="O136" t="s">
        <v>217</v>
      </c>
      <c r="P136">
        <v>2000</v>
      </c>
      <c r="Q136" t="s">
        <v>73</v>
      </c>
      <c r="R136">
        <v>2911</v>
      </c>
      <c r="S136" t="s">
        <v>167</v>
      </c>
      <c r="T136">
        <v>0</v>
      </c>
      <c r="U136" t="s">
        <v>40</v>
      </c>
      <c r="V136" s="68">
        <v>150000</v>
      </c>
      <c r="W136" s="1">
        <v>150000</v>
      </c>
      <c r="X136" s="1">
        <v>94271.57</v>
      </c>
      <c r="Y136" s="1">
        <v>93125.49</v>
      </c>
      <c r="Z136" s="1">
        <v>46879.34</v>
      </c>
      <c r="AA136" s="81">
        <f t="shared" si="11"/>
        <v>46246.150000000009</v>
      </c>
      <c r="AB136" s="1">
        <v>22095.49</v>
      </c>
      <c r="AC136" s="81">
        <f t="shared" si="12"/>
        <v>24783.849999999995</v>
      </c>
      <c r="AD136" s="1">
        <v>4025.73</v>
      </c>
      <c r="AE136" s="81">
        <f t="shared" si="13"/>
        <v>18069.760000000002</v>
      </c>
      <c r="AF136" s="82">
        <f t="shared" si="14"/>
        <v>55728.429999999993</v>
      </c>
      <c r="AG136" s="1">
        <v>0</v>
      </c>
      <c r="AH136" s="1">
        <v>0</v>
      </c>
      <c r="AI136" s="1">
        <v>0</v>
      </c>
      <c r="AJ136" s="1">
        <v>0</v>
      </c>
      <c r="AK136" s="1">
        <v>0</v>
      </c>
    </row>
    <row r="137" spans="1:37" hidden="1" x14ac:dyDescent="0.25">
      <c r="A137" t="str">
        <f t="shared" si="10"/>
        <v>1.1-00-2307_23339024_2333610</v>
      </c>
      <c r="B137" t="s">
        <v>137</v>
      </c>
      <c r="C137" t="s">
        <v>138</v>
      </c>
      <c r="D137" t="s">
        <v>214</v>
      </c>
      <c r="E137" t="s">
        <v>215</v>
      </c>
      <c r="F137" t="s">
        <v>43</v>
      </c>
      <c r="G137" t="s">
        <v>44</v>
      </c>
      <c r="H137" t="s">
        <v>88</v>
      </c>
      <c r="I137" t="s">
        <v>89</v>
      </c>
      <c r="J137">
        <v>3</v>
      </c>
      <c r="K137" t="s">
        <v>90</v>
      </c>
      <c r="L137">
        <v>39</v>
      </c>
      <c r="M137" t="s">
        <v>218</v>
      </c>
      <c r="N137" t="s">
        <v>216</v>
      </c>
      <c r="O137" t="s">
        <v>217</v>
      </c>
      <c r="P137">
        <v>3000</v>
      </c>
      <c r="Q137" t="s">
        <v>38</v>
      </c>
      <c r="R137">
        <v>3361</v>
      </c>
      <c r="S137" t="s">
        <v>205</v>
      </c>
      <c r="T137">
        <v>0</v>
      </c>
      <c r="U137" t="s">
        <v>40</v>
      </c>
      <c r="V137" s="68">
        <v>1100000</v>
      </c>
      <c r="W137" s="1">
        <v>1100000</v>
      </c>
      <c r="X137" s="1">
        <v>0</v>
      </c>
      <c r="Y137" s="1">
        <v>0</v>
      </c>
      <c r="Z137" s="1">
        <v>0</v>
      </c>
      <c r="AA137" s="81">
        <f t="shared" si="11"/>
        <v>0</v>
      </c>
      <c r="AB137" s="1">
        <v>0</v>
      </c>
      <c r="AC137" s="81">
        <f t="shared" si="12"/>
        <v>0</v>
      </c>
      <c r="AD137" s="1">
        <v>0</v>
      </c>
      <c r="AE137" s="81">
        <f t="shared" si="13"/>
        <v>0</v>
      </c>
      <c r="AF137" s="82">
        <f t="shared" si="14"/>
        <v>1100000</v>
      </c>
      <c r="AG137" s="1">
        <v>0</v>
      </c>
      <c r="AH137" s="1">
        <v>0</v>
      </c>
      <c r="AI137" s="1">
        <v>0</v>
      </c>
      <c r="AJ137" s="1">
        <v>0</v>
      </c>
      <c r="AK137" s="1">
        <v>0</v>
      </c>
    </row>
    <row r="138" spans="1:37" hidden="1" x14ac:dyDescent="0.25">
      <c r="A138" t="str">
        <f t="shared" si="10"/>
        <v>1.1-00-2307_23339024_2333910</v>
      </c>
      <c r="B138" t="s">
        <v>137</v>
      </c>
      <c r="C138" t="s">
        <v>138</v>
      </c>
      <c r="D138" t="s">
        <v>214</v>
      </c>
      <c r="E138" t="s">
        <v>215</v>
      </c>
      <c r="F138" t="s">
        <v>43</v>
      </c>
      <c r="G138" t="s">
        <v>44</v>
      </c>
      <c r="H138" t="s">
        <v>88</v>
      </c>
      <c r="I138" t="s">
        <v>89</v>
      </c>
      <c r="J138">
        <v>3</v>
      </c>
      <c r="K138" t="s">
        <v>90</v>
      </c>
      <c r="L138">
        <v>39</v>
      </c>
      <c r="M138" t="s">
        <v>218</v>
      </c>
      <c r="N138" t="s">
        <v>216</v>
      </c>
      <c r="O138" t="s">
        <v>217</v>
      </c>
      <c r="P138">
        <v>3000</v>
      </c>
      <c r="Q138" t="s">
        <v>38</v>
      </c>
      <c r="R138">
        <v>3391</v>
      </c>
      <c r="S138" t="s">
        <v>145</v>
      </c>
      <c r="T138">
        <v>0</v>
      </c>
      <c r="U138" t="s">
        <v>40</v>
      </c>
      <c r="V138" s="68">
        <v>4000000</v>
      </c>
      <c r="W138" s="1">
        <v>4000000</v>
      </c>
      <c r="X138" s="1">
        <v>6475607.9500000002</v>
      </c>
      <c r="Y138" s="1">
        <v>6475607.9500000002</v>
      </c>
      <c r="Z138" s="1">
        <v>6475607.9500000002</v>
      </c>
      <c r="AA138" s="81">
        <f t="shared" si="11"/>
        <v>0</v>
      </c>
      <c r="AB138" s="1">
        <v>6475607.9500000002</v>
      </c>
      <c r="AC138" s="81">
        <f t="shared" si="12"/>
        <v>0</v>
      </c>
      <c r="AD138" s="1">
        <v>6475607.96</v>
      </c>
      <c r="AE138" s="81">
        <f t="shared" si="13"/>
        <v>-9.9999997764825821E-3</v>
      </c>
      <c r="AF138" s="82">
        <f t="shared" si="14"/>
        <v>-2475607.9500000002</v>
      </c>
      <c r="AG138" s="1">
        <v>0</v>
      </c>
      <c r="AH138" s="1">
        <v>0</v>
      </c>
      <c r="AI138" s="1">
        <v>0</v>
      </c>
      <c r="AJ138" s="1">
        <v>0</v>
      </c>
      <c r="AK138" s="1">
        <v>0</v>
      </c>
    </row>
    <row r="139" spans="1:37" hidden="1" x14ac:dyDescent="0.25">
      <c r="A139" t="str">
        <f t="shared" si="10"/>
        <v>1.1-00-2307_23339024_2335410</v>
      </c>
      <c r="B139" t="s">
        <v>137</v>
      </c>
      <c r="C139" t="s">
        <v>138</v>
      </c>
      <c r="D139" t="s">
        <v>214</v>
      </c>
      <c r="E139" t="s">
        <v>215</v>
      </c>
      <c r="F139" t="s">
        <v>43</v>
      </c>
      <c r="G139" t="s">
        <v>44</v>
      </c>
      <c r="H139" t="s">
        <v>88</v>
      </c>
      <c r="I139" t="s">
        <v>89</v>
      </c>
      <c r="J139">
        <v>3</v>
      </c>
      <c r="K139" t="s">
        <v>90</v>
      </c>
      <c r="L139">
        <v>39</v>
      </c>
      <c r="M139" t="s">
        <v>218</v>
      </c>
      <c r="N139" t="s">
        <v>216</v>
      </c>
      <c r="O139" t="s">
        <v>217</v>
      </c>
      <c r="P139">
        <v>3000</v>
      </c>
      <c r="Q139" t="s">
        <v>38</v>
      </c>
      <c r="R139">
        <v>3541</v>
      </c>
      <c r="S139" t="s">
        <v>221</v>
      </c>
      <c r="T139">
        <v>0</v>
      </c>
      <c r="U139" t="s">
        <v>40</v>
      </c>
      <c r="V139" s="68">
        <v>630000</v>
      </c>
      <c r="W139" s="1">
        <v>650000</v>
      </c>
      <c r="X139" s="1">
        <v>626843.77</v>
      </c>
      <c r="Y139" s="1">
        <v>626843.77</v>
      </c>
      <c r="Z139" s="1">
        <v>314291.88</v>
      </c>
      <c r="AA139" s="81">
        <f t="shared" si="11"/>
        <v>312551.89</v>
      </c>
      <c r="AB139" s="1">
        <v>313421.88</v>
      </c>
      <c r="AC139" s="81">
        <f t="shared" si="12"/>
        <v>870</v>
      </c>
      <c r="AD139" s="1">
        <v>313421.88</v>
      </c>
      <c r="AE139" s="81">
        <f t="shared" si="13"/>
        <v>0</v>
      </c>
      <c r="AF139" s="82">
        <f t="shared" si="14"/>
        <v>3156.2299999999814</v>
      </c>
      <c r="AG139" s="1">
        <v>0</v>
      </c>
      <c r="AH139" s="1">
        <v>0</v>
      </c>
      <c r="AI139" s="1">
        <v>0</v>
      </c>
      <c r="AJ139" s="1">
        <v>20000</v>
      </c>
      <c r="AK139" s="1">
        <v>-20000</v>
      </c>
    </row>
    <row r="140" spans="1:37" hidden="1" x14ac:dyDescent="0.25">
      <c r="A140" t="str">
        <f t="shared" si="10"/>
        <v>1.1-00-2307_23339024_2335610</v>
      </c>
      <c r="B140" t="s">
        <v>137</v>
      </c>
      <c r="C140" t="s">
        <v>138</v>
      </c>
      <c r="D140" t="s">
        <v>214</v>
      </c>
      <c r="E140" t="s">
        <v>215</v>
      </c>
      <c r="F140" t="s">
        <v>43</v>
      </c>
      <c r="G140" t="s">
        <v>44</v>
      </c>
      <c r="H140" t="s">
        <v>88</v>
      </c>
      <c r="I140" t="s">
        <v>89</v>
      </c>
      <c r="J140">
        <v>3</v>
      </c>
      <c r="K140" t="s">
        <v>90</v>
      </c>
      <c r="L140">
        <v>39</v>
      </c>
      <c r="M140" t="s">
        <v>218</v>
      </c>
      <c r="N140" t="s">
        <v>216</v>
      </c>
      <c r="O140" t="s">
        <v>217</v>
      </c>
      <c r="P140">
        <v>3000</v>
      </c>
      <c r="Q140" t="s">
        <v>38</v>
      </c>
      <c r="R140">
        <v>3561</v>
      </c>
      <c r="S140" t="s">
        <v>222</v>
      </c>
      <c r="T140">
        <v>0</v>
      </c>
      <c r="U140" t="s">
        <v>40</v>
      </c>
      <c r="V140" s="68">
        <v>30000</v>
      </c>
      <c r="W140" s="1">
        <v>10000</v>
      </c>
      <c r="X140" s="1">
        <v>13058.12</v>
      </c>
      <c r="Y140" s="1">
        <v>13058.12</v>
      </c>
      <c r="Z140" s="1">
        <v>13058.12</v>
      </c>
      <c r="AA140" s="81">
        <f t="shared" si="11"/>
        <v>0</v>
      </c>
      <c r="AB140" s="1">
        <v>0</v>
      </c>
      <c r="AC140" s="81">
        <f t="shared" si="12"/>
        <v>13058.12</v>
      </c>
      <c r="AD140" s="1">
        <v>0</v>
      </c>
      <c r="AE140" s="81">
        <f t="shared" si="13"/>
        <v>0</v>
      </c>
      <c r="AF140" s="82">
        <f t="shared" si="14"/>
        <v>16941.879999999997</v>
      </c>
      <c r="AG140" s="1">
        <v>0</v>
      </c>
      <c r="AH140" s="1">
        <v>20000</v>
      </c>
      <c r="AI140" s="1">
        <v>0</v>
      </c>
      <c r="AJ140" s="1">
        <v>0</v>
      </c>
      <c r="AK140" s="1">
        <v>20000</v>
      </c>
    </row>
    <row r="141" spans="1:37" hidden="1" x14ac:dyDescent="0.25">
      <c r="A141" t="str">
        <f t="shared" si="10"/>
        <v>1.1-00-2307_23339024_2335810</v>
      </c>
      <c r="B141" t="s">
        <v>137</v>
      </c>
      <c r="C141" t="s">
        <v>138</v>
      </c>
      <c r="D141" t="s">
        <v>214</v>
      </c>
      <c r="E141" t="s">
        <v>215</v>
      </c>
      <c r="F141" t="s">
        <v>43</v>
      </c>
      <c r="G141" t="s">
        <v>44</v>
      </c>
      <c r="H141" t="s">
        <v>88</v>
      </c>
      <c r="I141" t="s">
        <v>89</v>
      </c>
      <c r="J141">
        <v>3</v>
      </c>
      <c r="K141" t="s">
        <v>90</v>
      </c>
      <c r="L141">
        <v>39</v>
      </c>
      <c r="M141" t="s">
        <v>218</v>
      </c>
      <c r="N141" t="s">
        <v>216</v>
      </c>
      <c r="O141" t="s">
        <v>217</v>
      </c>
      <c r="P141">
        <v>3000</v>
      </c>
      <c r="Q141" t="s">
        <v>38</v>
      </c>
      <c r="R141">
        <v>3581</v>
      </c>
      <c r="S141" t="s">
        <v>94</v>
      </c>
      <c r="T141">
        <v>0</v>
      </c>
      <c r="U141" t="s">
        <v>40</v>
      </c>
      <c r="V141" s="68">
        <v>1000000</v>
      </c>
      <c r="W141" s="1">
        <v>1000000</v>
      </c>
      <c r="X141" s="1">
        <v>994604.12</v>
      </c>
      <c r="Y141" s="1">
        <v>994604.12</v>
      </c>
      <c r="Z141" s="1">
        <v>466618.03</v>
      </c>
      <c r="AA141" s="81">
        <f t="shared" si="11"/>
        <v>527986.09</v>
      </c>
      <c r="AB141" s="1">
        <v>418046.03</v>
      </c>
      <c r="AC141" s="81">
        <f t="shared" si="12"/>
        <v>48572</v>
      </c>
      <c r="AD141" s="1">
        <v>418046.03</v>
      </c>
      <c r="AE141" s="81">
        <f t="shared" si="13"/>
        <v>0</v>
      </c>
      <c r="AF141" s="82">
        <f t="shared" si="14"/>
        <v>5395.8800000000047</v>
      </c>
      <c r="AG141" s="1">
        <v>0</v>
      </c>
      <c r="AH141" s="1">
        <v>0</v>
      </c>
      <c r="AI141" s="1">
        <v>0</v>
      </c>
      <c r="AJ141" s="1">
        <v>0</v>
      </c>
      <c r="AK141" s="1">
        <v>0</v>
      </c>
    </row>
    <row r="142" spans="1:37" hidden="1" x14ac:dyDescent="0.25">
      <c r="A142" t="str">
        <f t="shared" si="10"/>
        <v>1.1-00-2307_23339024_2353110</v>
      </c>
      <c r="B142" t="s">
        <v>137</v>
      </c>
      <c r="C142" t="s">
        <v>138</v>
      </c>
      <c r="D142" t="s">
        <v>214</v>
      </c>
      <c r="E142" t="s">
        <v>215</v>
      </c>
      <c r="F142" t="s">
        <v>43</v>
      </c>
      <c r="G142" t="s">
        <v>44</v>
      </c>
      <c r="H142" t="s">
        <v>88</v>
      </c>
      <c r="I142" t="s">
        <v>89</v>
      </c>
      <c r="J142">
        <v>3</v>
      </c>
      <c r="K142" t="s">
        <v>90</v>
      </c>
      <c r="L142">
        <v>39</v>
      </c>
      <c r="M142" t="s">
        <v>218</v>
      </c>
      <c r="N142" t="s">
        <v>216</v>
      </c>
      <c r="O142" t="s">
        <v>217</v>
      </c>
      <c r="P142">
        <v>5000</v>
      </c>
      <c r="Q142" t="s">
        <v>84</v>
      </c>
      <c r="R142">
        <v>5311</v>
      </c>
      <c r="S142" t="s">
        <v>198</v>
      </c>
      <c r="T142">
        <v>0</v>
      </c>
      <c r="U142" t="s">
        <v>40</v>
      </c>
      <c r="V142" s="68">
        <v>3966039</v>
      </c>
      <c r="W142" s="1">
        <v>3966039</v>
      </c>
      <c r="X142" s="1">
        <v>2498591.73</v>
      </c>
      <c r="Y142" s="1">
        <v>2498591.73</v>
      </c>
      <c r="Z142" s="1">
        <v>2474092.5299999998</v>
      </c>
      <c r="AA142" s="81">
        <f t="shared" si="11"/>
        <v>24499.200000000186</v>
      </c>
      <c r="AB142" s="1">
        <v>2474092.5299999998</v>
      </c>
      <c r="AC142" s="81">
        <f t="shared" si="12"/>
        <v>0</v>
      </c>
      <c r="AD142" s="1">
        <v>2474092.5299999998</v>
      </c>
      <c r="AE142" s="81">
        <f t="shared" si="13"/>
        <v>0</v>
      </c>
      <c r="AF142" s="82">
        <f t="shared" si="14"/>
        <v>1467447.27</v>
      </c>
      <c r="AG142" s="1">
        <v>0</v>
      </c>
      <c r="AH142" s="1">
        <v>0</v>
      </c>
      <c r="AI142" s="1">
        <v>0</v>
      </c>
      <c r="AJ142" s="1">
        <v>0</v>
      </c>
      <c r="AK142" s="1">
        <v>0</v>
      </c>
    </row>
    <row r="143" spans="1:37" hidden="1" x14ac:dyDescent="0.25">
      <c r="A143" t="str">
        <f t="shared" si="10"/>
        <v>1.1-00-2307_23339024_2353210</v>
      </c>
      <c r="B143" t="s">
        <v>137</v>
      </c>
      <c r="C143" t="s">
        <v>138</v>
      </c>
      <c r="D143" t="s">
        <v>214</v>
      </c>
      <c r="E143" t="s">
        <v>215</v>
      </c>
      <c r="F143" t="s">
        <v>43</v>
      </c>
      <c r="G143" t="s">
        <v>44</v>
      </c>
      <c r="H143" t="s">
        <v>88</v>
      </c>
      <c r="I143" t="s">
        <v>89</v>
      </c>
      <c r="J143">
        <v>3</v>
      </c>
      <c r="K143" t="s">
        <v>90</v>
      </c>
      <c r="L143">
        <v>39</v>
      </c>
      <c r="M143" t="s">
        <v>218</v>
      </c>
      <c r="N143" t="s">
        <v>216</v>
      </c>
      <c r="O143" t="s">
        <v>217</v>
      </c>
      <c r="P143">
        <v>5000</v>
      </c>
      <c r="Q143" t="s">
        <v>84</v>
      </c>
      <c r="R143">
        <v>5321</v>
      </c>
      <c r="S143" t="s">
        <v>199</v>
      </c>
      <c r="T143">
        <v>0</v>
      </c>
      <c r="U143" t="s">
        <v>40</v>
      </c>
      <c r="V143" s="68">
        <v>1005112</v>
      </c>
      <c r="W143" s="1">
        <v>1005112</v>
      </c>
      <c r="X143" s="1">
        <v>976444.79</v>
      </c>
      <c r="Y143" s="1">
        <v>642422.79</v>
      </c>
      <c r="Z143" s="1">
        <v>642422.79</v>
      </c>
      <c r="AA143" s="81">
        <f t="shared" si="11"/>
        <v>0</v>
      </c>
      <c r="AB143" s="1">
        <v>642422.79</v>
      </c>
      <c r="AC143" s="81">
        <f t="shared" si="12"/>
        <v>0</v>
      </c>
      <c r="AD143" s="1">
        <v>642422.79</v>
      </c>
      <c r="AE143" s="81">
        <f t="shared" si="13"/>
        <v>0</v>
      </c>
      <c r="AF143" s="82">
        <f t="shared" si="14"/>
        <v>28667.209999999963</v>
      </c>
      <c r="AG143" s="1">
        <v>0</v>
      </c>
      <c r="AH143" s="1">
        <v>0</v>
      </c>
      <c r="AI143" s="1">
        <v>0</v>
      </c>
      <c r="AJ143" s="1">
        <v>0</v>
      </c>
      <c r="AK143" s="1">
        <v>0</v>
      </c>
    </row>
    <row r="144" spans="1:37" hidden="1" x14ac:dyDescent="0.25">
      <c r="A144" t="str">
        <f t="shared" si="10"/>
        <v>1.1-00-2307_23339024_2356210</v>
      </c>
      <c r="B144" t="s">
        <v>137</v>
      </c>
      <c r="C144" t="s">
        <v>138</v>
      </c>
      <c r="D144" t="s">
        <v>214</v>
      </c>
      <c r="E144" t="s">
        <v>215</v>
      </c>
      <c r="F144" t="s">
        <v>43</v>
      </c>
      <c r="G144" t="s">
        <v>44</v>
      </c>
      <c r="H144" t="s">
        <v>88</v>
      </c>
      <c r="I144" t="s">
        <v>89</v>
      </c>
      <c r="J144">
        <v>3</v>
      </c>
      <c r="K144" t="s">
        <v>90</v>
      </c>
      <c r="L144">
        <v>39</v>
      </c>
      <c r="M144" t="s">
        <v>218</v>
      </c>
      <c r="N144" t="s">
        <v>216</v>
      </c>
      <c r="O144" t="s">
        <v>217</v>
      </c>
      <c r="P144">
        <v>5000</v>
      </c>
      <c r="Q144" t="s">
        <v>84</v>
      </c>
      <c r="R144">
        <v>5621</v>
      </c>
      <c r="S144" t="s">
        <v>223</v>
      </c>
      <c r="T144">
        <v>0</v>
      </c>
      <c r="U144" t="s">
        <v>40</v>
      </c>
      <c r="V144" s="68">
        <v>90000</v>
      </c>
      <c r="W144" s="1">
        <v>90000</v>
      </c>
      <c r="X144" s="1">
        <v>0</v>
      </c>
      <c r="Y144" s="1">
        <v>0</v>
      </c>
      <c r="Z144" s="1">
        <v>0</v>
      </c>
      <c r="AA144" s="81">
        <f t="shared" si="11"/>
        <v>0</v>
      </c>
      <c r="AB144" s="1">
        <v>0</v>
      </c>
      <c r="AC144" s="81">
        <f t="shared" si="12"/>
        <v>0</v>
      </c>
      <c r="AD144" s="1">
        <v>0</v>
      </c>
      <c r="AE144" s="81">
        <f t="shared" si="13"/>
        <v>0</v>
      </c>
      <c r="AF144" s="82">
        <f t="shared" si="14"/>
        <v>90000</v>
      </c>
      <c r="AG144" s="1">
        <v>0</v>
      </c>
      <c r="AH144" s="1">
        <v>0</v>
      </c>
      <c r="AI144" s="1">
        <v>0</v>
      </c>
      <c r="AJ144" s="1">
        <v>0</v>
      </c>
      <c r="AK144" s="1">
        <v>0</v>
      </c>
    </row>
    <row r="145" spans="1:37" hidden="1" x14ac:dyDescent="0.25">
      <c r="A145" t="str">
        <f t="shared" si="10"/>
        <v>1.1-00-2307_23339024_2356410</v>
      </c>
      <c r="B145" t="s">
        <v>137</v>
      </c>
      <c r="C145" t="s">
        <v>138</v>
      </c>
      <c r="D145" t="s">
        <v>214</v>
      </c>
      <c r="E145" t="s">
        <v>215</v>
      </c>
      <c r="F145" t="s">
        <v>43</v>
      </c>
      <c r="G145" t="s">
        <v>44</v>
      </c>
      <c r="H145" t="s">
        <v>88</v>
      </c>
      <c r="I145" t="s">
        <v>89</v>
      </c>
      <c r="J145">
        <v>3</v>
      </c>
      <c r="K145" t="s">
        <v>90</v>
      </c>
      <c r="L145">
        <v>39</v>
      </c>
      <c r="M145" t="s">
        <v>218</v>
      </c>
      <c r="N145" t="s">
        <v>216</v>
      </c>
      <c r="O145" t="s">
        <v>217</v>
      </c>
      <c r="P145">
        <v>5000</v>
      </c>
      <c r="Q145" t="s">
        <v>84</v>
      </c>
      <c r="R145">
        <v>5641</v>
      </c>
      <c r="S145" t="s">
        <v>347</v>
      </c>
      <c r="T145">
        <v>0</v>
      </c>
      <c r="U145" t="s">
        <v>40</v>
      </c>
      <c r="V145" s="68">
        <v>500000</v>
      </c>
      <c r="W145" s="1">
        <v>0</v>
      </c>
      <c r="X145" s="1">
        <v>0</v>
      </c>
      <c r="Y145" s="1">
        <v>0</v>
      </c>
      <c r="Z145" s="1">
        <v>0</v>
      </c>
      <c r="AA145" s="81">
        <f t="shared" si="11"/>
        <v>0</v>
      </c>
      <c r="AB145" s="1">
        <v>0</v>
      </c>
      <c r="AC145" s="81">
        <f t="shared" si="12"/>
        <v>0</v>
      </c>
      <c r="AD145" s="1">
        <v>0</v>
      </c>
      <c r="AE145" s="81">
        <f t="shared" si="13"/>
        <v>0</v>
      </c>
      <c r="AF145" s="82">
        <f t="shared" si="14"/>
        <v>500000</v>
      </c>
      <c r="AG145" s="1">
        <v>0</v>
      </c>
      <c r="AH145" s="1">
        <v>500000</v>
      </c>
      <c r="AI145" s="1">
        <v>0</v>
      </c>
      <c r="AJ145" s="1">
        <v>0</v>
      </c>
      <c r="AK145" s="1">
        <v>500000</v>
      </c>
    </row>
    <row r="146" spans="1:37" hidden="1" x14ac:dyDescent="0.25">
      <c r="A146" t="str">
        <f t="shared" si="10"/>
        <v>1.1-00-2307_23339024_2356610</v>
      </c>
      <c r="B146" t="s">
        <v>137</v>
      </c>
      <c r="C146" t="s">
        <v>138</v>
      </c>
      <c r="D146" t="s">
        <v>214</v>
      </c>
      <c r="E146" t="s">
        <v>215</v>
      </c>
      <c r="F146" t="s">
        <v>43</v>
      </c>
      <c r="G146" t="s">
        <v>44</v>
      </c>
      <c r="H146" t="s">
        <v>88</v>
      </c>
      <c r="I146" t="s">
        <v>89</v>
      </c>
      <c r="J146">
        <v>3</v>
      </c>
      <c r="K146" t="s">
        <v>90</v>
      </c>
      <c r="L146">
        <v>39</v>
      </c>
      <c r="M146" t="s">
        <v>218</v>
      </c>
      <c r="N146" t="s">
        <v>216</v>
      </c>
      <c r="O146" t="s">
        <v>217</v>
      </c>
      <c r="P146">
        <v>5000</v>
      </c>
      <c r="Q146" t="s">
        <v>84</v>
      </c>
      <c r="R146">
        <v>5661</v>
      </c>
      <c r="S146" t="s">
        <v>224</v>
      </c>
      <c r="T146">
        <v>0</v>
      </c>
      <c r="U146" t="s">
        <v>40</v>
      </c>
      <c r="V146" s="68">
        <v>36805</v>
      </c>
      <c r="W146" s="1">
        <v>581805</v>
      </c>
      <c r="X146" s="1">
        <v>12829.6</v>
      </c>
      <c r="Y146" s="1">
        <v>12829.6</v>
      </c>
      <c r="Z146" s="1">
        <v>12829.6</v>
      </c>
      <c r="AA146" s="81">
        <f t="shared" si="11"/>
        <v>0</v>
      </c>
      <c r="AB146" s="1">
        <v>12829.6</v>
      </c>
      <c r="AC146" s="81">
        <f t="shared" si="12"/>
        <v>0</v>
      </c>
      <c r="AD146" s="1">
        <v>12829.6</v>
      </c>
      <c r="AE146" s="81">
        <f t="shared" si="13"/>
        <v>0</v>
      </c>
      <c r="AF146" s="82">
        <f t="shared" si="14"/>
        <v>23975.4</v>
      </c>
      <c r="AG146" s="1">
        <v>0</v>
      </c>
      <c r="AH146" s="1">
        <v>0</v>
      </c>
      <c r="AI146" s="1">
        <v>0</v>
      </c>
      <c r="AJ146" s="1">
        <v>545000</v>
      </c>
      <c r="AK146" s="1">
        <v>-545000</v>
      </c>
    </row>
    <row r="147" spans="1:37" hidden="1" x14ac:dyDescent="0.25">
      <c r="A147" t="str">
        <f t="shared" si="10"/>
        <v>1.1-00-2307_23339024_2356910</v>
      </c>
      <c r="B147" t="s">
        <v>137</v>
      </c>
      <c r="C147" t="s">
        <v>138</v>
      </c>
      <c r="D147" t="s">
        <v>214</v>
      </c>
      <c r="E147" t="s">
        <v>215</v>
      </c>
      <c r="F147" t="s">
        <v>43</v>
      </c>
      <c r="G147" t="s">
        <v>44</v>
      </c>
      <c r="H147" t="s">
        <v>88</v>
      </c>
      <c r="I147" t="s">
        <v>89</v>
      </c>
      <c r="J147">
        <v>3</v>
      </c>
      <c r="K147" t="s">
        <v>90</v>
      </c>
      <c r="L147">
        <v>39</v>
      </c>
      <c r="M147" t="s">
        <v>218</v>
      </c>
      <c r="N147" t="s">
        <v>216</v>
      </c>
      <c r="O147" t="s">
        <v>217</v>
      </c>
      <c r="P147">
        <v>5000</v>
      </c>
      <c r="Q147" t="s">
        <v>84</v>
      </c>
      <c r="R147">
        <v>5691</v>
      </c>
      <c r="S147" t="s">
        <v>85</v>
      </c>
      <c r="T147">
        <v>0</v>
      </c>
      <c r="U147" t="s">
        <v>40</v>
      </c>
      <c r="V147" s="68">
        <v>92000</v>
      </c>
      <c r="W147" s="1">
        <v>92000</v>
      </c>
      <c r="X147" s="1">
        <v>66575.839999999997</v>
      </c>
      <c r="Y147" s="1">
        <v>66575.839999999997</v>
      </c>
      <c r="Z147" s="1">
        <v>66575.839999999997</v>
      </c>
      <c r="AA147" s="81">
        <f t="shared" si="11"/>
        <v>0</v>
      </c>
      <c r="AB147" s="1">
        <v>66575.839999999997</v>
      </c>
      <c r="AC147" s="81">
        <f t="shared" si="12"/>
        <v>0</v>
      </c>
      <c r="AD147" s="1">
        <v>66575.839999999997</v>
      </c>
      <c r="AE147" s="81">
        <f t="shared" si="13"/>
        <v>0</v>
      </c>
      <c r="AF147" s="82">
        <f t="shared" si="14"/>
        <v>25424.160000000003</v>
      </c>
      <c r="AG147" s="1">
        <v>0</v>
      </c>
      <c r="AH147" s="1">
        <v>0</v>
      </c>
      <c r="AI147" s="1">
        <v>0</v>
      </c>
      <c r="AJ147" s="1">
        <v>0</v>
      </c>
      <c r="AK147" s="1">
        <v>0</v>
      </c>
    </row>
    <row r="148" spans="1:37" hidden="1" x14ac:dyDescent="0.25">
      <c r="A148" t="str">
        <f t="shared" si="10"/>
        <v>1.1-00-2306_23526016_2338210</v>
      </c>
      <c r="B148" t="s">
        <v>137</v>
      </c>
      <c r="C148" t="s">
        <v>138</v>
      </c>
      <c r="D148" t="s">
        <v>225</v>
      </c>
      <c r="E148" t="s">
        <v>226</v>
      </c>
      <c r="F148" t="s">
        <v>149</v>
      </c>
      <c r="G148" t="s">
        <v>150</v>
      </c>
      <c r="H148" t="s">
        <v>227</v>
      </c>
      <c r="I148" t="s">
        <v>228</v>
      </c>
      <c r="J148">
        <v>5</v>
      </c>
      <c r="K148" t="s">
        <v>229</v>
      </c>
      <c r="L148">
        <v>26</v>
      </c>
      <c r="M148" t="s">
        <v>232</v>
      </c>
      <c r="N148" t="s">
        <v>230</v>
      </c>
      <c r="O148" t="s">
        <v>231</v>
      </c>
      <c r="P148">
        <v>3000</v>
      </c>
      <c r="Q148" t="s">
        <v>38</v>
      </c>
      <c r="R148">
        <v>3821</v>
      </c>
      <c r="S148" t="s">
        <v>233</v>
      </c>
      <c r="T148">
        <v>0</v>
      </c>
      <c r="U148" t="s">
        <v>40</v>
      </c>
      <c r="V148" s="68">
        <v>4000000</v>
      </c>
      <c r="W148" s="1">
        <v>4000000</v>
      </c>
      <c r="X148" s="1">
        <v>0</v>
      </c>
      <c r="Y148" s="1">
        <v>0</v>
      </c>
      <c r="Z148" s="1">
        <v>0</v>
      </c>
      <c r="AA148" s="81">
        <f t="shared" si="11"/>
        <v>0</v>
      </c>
      <c r="AB148" s="1">
        <v>0</v>
      </c>
      <c r="AC148" s="81">
        <f t="shared" si="12"/>
        <v>0</v>
      </c>
      <c r="AD148" s="1">
        <v>0</v>
      </c>
      <c r="AE148" s="81">
        <f t="shared" si="13"/>
        <v>0</v>
      </c>
      <c r="AF148" s="82">
        <f t="shared" si="14"/>
        <v>4000000</v>
      </c>
      <c r="AG148" s="1">
        <v>0</v>
      </c>
      <c r="AH148" s="1">
        <v>0</v>
      </c>
      <c r="AI148" s="1">
        <v>0</v>
      </c>
      <c r="AJ148" s="1">
        <v>0</v>
      </c>
      <c r="AK148" s="1">
        <v>0</v>
      </c>
    </row>
    <row r="149" spans="1:37" hidden="1" x14ac:dyDescent="0.25">
      <c r="A149" t="str">
        <f t="shared" si="10"/>
        <v>1.1-00-2306_23526016_23445115</v>
      </c>
      <c r="B149" t="s">
        <v>137</v>
      </c>
      <c r="C149" t="s">
        <v>138</v>
      </c>
      <c r="D149" t="s">
        <v>225</v>
      </c>
      <c r="E149" t="s">
        <v>226</v>
      </c>
      <c r="F149" t="s">
        <v>149</v>
      </c>
      <c r="G149" t="s">
        <v>150</v>
      </c>
      <c r="H149" t="s">
        <v>227</v>
      </c>
      <c r="I149" t="s">
        <v>228</v>
      </c>
      <c r="J149">
        <v>5</v>
      </c>
      <c r="K149" t="s">
        <v>229</v>
      </c>
      <c r="L149">
        <v>26</v>
      </c>
      <c r="M149" t="s">
        <v>232</v>
      </c>
      <c r="N149" t="s">
        <v>230</v>
      </c>
      <c r="O149" t="s">
        <v>231</v>
      </c>
      <c r="P149">
        <v>4000</v>
      </c>
      <c r="Q149" t="s">
        <v>154</v>
      </c>
      <c r="R149">
        <v>4451</v>
      </c>
      <c r="S149" t="s">
        <v>234</v>
      </c>
      <c r="T149">
        <v>15</v>
      </c>
      <c r="U149" t="s">
        <v>235</v>
      </c>
      <c r="V149" s="68">
        <v>10000000</v>
      </c>
      <c r="W149" s="1">
        <v>10000000</v>
      </c>
      <c r="X149" s="1">
        <v>14923870.050000001</v>
      </c>
      <c r="Y149" s="1">
        <v>14923870.050000001</v>
      </c>
      <c r="Z149" s="1">
        <v>14923870.050000001</v>
      </c>
      <c r="AA149" s="81">
        <f t="shared" si="11"/>
        <v>0</v>
      </c>
      <c r="AB149" s="1">
        <v>14923870.050000001</v>
      </c>
      <c r="AC149" s="81">
        <f t="shared" si="12"/>
        <v>0</v>
      </c>
      <c r="AD149" s="1">
        <v>14923870.050000001</v>
      </c>
      <c r="AE149" s="81">
        <f t="shared" si="13"/>
        <v>0</v>
      </c>
      <c r="AF149" s="82">
        <f t="shared" si="14"/>
        <v>-4923870.0500000007</v>
      </c>
      <c r="AG149" s="1">
        <v>0</v>
      </c>
      <c r="AH149" s="1">
        <v>0</v>
      </c>
      <c r="AI149" s="1">
        <v>0</v>
      </c>
      <c r="AJ149" s="1">
        <v>0</v>
      </c>
      <c r="AK149" s="1">
        <v>0</v>
      </c>
    </row>
    <row r="150" spans="1:37" hidden="1" x14ac:dyDescent="0.25">
      <c r="A150" t="str">
        <f t="shared" si="10"/>
        <v>1.1-00-2306_23527016_2344110</v>
      </c>
      <c r="B150" t="s">
        <v>137</v>
      </c>
      <c r="C150" t="s">
        <v>138</v>
      </c>
      <c r="D150" t="s">
        <v>225</v>
      </c>
      <c r="E150" t="s">
        <v>226</v>
      </c>
      <c r="F150" t="s">
        <v>149</v>
      </c>
      <c r="G150" t="s">
        <v>150</v>
      </c>
      <c r="H150" t="s">
        <v>227</v>
      </c>
      <c r="I150" t="s">
        <v>228</v>
      </c>
      <c r="J150">
        <v>5</v>
      </c>
      <c r="K150" t="s">
        <v>229</v>
      </c>
      <c r="L150">
        <v>27</v>
      </c>
      <c r="M150" t="s">
        <v>236</v>
      </c>
      <c r="N150" t="s">
        <v>230</v>
      </c>
      <c r="O150" t="s">
        <v>231</v>
      </c>
      <c r="P150">
        <v>4000</v>
      </c>
      <c r="Q150" t="s">
        <v>154</v>
      </c>
      <c r="R150">
        <v>4411</v>
      </c>
      <c r="S150" t="s">
        <v>155</v>
      </c>
      <c r="T150">
        <v>0</v>
      </c>
      <c r="U150" t="s">
        <v>40</v>
      </c>
      <c r="V150" s="68">
        <v>1000000</v>
      </c>
      <c r="W150" s="1">
        <v>1000000</v>
      </c>
      <c r="X150" s="1">
        <v>292966.42</v>
      </c>
      <c r="Y150" s="1">
        <v>292966.42</v>
      </c>
      <c r="Z150" s="1">
        <v>292966.42</v>
      </c>
      <c r="AA150" s="81">
        <f t="shared" si="11"/>
        <v>0</v>
      </c>
      <c r="AB150" s="1">
        <v>52000</v>
      </c>
      <c r="AC150" s="81">
        <f t="shared" si="12"/>
        <v>240966.41999999998</v>
      </c>
      <c r="AD150" s="1">
        <v>0</v>
      </c>
      <c r="AE150" s="81">
        <f t="shared" si="13"/>
        <v>52000</v>
      </c>
      <c r="AF150" s="82">
        <f t="shared" si="14"/>
        <v>707033.58000000007</v>
      </c>
      <c r="AG150" s="1">
        <v>0</v>
      </c>
      <c r="AH150" s="1">
        <v>0</v>
      </c>
      <c r="AI150" s="1">
        <v>0</v>
      </c>
      <c r="AJ150" s="1">
        <v>0</v>
      </c>
      <c r="AK150" s="1">
        <v>0</v>
      </c>
    </row>
    <row r="151" spans="1:37" hidden="1" x14ac:dyDescent="0.25">
      <c r="A151" t="str">
        <f t="shared" si="10"/>
        <v>1.1-00-2306_23530018_2333510</v>
      </c>
      <c r="B151" t="s">
        <v>137</v>
      </c>
      <c r="C151" t="s">
        <v>138</v>
      </c>
      <c r="D151" t="s">
        <v>225</v>
      </c>
      <c r="E151" t="s">
        <v>226</v>
      </c>
      <c r="F151" t="s">
        <v>149</v>
      </c>
      <c r="G151" t="s">
        <v>150</v>
      </c>
      <c r="H151" t="s">
        <v>227</v>
      </c>
      <c r="I151" t="s">
        <v>228</v>
      </c>
      <c r="J151">
        <v>5</v>
      </c>
      <c r="K151" t="s">
        <v>229</v>
      </c>
      <c r="L151">
        <v>30</v>
      </c>
      <c r="M151" t="s">
        <v>239</v>
      </c>
      <c r="N151" t="s">
        <v>237</v>
      </c>
      <c r="O151" t="s">
        <v>238</v>
      </c>
      <c r="P151">
        <v>3000</v>
      </c>
      <c r="Q151" t="s">
        <v>38</v>
      </c>
      <c r="R151">
        <v>3351</v>
      </c>
      <c r="S151" t="s">
        <v>240</v>
      </c>
      <c r="T151">
        <v>0</v>
      </c>
      <c r="U151" t="s">
        <v>40</v>
      </c>
      <c r="V151" s="68">
        <v>470000</v>
      </c>
      <c r="W151" s="1">
        <v>470000</v>
      </c>
      <c r="X151" s="1">
        <v>462979.2</v>
      </c>
      <c r="Y151" s="1">
        <v>462979.2</v>
      </c>
      <c r="Z151" s="1">
        <v>462979.2</v>
      </c>
      <c r="AA151" s="81">
        <f t="shared" si="11"/>
        <v>0</v>
      </c>
      <c r="AB151" s="1">
        <v>462979.2</v>
      </c>
      <c r="AC151" s="81">
        <f t="shared" si="12"/>
        <v>0</v>
      </c>
      <c r="AD151" s="1">
        <v>462979.2</v>
      </c>
      <c r="AE151" s="81">
        <f t="shared" si="13"/>
        <v>0</v>
      </c>
      <c r="AF151" s="82">
        <f t="shared" si="14"/>
        <v>7020.7999999999884</v>
      </c>
      <c r="AG151" s="1">
        <v>0</v>
      </c>
      <c r="AH151" s="1">
        <v>0</v>
      </c>
      <c r="AI151" s="1">
        <v>0</v>
      </c>
      <c r="AJ151" s="1">
        <v>0</v>
      </c>
      <c r="AK151" s="1">
        <v>0</v>
      </c>
    </row>
    <row r="152" spans="1:37" hidden="1" x14ac:dyDescent="0.25">
      <c r="A152" t="str">
        <f t="shared" si="10"/>
        <v>1.1-00-2306_23530018_2338210</v>
      </c>
      <c r="B152" t="s">
        <v>137</v>
      </c>
      <c r="C152" t="s">
        <v>138</v>
      </c>
      <c r="D152" t="s">
        <v>225</v>
      </c>
      <c r="E152" t="s">
        <v>226</v>
      </c>
      <c r="F152" t="s">
        <v>149</v>
      </c>
      <c r="G152" t="s">
        <v>150</v>
      </c>
      <c r="H152" t="s">
        <v>227</v>
      </c>
      <c r="I152" t="s">
        <v>228</v>
      </c>
      <c r="J152">
        <v>5</v>
      </c>
      <c r="K152" t="s">
        <v>229</v>
      </c>
      <c r="L152">
        <v>30</v>
      </c>
      <c r="M152" t="s">
        <v>239</v>
      </c>
      <c r="N152" t="s">
        <v>237</v>
      </c>
      <c r="O152" t="s">
        <v>238</v>
      </c>
      <c r="P152">
        <v>3000</v>
      </c>
      <c r="Q152" t="s">
        <v>38</v>
      </c>
      <c r="R152">
        <v>3821</v>
      </c>
      <c r="S152" t="s">
        <v>233</v>
      </c>
      <c r="T152">
        <v>0</v>
      </c>
      <c r="U152" t="s">
        <v>40</v>
      </c>
      <c r="V152" s="68">
        <v>75000</v>
      </c>
      <c r="W152" s="1">
        <v>0</v>
      </c>
      <c r="X152" s="1">
        <v>0</v>
      </c>
      <c r="Y152" s="1">
        <v>0</v>
      </c>
      <c r="Z152" s="1">
        <v>0</v>
      </c>
      <c r="AA152" s="81">
        <f t="shared" si="11"/>
        <v>0</v>
      </c>
      <c r="AB152" s="1">
        <v>0</v>
      </c>
      <c r="AC152" s="81">
        <f t="shared" si="12"/>
        <v>0</v>
      </c>
      <c r="AD152" s="1">
        <v>0</v>
      </c>
      <c r="AE152" s="81">
        <f t="shared" si="13"/>
        <v>0</v>
      </c>
      <c r="AF152" s="82">
        <f t="shared" si="14"/>
        <v>75000</v>
      </c>
      <c r="AG152" s="1">
        <v>0</v>
      </c>
      <c r="AH152" s="1">
        <v>75000</v>
      </c>
      <c r="AI152" s="1">
        <v>0</v>
      </c>
      <c r="AJ152" s="1">
        <v>0</v>
      </c>
      <c r="AK152" s="1">
        <v>75000</v>
      </c>
    </row>
    <row r="153" spans="1:37" hidden="1" x14ac:dyDescent="0.25">
      <c r="A153" t="str">
        <f t="shared" si="10"/>
        <v>1.1-00-2306_23530018_2344110</v>
      </c>
      <c r="B153" t="s">
        <v>137</v>
      </c>
      <c r="C153" t="s">
        <v>138</v>
      </c>
      <c r="D153" t="s">
        <v>225</v>
      </c>
      <c r="E153" t="s">
        <v>226</v>
      </c>
      <c r="F153" t="s">
        <v>149</v>
      </c>
      <c r="G153" t="s">
        <v>150</v>
      </c>
      <c r="H153" t="s">
        <v>227</v>
      </c>
      <c r="I153" t="s">
        <v>228</v>
      </c>
      <c r="J153">
        <v>5</v>
      </c>
      <c r="K153" t="s">
        <v>229</v>
      </c>
      <c r="L153">
        <v>30</v>
      </c>
      <c r="M153" t="s">
        <v>239</v>
      </c>
      <c r="N153" t="s">
        <v>237</v>
      </c>
      <c r="O153" t="s">
        <v>238</v>
      </c>
      <c r="P153">
        <v>4000</v>
      </c>
      <c r="Q153" t="s">
        <v>154</v>
      </c>
      <c r="R153">
        <v>4411</v>
      </c>
      <c r="S153" t="s">
        <v>155</v>
      </c>
      <c r="T153">
        <v>0</v>
      </c>
      <c r="U153" t="s">
        <v>40</v>
      </c>
      <c r="V153" s="68">
        <v>10000000</v>
      </c>
      <c r="W153" s="1">
        <v>10000000</v>
      </c>
      <c r="X153" s="1">
        <v>9990000</v>
      </c>
      <c r="Y153" s="1">
        <v>9990000</v>
      </c>
      <c r="Z153" s="1">
        <v>9990000</v>
      </c>
      <c r="AA153" s="81">
        <f t="shared" si="11"/>
        <v>0</v>
      </c>
      <c r="AB153" s="1">
        <v>9990000</v>
      </c>
      <c r="AC153" s="81">
        <f t="shared" si="12"/>
        <v>0</v>
      </c>
      <c r="AD153" s="1">
        <v>9990000</v>
      </c>
      <c r="AE153" s="81">
        <f t="shared" si="13"/>
        <v>0</v>
      </c>
      <c r="AF153" s="82">
        <f t="shared" si="14"/>
        <v>10000</v>
      </c>
      <c r="AG153" s="1">
        <v>0</v>
      </c>
      <c r="AH153" s="1">
        <v>0</v>
      </c>
      <c r="AI153" s="1">
        <v>0</v>
      </c>
      <c r="AJ153" s="1">
        <v>0</v>
      </c>
      <c r="AK153" s="1">
        <v>0</v>
      </c>
    </row>
    <row r="154" spans="1:37" hidden="1" x14ac:dyDescent="0.25">
      <c r="A154" t="str">
        <f t="shared" si="10"/>
        <v>1.1-00-2306_23530018_2344310</v>
      </c>
      <c r="B154" t="s">
        <v>137</v>
      </c>
      <c r="C154" t="s">
        <v>138</v>
      </c>
      <c r="D154" t="s">
        <v>225</v>
      </c>
      <c r="E154" t="s">
        <v>226</v>
      </c>
      <c r="F154" t="s">
        <v>149</v>
      </c>
      <c r="G154" t="s">
        <v>150</v>
      </c>
      <c r="H154" t="s">
        <v>227</v>
      </c>
      <c r="I154" t="s">
        <v>228</v>
      </c>
      <c r="J154">
        <v>5</v>
      </c>
      <c r="K154" t="s">
        <v>229</v>
      </c>
      <c r="L154">
        <v>30</v>
      </c>
      <c r="M154" t="s">
        <v>239</v>
      </c>
      <c r="N154" t="s">
        <v>237</v>
      </c>
      <c r="O154" t="s">
        <v>238</v>
      </c>
      <c r="P154">
        <v>4000</v>
      </c>
      <c r="Q154" t="s">
        <v>154</v>
      </c>
      <c r="R154">
        <v>4431</v>
      </c>
      <c r="S154" t="s">
        <v>241</v>
      </c>
      <c r="T154">
        <v>0</v>
      </c>
      <c r="U154" t="s">
        <v>40</v>
      </c>
      <c r="V154" s="68">
        <v>0</v>
      </c>
      <c r="W154" s="1">
        <v>0</v>
      </c>
      <c r="X154" s="1">
        <v>0</v>
      </c>
      <c r="Y154" s="1">
        <v>0</v>
      </c>
      <c r="Z154" s="1">
        <v>0</v>
      </c>
      <c r="AA154" s="81">
        <f t="shared" si="11"/>
        <v>0</v>
      </c>
      <c r="AB154" s="1">
        <v>0</v>
      </c>
      <c r="AC154" s="81">
        <f t="shared" si="12"/>
        <v>0</v>
      </c>
      <c r="AD154" s="1">
        <v>0</v>
      </c>
      <c r="AE154" s="81">
        <f t="shared" si="13"/>
        <v>0</v>
      </c>
      <c r="AF154" s="82">
        <f t="shared" si="14"/>
        <v>0</v>
      </c>
      <c r="AG154" s="1">
        <v>0</v>
      </c>
      <c r="AH154" s="1">
        <v>0</v>
      </c>
      <c r="AI154" s="1">
        <v>0</v>
      </c>
      <c r="AJ154" s="1">
        <v>0</v>
      </c>
      <c r="AK154" s="1">
        <v>0</v>
      </c>
    </row>
    <row r="155" spans="1:37" hidden="1" x14ac:dyDescent="0.25">
      <c r="A155" t="str">
        <f t="shared" si="10"/>
        <v>1.1-00-2306_23531018_2344110</v>
      </c>
      <c r="B155" t="s">
        <v>137</v>
      </c>
      <c r="C155" t="s">
        <v>138</v>
      </c>
      <c r="D155" t="s">
        <v>225</v>
      </c>
      <c r="E155" t="s">
        <v>226</v>
      </c>
      <c r="F155" t="s">
        <v>149</v>
      </c>
      <c r="G155" t="s">
        <v>150</v>
      </c>
      <c r="H155" t="s">
        <v>227</v>
      </c>
      <c r="I155" t="s">
        <v>228</v>
      </c>
      <c r="J155">
        <v>5</v>
      </c>
      <c r="K155" t="s">
        <v>229</v>
      </c>
      <c r="L155">
        <v>31</v>
      </c>
      <c r="M155" t="s">
        <v>242</v>
      </c>
      <c r="N155" t="s">
        <v>237</v>
      </c>
      <c r="O155" t="s">
        <v>238</v>
      </c>
      <c r="P155">
        <v>4000</v>
      </c>
      <c r="Q155" t="s">
        <v>154</v>
      </c>
      <c r="R155">
        <v>4411</v>
      </c>
      <c r="S155" t="s">
        <v>155</v>
      </c>
      <c r="T155">
        <v>0</v>
      </c>
      <c r="U155" t="s">
        <v>40</v>
      </c>
      <c r="V155" s="68">
        <v>54793475.799999997</v>
      </c>
      <c r="W155" s="1">
        <v>50566898.219999999</v>
      </c>
      <c r="X155" s="1">
        <v>54554449.479999997</v>
      </c>
      <c r="Y155" s="1">
        <v>54554449.479999997</v>
      </c>
      <c r="Z155" s="1">
        <v>54554449.479999997</v>
      </c>
      <c r="AA155" s="81">
        <f t="shared" si="11"/>
        <v>0</v>
      </c>
      <c r="AB155" s="1">
        <v>54554449.479999997</v>
      </c>
      <c r="AC155" s="81">
        <f t="shared" si="12"/>
        <v>0</v>
      </c>
      <c r="AD155" s="1">
        <v>54554449.479999997</v>
      </c>
      <c r="AE155" s="81">
        <f t="shared" si="13"/>
        <v>0</v>
      </c>
      <c r="AF155" s="82">
        <f t="shared" si="14"/>
        <v>239026.3200000003</v>
      </c>
      <c r="AG155" s="1">
        <v>0</v>
      </c>
      <c r="AH155" s="1">
        <v>4226577.58</v>
      </c>
      <c r="AI155" s="1">
        <v>0</v>
      </c>
      <c r="AJ155" s="1">
        <v>0</v>
      </c>
      <c r="AK155" s="1">
        <v>4226577.58</v>
      </c>
    </row>
    <row r="156" spans="1:37" hidden="1" x14ac:dyDescent="0.25">
      <c r="A156" t="str">
        <f t="shared" si="10"/>
        <v>1.1-00-2306_23532018_2344110</v>
      </c>
      <c r="B156" t="s">
        <v>137</v>
      </c>
      <c r="C156" t="s">
        <v>138</v>
      </c>
      <c r="D156" t="s">
        <v>225</v>
      </c>
      <c r="E156" t="s">
        <v>226</v>
      </c>
      <c r="F156" t="s">
        <v>149</v>
      </c>
      <c r="G156" t="s">
        <v>150</v>
      </c>
      <c r="H156" t="s">
        <v>227</v>
      </c>
      <c r="I156" t="s">
        <v>228</v>
      </c>
      <c r="J156">
        <v>5</v>
      </c>
      <c r="K156" t="s">
        <v>229</v>
      </c>
      <c r="L156">
        <v>32</v>
      </c>
      <c r="M156" t="s">
        <v>243</v>
      </c>
      <c r="N156" t="s">
        <v>237</v>
      </c>
      <c r="O156" t="s">
        <v>238</v>
      </c>
      <c r="P156">
        <v>4000</v>
      </c>
      <c r="Q156" t="s">
        <v>154</v>
      </c>
      <c r="R156">
        <v>4411</v>
      </c>
      <c r="S156" t="s">
        <v>155</v>
      </c>
      <c r="T156">
        <v>0</v>
      </c>
      <c r="U156" t="s">
        <v>40</v>
      </c>
      <c r="V156" s="68">
        <v>13896800</v>
      </c>
      <c r="W156" s="1">
        <v>10733101.779999999</v>
      </c>
      <c r="X156" s="1">
        <v>14162986.199999999</v>
      </c>
      <c r="Y156" s="1">
        <v>14162986.199999999</v>
      </c>
      <c r="Z156" s="1">
        <v>14162986.199999999</v>
      </c>
      <c r="AA156" s="81">
        <f t="shared" si="11"/>
        <v>0</v>
      </c>
      <c r="AB156" s="1">
        <v>14162986.199999999</v>
      </c>
      <c r="AC156" s="81">
        <f t="shared" si="12"/>
        <v>0</v>
      </c>
      <c r="AD156" s="1">
        <v>14162986.199999999</v>
      </c>
      <c r="AE156" s="81">
        <f t="shared" si="13"/>
        <v>0</v>
      </c>
      <c r="AF156" s="82">
        <f t="shared" si="14"/>
        <v>-266186.19999999925</v>
      </c>
      <c r="AG156" s="1">
        <v>0</v>
      </c>
      <c r="AH156" s="1">
        <v>3163698.22</v>
      </c>
      <c r="AI156" s="1">
        <v>0</v>
      </c>
      <c r="AJ156" s="1">
        <v>0</v>
      </c>
      <c r="AK156" s="1">
        <v>3163698.22</v>
      </c>
    </row>
    <row r="157" spans="1:37" hidden="1" x14ac:dyDescent="0.25">
      <c r="A157" t="str">
        <f t="shared" si="10"/>
        <v>1.1-00-2315_23154035_2342110</v>
      </c>
      <c r="B157" t="s">
        <v>137</v>
      </c>
      <c r="C157" t="s">
        <v>138</v>
      </c>
      <c r="D157" t="s">
        <v>225</v>
      </c>
      <c r="E157" t="s">
        <v>226</v>
      </c>
      <c r="F157" t="s">
        <v>63</v>
      </c>
      <c r="G157" t="s">
        <v>64</v>
      </c>
      <c r="H157" t="s">
        <v>244</v>
      </c>
      <c r="I157" t="s">
        <v>245</v>
      </c>
      <c r="J157">
        <v>1</v>
      </c>
      <c r="K157" t="s">
        <v>127</v>
      </c>
      <c r="L157">
        <v>54</v>
      </c>
      <c r="M157" t="s">
        <v>248</v>
      </c>
      <c r="N157" t="s">
        <v>246</v>
      </c>
      <c r="O157" t="s">
        <v>247</v>
      </c>
      <c r="P157">
        <v>4000</v>
      </c>
      <c r="Q157" t="s">
        <v>154</v>
      </c>
      <c r="R157">
        <v>4211</v>
      </c>
      <c r="S157" t="s">
        <v>249</v>
      </c>
      <c r="T157">
        <v>0</v>
      </c>
      <c r="U157" t="s">
        <v>40</v>
      </c>
      <c r="V157" s="68">
        <v>12625430</v>
      </c>
      <c r="W157" s="1">
        <v>12625430</v>
      </c>
      <c r="X157" s="1">
        <v>12298466.77</v>
      </c>
      <c r="Y157" s="1">
        <v>12298466.77</v>
      </c>
      <c r="Z157" s="1">
        <v>12298466.77</v>
      </c>
      <c r="AA157" s="81">
        <f t="shared" si="11"/>
        <v>0</v>
      </c>
      <c r="AB157" s="1">
        <v>12298466.77</v>
      </c>
      <c r="AC157" s="81">
        <f t="shared" si="12"/>
        <v>0</v>
      </c>
      <c r="AD157" s="1">
        <v>12298466.77</v>
      </c>
      <c r="AE157" s="81">
        <f t="shared" si="13"/>
        <v>0</v>
      </c>
      <c r="AF157" s="82">
        <f t="shared" si="14"/>
        <v>326963.23000000045</v>
      </c>
      <c r="AG157" s="1">
        <v>0</v>
      </c>
      <c r="AH157" s="1">
        <v>0</v>
      </c>
      <c r="AI157" s="1">
        <v>0</v>
      </c>
      <c r="AJ157" s="1">
        <v>0</v>
      </c>
      <c r="AK157" s="1">
        <v>0</v>
      </c>
    </row>
    <row r="158" spans="1:37" hidden="1" x14ac:dyDescent="0.25">
      <c r="A158" t="str">
        <f t="shared" si="10"/>
        <v>1.1-00-2310_23448030_2321710</v>
      </c>
      <c r="B158" t="s">
        <v>137</v>
      </c>
      <c r="C158" t="s">
        <v>138</v>
      </c>
      <c r="D158" t="s">
        <v>225</v>
      </c>
      <c r="E158" t="s">
        <v>226</v>
      </c>
      <c r="F158" t="s">
        <v>43</v>
      </c>
      <c r="G158" t="s">
        <v>44</v>
      </c>
      <c r="H158" t="s">
        <v>250</v>
      </c>
      <c r="I158" t="s">
        <v>251</v>
      </c>
      <c r="J158">
        <v>4</v>
      </c>
      <c r="K158" t="s">
        <v>190</v>
      </c>
      <c r="L158">
        <v>48</v>
      </c>
      <c r="M158" t="s">
        <v>254</v>
      </c>
      <c r="N158" t="s">
        <v>252</v>
      </c>
      <c r="O158" t="s">
        <v>253</v>
      </c>
      <c r="P158">
        <v>2000</v>
      </c>
      <c r="Q158" t="s">
        <v>73</v>
      </c>
      <c r="R158">
        <v>2171</v>
      </c>
      <c r="S158" t="s">
        <v>255</v>
      </c>
      <c r="T158">
        <v>0</v>
      </c>
      <c r="U158" t="s">
        <v>40</v>
      </c>
      <c r="V158" s="68">
        <v>30000</v>
      </c>
      <c r="W158" s="1">
        <v>30000</v>
      </c>
      <c r="X158" s="1">
        <v>0</v>
      </c>
      <c r="Y158" s="1">
        <v>0</v>
      </c>
      <c r="Z158" s="1">
        <v>0</v>
      </c>
      <c r="AA158" s="81">
        <f t="shared" si="11"/>
        <v>0</v>
      </c>
      <c r="AB158" s="1">
        <v>0</v>
      </c>
      <c r="AC158" s="81">
        <f t="shared" si="12"/>
        <v>0</v>
      </c>
      <c r="AD158" s="1">
        <v>0</v>
      </c>
      <c r="AE158" s="81">
        <f t="shared" si="13"/>
        <v>0</v>
      </c>
      <c r="AF158" s="82">
        <f t="shared" si="14"/>
        <v>30000</v>
      </c>
      <c r="AG158" s="1">
        <v>0</v>
      </c>
      <c r="AH158" s="1">
        <v>0</v>
      </c>
      <c r="AI158" s="1">
        <v>0</v>
      </c>
      <c r="AJ158" s="1">
        <v>0</v>
      </c>
      <c r="AK158" s="1">
        <v>0</v>
      </c>
    </row>
    <row r="159" spans="1:37" hidden="1" x14ac:dyDescent="0.25">
      <c r="A159" t="str">
        <f t="shared" si="10"/>
        <v>1.1-00-2310_23448030_2322210</v>
      </c>
      <c r="B159" t="s">
        <v>137</v>
      </c>
      <c r="C159" t="s">
        <v>138</v>
      </c>
      <c r="D159" t="s">
        <v>225</v>
      </c>
      <c r="E159" t="s">
        <v>226</v>
      </c>
      <c r="F159" t="s">
        <v>43</v>
      </c>
      <c r="G159" t="s">
        <v>44</v>
      </c>
      <c r="H159" t="s">
        <v>250</v>
      </c>
      <c r="I159" t="s">
        <v>251</v>
      </c>
      <c r="J159">
        <v>4</v>
      </c>
      <c r="K159" t="s">
        <v>190</v>
      </c>
      <c r="L159">
        <v>48</v>
      </c>
      <c r="M159" t="s">
        <v>254</v>
      </c>
      <c r="N159" t="s">
        <v>252</v>
      </c>
      <c r="O159" t="s">
        <v>253</v>
      </c>
      <c r="P159">
        <v>2000</v>
      </c>
      <c r="Q159" t="s">
        <v>73</v>
      </c>
      <c r="R159">
        <v>2221</v>
      </c>
      <c r="S159" t="s">
        <v>194</v>
      </c>
      <c r="T159">
        <v>0</v>
      </c>
      <c r="U159" t="s">
        <v>40</v>
      </c>
      <c r="V159" s="68">
        <v>40000</v>
      </c>
      <c r="W159" s="1">
        <v>40000</v>
      </c>
      <c r="X159" s="1">
        <v>20000</v>
      </c>
      <c r="Y159" s="1">
        <v>20000</v>
      </c>
      <c r="Z159" s="1">
        <v>0</v>
      </c>
      <c r="AA159" s="81">
        <f t="shared" si="11"/>
        <v>20000</v>
      </c>
      <c r="AB159" s="1">
        <v>0</v>
      </c>
      <c r="AC159" s="81">
        <f t="shared" si="12"/>
        <v>0</v>
      </c>
      <c r="AD159" s="1">
        <v>0</v>
      </c>
      <c r="AE159" s="81">
        <f t="shared" si="13"/>
        <v>0</v>
      </c>
      <c r="AF159" s="82">
        <f t="shared" si="14"/>
        <v>20000</v>
      </c>
      <c r="AG159" s="1">
        <v>0</v>
      </c>
      <c r="AH159" s="1">
        <v>0</v>
      </c>
      <c r="AI159" s="1">
        <v>0</v>
      </c>
      <c r="AJ159" s="1">
        <v>0</v>
      </c>
      <c r="AK159" s="1">
        <v>0</v>
      </c>
    </row>
    <row r="160" spans="1:37" hidden="1" x14ac:dyDescent="0.25">
      <c r="A160" t="str">
        <f t="shared" si="10"/>
        <v>1.1-00-2310_23448030_2325210</v>
      </c>
      <c r="B160" t="s">
        <v>137</v>
      </c>
      <c r="C160" t="s">
        <v>138</v>
      </c>
      <c r="D160" t="s">
        <v>225</v>
      </c>
      <c r="E160" t="s">
        <v>226</v>
      </c>
      <c r="F160" t="s">
        <v>43</v>
      </c>
      <c r="G160" t="s">
        <v>44</v>
      </c>
      <c r="H160" t="s">
        <v>250</v>
      </c>
      <c r="I160" t="s">
        <v>251</v>
      </c>
      <c r="J160">
        <v>4</v>
      </c>
      <c r="K160" t="s">
        <v>190</v>
      </c>
      <c r="L160">
        <v>48</v>
      </c>
      <c r="M160" t="s">
        <v>254</v>
      </c>
      <c r="N160" t="s">
        <v>252</v>
      </c>
      <c r="O160" t="s">
        <v>253</v>
      </c>
      <c r="P160">
        <v>2000</v>
      </c>
      <c r="Q160" t="s">
        <v>73</v>
      </c>
      <c r="R160">
        <v>2521</v>
      </c>
      <c r="S160" t="s">
        <v>220</v>
      </c>
      <c r="T160">
        <v>0</v>
      </c>
      <c r="U160" t="s">
        <v>40</v>
      </c>
      <c r="V160" s="68">
        <v>50000</v>
      </c>
      <c r="W160" s="1">
        <v>50000</v>
      </c>
      <c r="X160" s="1">
        <v>0</v>
      </c>
      <c r="Y160" s="1">
        <v>0</v>
      </c>
      <c r="Z160" s="1">
        <v>0</v>
      </c>
      <c r="AA160" s="81">
        <f t="shared" si="11"/>
        <v>0</v>
      </c>
      <c r="AB160" s="1">
        <v>0</v>
      </c>
      <c r="AC160" s="81">
        <f t="shared" si="12"/>
        <v>0</v>
      </c>
      <c r="AD160" s="1">
        <v>0</v>
      </c>
      <c r="AE160" s="81">
        <f t="shared" si="13"/>
        <v>0</v>
      </c>
      <c r="AF160" s="82">
        <f t="shared" si="14"/>
        <v>50000</v>
      </c>
      <c r="AG160" s="1">
        <v>0</v>
      </c>
      <c r="AH160" s="1">
        <v>0</v>
      </c>
      <c r="AI160" s="1">
        <v>0</v>
      </c>
      <c r="AJ160" s="1">
        <v>0</v>
      </c>
      <c r="AK160" s="1">
        <v>0</v>
      </c>
    </row>
    <row r="161" spans="1:37" hidden="1" x14ac:dyDescent="0.25">
      <c r="A161" t="str">
        <f t="shared" si="10"/>
        <v>1.1-00-2310_23448030_2325910</v>
      </c>
      <c r="B161" t="s">
        <v>137</v>
      </c>
      <c r="C161" t="s">
        <v>138</v>
      </c>
      <c r="D161" t="s">
        <v>225</v>
      </c>
      <c r="E161" t="s">
        <v>226</v>
      </c>
      <c r="F161" t="s">
        <v>43</v>
      </c>
      <c r="G161" t="s">
        <v>44</v>
      </c>
      <c r="H161" t="s">
        <v>250</v>
      </c>
      <c r="I161" t="s">
        <v>251</v>
      </c>
      <c r="J161">
        <v>4</v>
      </c>
      <c r="K161" t="s">
        <v>190</v>
      </c>
      <c r="L161">
        <v>48</v>
      </c>
      <c r="M161" t="s">
        <v>254</v>
      </c>
      <c r="N161" t="s">
        <v>252</v>
      </c>
      <c r="O161" t="s">
        <v>253</v>
      </c>
      <c r="P161">
        <v>2000</v>
      </c>
      <c r="Q161" t="s">
        <v>73</v>
      </c>
      <c r="R161">
        <v>2591</v>
      </c>
      <c r="S161" t="s">
        <v>256</v>
      </c>
      <c r="T161">
        <v>0</v>
      </c>
      <c r="U161" t="s">
        <v>40</v>
      </c>
      <c r="V161" s="68">
        <v>2400000</v>
      </c>
      <c r="W161" s="1">
        <v>2500000</v>
      </c>
      <c r="X161" s="1">
        <v>3775271.34</v>
      </c>
      <c r="Y161" s="1">
        <v>3775271.34</v>
      </c>
      <c r="Z161" s="1">
        <v>2153266.54</v>
      </c>
      <c r="AA161" s="81">
        <f t="shared" si="11"/>
        <v>1622004.7999999998</v>
      </c>
      <c r="AB161" s="1">
        <v>2153266.54</v>
      </c>
      <c r="AC161" s="81">
        <f t="shared" si="12"/>
        <v>0</v>
      </c>
      <c r="AD161" s="1">
        <v>2153266.54</v>
      </c>
      <c r="AE161" s="81">
        <f t="shared" si="13"/>
        <v>0</v>
      </c>
      <c r="AF161" s="82">
        <f t="shared" si="14"/>
        <v>-1375271.3399999999</v>
      </c>
      <c r="AG161" s="1">
        <v>0</v>
      </c>
      <c r="AH161" s="1">
        <v>0</v>
      </c>
      <c r="AI161" s="1">
        <v>0</v>
      </c>
      <c r="AJ161" s="1">
        <v>100000</v>
      </c>
      <c r="AK161" s="1">
        <v>-100000</v>
      </c>
    </row>
    <row r="162" spans="1:37" hidden="1" x14ac:dyDescent="0.25">
      <c r="A162" t="str">
        <f t="shared" si="10"/>
        <v>1.1-00-2310_23448030_2338210</v>
      </c>
      <c r="B162" t="s">
        <v>137</v>
      </c>
      <c r="C162" t="s">
        <v>138</v>
      </c>
      <c r="D162" t="s">
        <v>225</v>
      </c>
      <c r="E162" t="s">
        <v>226</v>
      </c>
      <c r="F162" t="s">
        <v>43</v>
      </c>
      <c r="G162" t="s">
        <v>44</v>
      </c>
      <c r="H162" t="s">
        <v>250</v>
      </c>
      <c r="I162" t="s">
        <v>251</v>
      </c>
      <c r="J162">
        <v>4</v>
      </c>
      <c r="K162" t="s">
        <v>190</v>
      </c>
      <c r="L162">
        <v>48</v>
      </c>
      <c r="M162" t="s">
        <v>254</v>
      </c>
      <c r="N162" t="s">
        <v>252</v>
      </c>
      <c r="O162" t="s">
        <v>253</v>
      </c>
      <c r="P162">
        <v>3000</v>
      </c>
      <c r="Q162" t="s">
        <v>38</v>
      </c>
      <c r="R162">
        <v>3821</v>
      </c>
      <c r="S162" t="s">
        <v>233</v>
      </c>
      <c r="T162">
        <v>0</v>
      </c>
      <c r="U162" t="s">
        <v>40</v>
      </c>
      <c r="V162" s="68">
        <v>600000</v>
      </c>
      <c r="W162" s="1">
        <v>500000</v>
      </c>
      <c r="X162" s="1">
        <v>599981</v>
      </c>
      <c r="Y162" s="1">
        <v>599981</v>
      </c>
      <c r="Z162" s="1">
        <v>599981</v>
      </c>
      <c r="AA162" s="81">
        <f t="shared" si="11"/>
        <v>0</v>
      </c>
      <c r="AB162" s="1">
        <v>599981</v>
      </c>
      <c r="AC162" s="81">
        <f t="shared" si="12"/>
        <v>0</v>
      </c>
      <c r="AD162" s="1">
        <v>599981</v>
      </c>
      <c r="AE162" s="81">
        <f t="shared" si="13"/>
        <v>0</v>
      </c>
      <c r="AF162" s="82">
        <f t="shared" si="14"/>
        <v>19</v>
      </c>
      <c r="AG162" s="1">
        <v>0</v>
      </c>
      <c r="AH162" s="1">
        <v>100000</v>
      </c>
      <c r="AI162" s="1">
        <v>0</v>
      </c>
      <c r="AJ162" s="1">
        <v>0</v>
      </c>
      <c r="AK162" s="1">
        <v>100000</v>
      </c>
    </row>
    <row r="163" spans="1:37" hidden="1" x14ac:dyDescent="0.25">
      <c r="A163" t="str">
        <f t="shared" si="10"/>
        <v>1.1-00-2310_23448030_2342110</v>
      </c>
      <c r="B163" t="s">
        <v>137</v>
      </c>
      <c r="C163" t="s">
        <v>138</v>
      </c>
      <c r="D163" t="s">
        <v>225</v>
      </c>
      <c r="E163" t="s">
        <v>226</v>
      </c>
      <c r="F163" t="s">
        <v>43</v>
      </c>
      <c r="G163" t="s">
        <v>44</v>
      </c>
      <c r="H163" t="s">
        <v>250</v>
      </c>
      <c r="I163" t="s">
        <v>251</v>
      </c>
      <c r="J163">
        <v>4</v>
      </c>
      <c r="K163" t="s">
        <v>190</v>
      </c>
      <c r="L163">
        <v>48</v>
      </c>
      <c r="M163" t="s">
        <v>254</v>
      </c>
      <c r="N163" t="s">
        <v>252</v>
      </c>
      <c r="O163" t="s">
        <v>253</v>
      </c>
      <c r="P163">
        <v>4000</v>
      </c>
      <c r="Q163" t="s">
        <v>154</v>
      </c>
      <c r="R163">
        <v>4211</v>
      </c>
      <c r="S163" t="s">
        <v>249</v>
      </c>
      <c r="T163">
        <v>0</v>
      </c>
      <c r="U163" t="s">
        <v>40</v>
      </c>
      <c r="V163" s="68">
        <v>1200000</v>
      </c>
      <c r="W163" s="1">
        <v>1200000</v>
      </c>
      <c r="X163" s="1">
        <v>199200</v>
      </c>
      <c r="Y163" s="1">
        <v>199200</v>
      </c>
      <c r="Z163" s="1">
        <v>199200</v>
      </c>
      <c r="AA163" s="81">
        <f t="shared" si="11"/>
        <v>0</v>
      </c>
      <c r="AB163" s="1">
        <v>199200</v>
      </c>
      <c r="AC163" s="81">
        <f t="shared" si="12"/>
        <v>0</v>
      </c>
      <c r="AD163" s="1">
        <v>199200</v>
      </c>
      <c r="AE163" s="81">
        <f t="shared" si="13"/>
        <v>0</v>
      </c>
      <c r="AF163" s="82">
        <f t="shared" si="14"/>
        <v>1000800</v>
      </c>
      <c r="AG163" s="1">
        <v>0</v>
      </c>
      <c r="AH163" s="1">
        <v>0</v>
      </c>
      <c r="AI163" s="1">
        <v>0</v>
      </c>
      <c r="AJ163" s="1">
        <v>0</v>
      </c>
      <c r="AK163" s="1">
        <v>0</v>
      </c>
    </row>
    <row r="164" spans="1:37" hidden="1" x14ac:dyDescent="0.25">
      <c r="A164" t="str">
        <f t="shared" si="10"/>
        <v>1.1-00-2310_23448030_23441132</v>
      </c>
      <c r="B164" t="s">
        <v>137</v>
      </c>
      <c r="C164" t="s">
        <v>138</v>
      </c>
      <c r="D164" t="s">
        <v>225</v>
      </c>
      <c r="E164" t="s">
        <v>226</v>
      </c>
      <c r="F164" t="s">
        <v>43</v>
      </c>
      <c r="G164" t="s">
        <v>44</v>
      </c>
      <c r="H164" t="s">
        <v>250</v>
      </c>
      <c r="I164" t="s">
        <v>251</v>
      </c>
      <c r="J164">
        <v>4</v>
      </c>
      <c r="K164" t="s">
        <v>190</v>
      </c>
      <c r="L164">
        <v>48</v>
      </c>
      <c r="M164" t="s">
        <v>254</v>
      </c>
      <c r="N164" t="s">
        <v>252</v>
      </c>
      <c r="O164" t="s">
        <v>253</v>
      </c>
      <c r="P164">
        <v>4000</v>
      </c>
      <c r="Q164" t="s">
        <v>154</v>
      </c>
      <c r="R164">
        <v>4411</v>
      </c>
      <c r="S164" t="s">
        <v>155</v>
      </c>
      <c r="T164">
        <v>32</v>
      </c>
      <c r="U164" t="s">
        <v>257</v>
      </c>
      <c r="V164" s="68">
        <v>0</v>
      </c>
      <c r="W164" s="1">
        <v>0</v>
      </c>
      <c r="X164" s="1">
        <v>0</v>
      </c>
      <c r="Y164" s="1">
        <v>0</v>
      </c>
      <c r="Z164" s="1">
        <v>0</v>
      </c>
      <c r="AA164" s="81">
        <f t="shared" si="11"/>
        <v>0</v>
      </c>
      <c r="AB164" s="1">
        <v>0</v>
      </c>
      <c r="AC164" s="81">
        <f t="shared" si="12"/>
        <v>0</v>
      </c>
      <c r="AD164" s="1">
        <v>0</v>
      </c>
      <c r="AE164" s="81">
        <f t="shared" si="13"/>
        <v>0</v>
      </c>
      <c r="AF164" s="82">
        <f t="shared" si="14"/>
        <v>0</v>
      </c>
      <c r="AG164" s="1">
        <v>0</v>
      </c>
      <c r="AH164" s="1">
        <v>0</v>
      </c>
      <c r="AI164" s="1">
        <v>0</v>
      </c>
      <c r="AJ164" s="1">
        <v>0</v>
      </c>
      <c r="AK164" s="1">
        <v>0</v>
      </c>
    </row>
    <row r="165" spans="1:37" hidden="1" x14ac:dyDescent="0.25">
      <c r="A165" t="str">
        <f t="shared" si="10"/>
        <v>1.1-00-2310_23448030_2356710</v>
      </c>
      <c r="B165" t="s">
        <v>137</v>
      </c>
      <c r="C165" t="s">
        <v>138</v>
      </c>
      <c r="D165" t="s">
        <v>225</v>
      </c>
      <c r="E165" t="s">
        <v>226</v>
      </c>
      <c r="F165" t="s">
        <v>43</v>
      </c>
      <c r="G165" t="s">
        <v>44</v>
      </c>
      <c r="H165" t="s">
        <v>250</v>
      </c>
      <c r="I165" t="s">
        <v>251</v>
      </c>
      <c r="J165">
        <v>4</v>
      </c>
      <c r="K165" t="s">
        <v>190</v>
      </c>
      <c r="L165">
        <v>48</v>
      </c>
      <c r="M165" t="s">
        <v>254</v>
      </c>
      <c r="N165" t="s">
        <v>252</v>
      </c>
      <c r="O165" t="s">
        <v>253</v>
      </c>
      <c r="P165">
        <v>5000</v>
      </c>
      <c r="Q165" t="s">
        <v>84</v>
      </c>
      <c r="R165">
        <v>5671</v>
      </c>
      <c r="S165" t="s">
        <v>258</v>
      </c>
      <c r="T165">
        <v>0</v>
      </c>
      <c r="U165" t="s">
        <v>40</v>
      </c>
      <c r="V165" s="68">
        <v>100000</v>
      </c>
      <c r="W165" s="1">
        <v>100000</v>
      </c>
      <c r="X165" s="1">
        <v>0</v>
      </c>
      <c r="Y165" s="1">
        <v>0</v>
      </c>
      <c r="Z165" s="1">
        <v>0</v>
      </c>
      <c r="AA165" s="81">
        <f t="shared" si="11"/>
        <v>0</v>
      </c>
      <c r="AB165" s="1">
        <v>0</v>
      </c>
      <c r="AC165" s="81">
        <f t="shared" si="12"/>
        <v>0</v>
      </c>
      <c r="AD165" s="1">
        <v>0</v>
      </c>
      <c r="AE165" s="81">
        <f t="shared" si="13"/>
        <v>0</v>
      </c>
      <c r="AF165" s="82">
        <f t="shared" si="14"/>
        <v>100000</v>
      </c>
      <c r="AG165" s="1">
        <v>0</v>
      </c>
      <c r="AH165" s="1">
        <v>0</v>
      </c>
      <c r="AI165" s="1">
        <v>0</v>
      </c>
      <c r="AJ165" s="1">
        <v>0</v>
      </c>
      <c r="AK165" s="1">
        <v>0</v>
      </c>
    </row>
    <row r="166" spans="1:37" hidden="1" x14ac:dyDescent="0.25">
      <c r="A166" t="str">
        <f t="shared" si="10"/>
        <v>1.1-00-2310_23448030_2357810</v>
      </c>
      <c r="B166" t="s">
        <v>137</v>
      </c>
      <c r="C166" t="s">
        <v>138</v>
      </c>
      <c r="D166" t="s">
        <v>225</v>
      </c>
      <c r="E166" t="s">
        <v>226</v>
      </c>
      <c r="F166" t="s">
        <v>43</v>
      </c>
      <c r="G166" t="s">
        <v>44</v>
      </c>
      <c r="H166" t="s">
        <v>250</v>
      </c>
      <c r="I166" t="s">
        <v>251</v>
      </c>
      <c r="J166">
        <v>4</v>
      </c>
      <c r="K166" t="s">
        <v>190</v>
      </c>
      <c r="L166">
        <v>48</v>
      </c>
      <c r="M166" t="s">
        <v>254</v>
      </c>
      <c r="N166" t="s">
        <v>252</v>
      </c>
      <c r="O166" t="s">
        <v>253</v>
      </c>
      <c r="P166">
        <v>5000</v>
      </c>
      <c r="Q166" t="s">
        <v>84</v>
      </c>
      <c r="R166">
        <v>5781</v>
      </c>
      <c r="S166" t="s">
        <v>259</v>
      </c>
      <c r="T166">
        <v>0</v>
      </c>
      <c r="U166" t="s">
        <v>40</v>
      </c>
      <c r="V166" s="68">
        <v>50000</v>
      </c>
      <c r="W166" s="1">
        <v>50000</v>
      </c>
      <c r="X166" s="1">
        <v>0</v>
      </c>
      <c r="Y166" s="1">
        <v>0</v>
      </c>
      <c r="Z166" s="1">
        <v>0</v>
      </c>
      <c r="AA166" s="81">
        <f t="shared" si="11"/>
        <v>0</v>
      </c>
      <c r="AB166" s="1">
        <v>0</v>
      </c>
      <c r="AC166" s="81">
        <f t="shared" si="12"/>
        <v>0</v>
      </c>
      <c r="AD166" s="1">
        <v>0</v>
      </c>
      <c r="AE166" s="81">
        <f t="shared" si="13"/>
        <v>0</v>
      </c>
      <c r="AF166" s="82">
        <f t="shared" si="14"/>
        <v>50000</v>
      </c>
      <c r="AG166" s="1">
        <v>0</v>
      </c>
      <c r="AH166" s="1">
        <v>0</v>
      </c>
      <c r="AI166" s="1">
        <v>0</v>
      </c>
      <c r="AJ166" s="1">
        <v>0</v>
      </c>
      <c r="AK166" s="1">
        <v>0</v>
      </c>
    </row>
    <row r="167" spans="1:37" hidden="1" x14ac:dyDescent="0.25">
      <c r="A167" t="str">
        <f t="shared" si="10"/>
        <v>1.1-00-2302_23311009_2322110</v>
      </c>
      <c r="B167" t="s">
        <v>137</v>
      </c>
      <c r="C167" t="s">
        <v>138</v>
      </c>
      <c r="D167" t="s">
        <v>95</v>
      </c>
      <c r="E167" t="s">
        <v>96</v>
      </c>
      <c r="F167" t="s">
        <v>43</v>
      </c>
      <c r="G167" t="s">
        <v>44</v>
      </c>
      <c r="H167" t="s">
        <v>97</v>
      </c>
      <c r="I167" t="s">
        <v>98</v>
      </c>
      <c r="J167">
        <v>3</v>
      </c>
      <c r="K167" t="s">
        <v>90</v>
      </c>
      <c r="L167">
        <v>11</v>
      </c>
      <c r="M167" t="s">
        <v>260</v>
      </c>
      <c r="N167" t="s">
        <v>99</v>
      </c>
      <c r="O167" t="s">
        <v>100</v>
      </c>
      <c r="P167">
        <v>2000</v>
      </c>
      <c r="Q167" t="s">
        <v>73</v>
      </c>
      <c r="R167">
        <v>2211</v>
      </c>
      <c r="S167" t="s">
        <v>141</v>
      </c>
      <c r="T167">
        <v>0</v>
      </c>
      <c r="U167" t="s">
        <v>40</v>
      </c>
      <c r="V167" s="68">
        <v>150000</v>
      </c>
      <c r="W167" s="1">
        <v>150000</v>
      </c>
      <c r="X167" s="1">
        <v>145072.17000000001</v>
      </c>
      <c r="Y167" s="1">
        <v>145072.17000000001</v>
      </c>
      <c r="Z167" s="1">
        <v>138072.17000000001</v>
      </c>
      <c r="AA167" s="81">
        <f t="shared" si="11"/>
        <v>7000</v>
      </c>
      <c r="AB167" s="1">
        <v>138072.17000000001</v>
      </c>
      <c r="AC167" s="81">
        <f t="shared" si="12"/>
        <v>0</v>
      </c>
      <c r="AD167" s="1">
        <v>138072.17000000001</v>
      </c>
      <c r="AE167" s="81">
        <f t="shared" si="13"/>
        <v>0</v>
      </c>
      <c r="AF167" s="82">
        <f t="shared" si="14"/>
        <v>4927.8299999999872</v>
      </c>
      <c r="AG167" s="1">
        <v>0</v>
      </c>
      <c r="AH167" s="1">
        <v>0</v>
      </c>
      <c r="AI167" s="1">
        <v>0</v>
      </c>
      <c r="AJ167" s="1">
        <v>0</v>
      </c>
      <c r="AK167" s="1">
        <v>0</v>
      </c>
    </row>
    <row r="168" spans="1:37" hidden="1" x14ac:dyDescent="0.25">
      <c r="A168" t="str">
        <f t="shared" si="10"/>
        <v>1.1-00-2302_23311009_2322310</v>
      </c>
      <c r="B168" t="s">
        <v>137</v>
      </c>
      <c r="C168" t="s">
        <v>138</v>
      </c>
      <c r="D168" t="s">
        <v>95</v>
      </c>
      <c r="E168" t="s">
        <v>96</v>
      </c>
      <c r="F168" t="s">
        <v>43</v>
      </c>
      <c r="G168" t="s">
        <v>44</v>
      </c>
      <c r="H168" t="s">
        <v>97</v>
      </c>
      <c r="I168" t="s">
        <v>98</v>
      </c>
      <c r="J168">
        <v>3</v>
      </c>
      <c r="K168" t="s">
        <v>90</v>
      </c>
      <c r="L168">
        <v>11</v>
      </c>
      <c r="M168" t="s">
        <v>260</v>
      </c>
      <c r="N168" t="s">
        <v>99</v>
      </c>
      <c r="O168" t="s">
        <v>100</v>
      </c>
      <c r="P168">
        <v>2000</v>
      </c>
      <c r="Q168" t="s">
        <v>73</v>
      </c>
      <c r="R168">
        <v>2231</v>
      </c>
      <c r="S168" t="s">
        <v>261</v>
      </c>
      <c r="T168">
        <v>0</v>
      </c>
      <c r="U168" t="s">
        <v>40</v>
      </c>
      <c r="V168" s="68">
        <v>5000</v>
      </c>
      <c r="W168" s="1">
        <v>0</v>
      </c>
      <c r="X168" s="1">
        <v>4955.41</v>
      </c>
      <c r="Y168" s="1">
        <v>4955.41</v>
      </c>
      <c r="Z168" s="1">
        <v>4955.41</v>
      </c>
      <c r="AA168" s="81">
        <f t="shared" si="11"/>
        <v>0</v>
      </c>
      <c r="AB168" s="1">
        <v>4955.41</v>
      </c>
      <c r="AC168" s="81">
        <f t="shared" si="12"/>
        <v>0</v>
      </c>
      <c r="AD168" s="1">
        <v>4955.41</v>
      </c>
      <c r="AE168" s="81">
        <f t="shared" si="13"/>
        <v>0</v>
      </c>
      <c r="AF168" s="82">
        <f t="shared" si="14"/>
        <v>44.590000000000146</v>
      </c>
      <c r="AG168" s="1">
        <v>0</v>
      </c>
      <c r="AH168" s="1">
        <v>5000</v>
      </c>
      <c r="AI168" s="1">
        <v>0</v>
      </c>
      <c r="AJ168" s="1">
        <v>0</v>
      </c>
      <c r="AK168" s="1">
        <v>5000</v>
      </c>
    </row>
    <row r="169" spans="1:37" hidden="1" x14ac:dyDescent="0.25">
      <c r="A169" t="str">
        <f t="shared" si="10"/>
        <v>1.1-00-2302_23311009_2324610</v>
      </c>
      <c r="B169" t="s">
        <v>137</v>
      </c>
      <c r="C169" t="s">
        <v>138</v>
      </c>
      <c r="D169" t="s">
        <v>95</v>
      </c>
      <c r="E169" t="s">
        <v>96</v>
      </c>
      <c r="F169" t="s">
        <v>43</v>
      </c>
      <c r="G169" t="s">
        <v>44</v>
      </c>
      <c r="H169" t="s">
        <v>97</v>
      </c>
      <c r="I169" t="s">
        <v>98</v>
      </c>
      <c r="J169">
        <v>3</v>
      </c>
      <c r="K169" t="s">
        <v>90</v>
      </c>
      <c r="L169">
        <v>11</v>
      </c>
      <c r="M169" t="s">
        <v>260</v>
      </c>
      <c r="N169" t="s">
        <v>99</v>
      </c>
      <c r="O169" t="s">
        <v>100</v>
      </c>
      <c r="P169">
        <v>2000</v>
      </c>
      <c r="Q169" t="s">
        <v>73</v>
      </c>
      <c r="R169">
        <v>2461</v>
      </c>
      <c r="S169" t="s">
        <v>164</v>
      </c>
      <c r="T169">
        <v>0</v>
      </c>
      <c r="U169" t="s">
        <v>40</v>
      </c>
      <c r="V169" s="68">
        <v>1000</v>
      </c>
      <c r="W169" s="1">
        <v>1000</v>
      </c>
      <c r="X169" s="1">
        <v>0</v>
      </c>
      <c r="Y169" s="1">
        <v>0</v>
      </c>
      <c r="Z169" s="1">
        <v>0</v>
      </c>
      <c r="AA169" s="81">
        <f t="shared" si="11"/>
        <v>0</v>
      </c>
      <c r="AB169" s="1">
        <v>0</v>
      </c>
      <c r="AC169" s="81">
        <f t="shared" si="12"/>
        <v>0</v>
      </c>
      <c r="AD169" s="1">
        <v>0</v>
      </c>
      <c r="AE169" s="81">
        <f t="shared" si="13"/>
        <v>0</v>
      </c>
      <c r="AF169" s="82">
        <f t="shared" si="14"/>
        <v>1000</v>
      </c>
      <c r="AG169" s="1">
        <v>0</v>
      </c>
      <c r="AH169" s="1">
        <v>0</v>
      </c>
      <c r="AI169" s="1">
        <v>0</v>
      </c>
      <c r="AJ169" s="1">
        <v>0</v>
      </c>
      <c r="AK169" s="1">
        <v>0</v>
      </c>
    </row>
    <row r="170" spans="1:37" hidden="1" x14ac:dyDescent="0.25">
      <c r="A170" t="str">
        <f t="shared" si="10"/>
        <v>1.1-00-2302_23311009_2324710</v>
      </c>
      <c r="B170" t="s">
        <v>137</v>
      </c>
      <c r="C170" t="s">
        <v>138</v>
      </c>
      <c r="D170" t="s">
        <v>95</v>
      </c>
      <c r="E170" t="s">
        <v>96</v>
      </c>
      <c r="F170" t="s">
        <v>43</v>
      </c>
      <c r="G170" t="s">
        <v>44</v>
      </c>
      <c r="H170" t="s">
        <v>97</v>
      </c>
      <c r="I170" t="s">
        <v>98</v>
      </c>
      <c r="J170">
        <v>3</v>
      </c>
      <c r="K170" t="s">
        <v>90</v>
      </c>
      <c r="L170">
        <v>11</v>
      </c>
      <c r="M170" t="s">
        <v>260</v>
      </c>
      <c r="N170" t="s">
        <v>99</v>
      </c>
      <c r="O170" t="s">
        <v>100</v>
      </c>
      <c r="P170">
        <v>2000</v>
      </c>
      <c r="Q170" t="s">
        <v>73</v>
      </c>
      <c r="R170">
        <v>2471</v>
      </c>
      <c r="S170" t="s">
        <v>174</v>
      </c>
      <c r="T170">
        <v>0</v>
      </c>
      <c r="U170" t="s">
        <v>40</v>
      </c>
      <c r="V170" s="68">
        <v>2000</v>
      </c>
      <c r="W170" s="1">
        <v>2000</v>
      </c>
      <c r="X170" s="1">
        <v>279.44</v>
      </c>
      <c r="Y170" s="1">
        <v>279.44</v>
      </c>
      <c r="Z170" s="1">
        <v>279.44</v>
      </c>
      <c r="AA170" s="81">
        <f t="shared" si="11"/>
        <v>0</v>
      </c>
      <c r="AB170" s="1">
        <v>279.44</v>
      </c>
      <c r="AC170" s="81">
        <f t="shared" si="12"/>
        <v>0</v>
      </c>
      <c r="AD170" s="1">
        <v>279.44</v>
      </c>
      <c r="AE170" s="81">
        <f t="shared" si="13"/>
        <v>0</v>
      </c>
      <c r="AF170" s="82">
        <f t="shared" si="14"/>
        <v>1720.56</v>
      </c>
      <c r="AG170" s="1">
        <v>0</v>
      </c>
      <c r="AH170" s="1">
        <v>0</v>
      </c>
      <c r="AI170" s="1">
        <v>0</v>
      </c>
      <c r="AJ170" s="1">
        <v>0</v>
      </c>
      <c r="AK170" s="1">
        <v>0</v>
      </c>
    </row>
    <row r="171" spans="1:37" hidden="1" x14ac:dyDescent="0.25">
      <c r="A171" t="str">
        <f t="shared" si="10"/>
        <v>1.1-00-2302_23311009_2329210</v>
      </c>
      <c r="B171" t="s">
        <v>137</v>
      </c>
      <c r="C171" t="s">
        <v>138</v>
      </c>
      <c r="D171" t="s">
        <v>95</v>
      </c>
      <c r="E171" t="s">
        <v>96</v>
      </c>
      <c r="F171" t="s">
        <v>43</v>
      </c>
      <c r="G171" t="s">
        <v>44</v>
      </c>
      <c r="H171" t="s">
        <v>97</v>
      </c>
      <c r="I171" t="s">
        <v>98</v>
      </c>
      <c r="J171">
        <v>3</v>
      </c>
      <c r="K171" t="s">
        <v>90</v>
      </c>
      <c r="L171">
        <v>11</v>
      </c>
      <c r="M171" t="s">
        <v>260</v>
      </c>
      <c r="N171" t="s">
        <v>99</v>
      </c>
      <c r="O171" t="s">
        <v>100</v>
      </c>
      <c r="P171">
        <v>2000</v>
      </c>
      <c r="Q171" t="s">
        <v>73</v>
      </c>
      <c r="R171">
        <v>2921</v>
      </c>
      <c r="S171" t="s">
        <v>262</v>
      </c>
      <c r="T171">
        <v>0</v>
      </c>
      <c r="U171" t="s">
        <v>40</v>
      </c>
      <c r="V171" s="68">
        <v>1000</v>
      </c>
      <c r="W171" s="1">
        <v>0</v>
      </c>
      <c r="X171" s="1">
        <v>126.97</v>
      </c>
      <c r="Y171" s="1">
        <v>126.97</v>
      </c>
      <c r="Z171" s="1">
        <v>126.97</v>
      </c>
      <c r="AA171" s="81">
        <f t="shared" si="11"/>
        <v>0</v>
      </c>
      <c r="AB171" s="1">
        <v>126.97</v>
      </c>
      <c r="AC171" s="81">
        <f t="shared" si="12"/>
        <v>0</v>
      </c>
      <c r="AD171" s="1">
        <v>126.97</v>
      </c>
      <c r="AE171" s="81">
        <f t="shared" si="13"/>
        <v>0</v>
      </c>
      <c r="AF171" s="82">
        <f t="shared" si="14"/>
        <v>873.03</v>
      </c>
      <c r="AG171" s="1">
        <v>0</v>
      </c>
      <c r="AH171" s="1">
        <v>1000</v>
      </c>
      <c r="AI171" s="1">
        <v>0</v>
      </c>
      <c r="AJ171" s="1">
        <v>0</v>
      </c>
      <c r="AK171" s="1">
        <v>1000</v>
      </c>
    </row>
    <row r="172" spans="1:37" hidden="1" x14ac:dyDescent="0.25">
      <c r="A172" t="str">
        <f t="shared" si="10"/>
        <v>1.1-00-2302_23311009_2329610</v>
      </c>
      <c r="B172" t="s">
        <v>137</v>
      </c>
      <c r="C172" t="s">
        <v>138</v>
      </c>
      <c r="D172" t="s">
        <v>95</v>
      </c>
      <c r="E172" t="s">
        <v>96</v>
      </c>
      <c r="F172" t="s">
        <v>43</v>
      </c>
      <c r="G172" t="s">
        <v>44</v>
      </c>
      <c r="H172" t="s">
        <v>97</v>
      </c>
      <c r="I172" t="s">
        <v>98</v>
      </c>
      <c r="J172">
        <v>3</v>
      </c>
      <c r="K172" t="s">
        <v>90</v>
      </c>
      <c r="L172">
        <v>11</v>
      </c>
      <c r="M172" t="s">
        <v>260</v>
      </c>
      <c r="N172" t="s">
        <v>99</v>
      </c>
      <c r="O172" t="s">
        <v>100</v>
      </c>
      <c r="P172">
        <v>2000</v>
      </c>
      <c r="Q172" t="s">
        <v>73</v>
      </c>
      <c r="R172">
        <v>2961</v>
      </c>
      <c r="S172" t="s">
        <v>263</v>
      </c>
      <c r="T172">
        <v>0</v>
      </c>
      <c r="U172" t="s">
        <v>40</v>
      </c>
      <c r="V172" s="68">
        <v>45000</v>
      </c>
      <c r="W172" s="1">
        <v>45000</v>
      </c>
      <c r="X172" s="1">
        <v>8897.2000000000007</v>
      </c>
      <c r="Y172" s="1">
        <v>8897.2000000000007</v>
      </c>
      <c r="Z172" s="1">
        <v>8897.2000000000007</v>
      </c>
      <c r="AA172" s="81">
        <f t="shared" si="11"/>
        <v>0</v>
      </c>
      <c r="AB172" s="1">
        <v>8897.2000000000007</v>
      </c>
      <c r="AC172" s="81">
        <f t="shared" si="12"/>
        <v>0</v>
      </c>
      <c r="AD172" s="1">
        <v>8897.2000000000007</v>
      </c>
      <c r="AE172" s="81">
        <f t="shared" si="13"/>
        <v>0</v>
      </c>
      <c r="AF172" s="82">
        <f t="shared" si="14"/>
        <v>36102.800000000003</v>
      </c>
      <c r="AG172" s="1">
        <v>0</v>
      </c>
      <c r="AH172" s="1">
        <v>0</v>
      </c>
      <c r="AI172" s="1">
        <v>0</v>
      </c>
      <c r="AJ172" s="1">
        <v>0</v>
      </c>
      <c r="AK172" s="1">
        <v>0</v>
      </c>
    </row>
    <row r="173" spans="1:37" hidden="1" x14ac:dyDescent="0.25">
      <c r="A173" t="str">
        <f t="shared" si="10"/>
        <v>1.1-00-2302_23311009_2335710</v>
      </c>
      <c r="B173" t="s">
        <v>137</v>
      </c>
      <c r="C173" t="s">
        <v>138</v>
      </c>
      <c r="D173" t="s">
        <v>95</v>
      </c>
      <c r="E173" t="s">
        <v>96</v>
      </c>
      <c r="F173" t="s">
        <v>43</v>
      </c>
      <c r="G173" t="s">
        <v>44</v>
      </c>
      <c r="H173" t="s">
        <v>97</v>
      </c>
      <c r="I173" t="s">
        <v>98</v>
      </c>
      <c r="J173">
        <v>3</v>
      </c>
      <c r="K173" t="s">
        <v>90</v>
      </c>
      <c r="L173">
        <v>11</v>
      </c>
      <c r="M173" t="s">
        <v>260</v>
      </c>
      <c r="N173" t="s">
        <v>99</v>
      </c>
      <c r="O173" t="s">
        <v>100</v>
      </c>
      <c r="P173">
        <v>3000</v>
      </c>
      <c r="Q173" t="s">
        <v>38</v>
      </c>
      <c r="R173">
        <v>3571</v>
      </c>
      <c r="S173" t="s">
        <v>183</v>
      </c>
      <c r="T173">
        <v>0</v>
      </c>
      <c r="U173" t="s">
        <v>40</v>
      </c>
      <c r="V173" s="68">
        <v>50000</v>
      </c>
      <c r="W173" s="1">
        <v>50000</v>
      </c>
      <c r="X173" s="1">
        <v>20000</v>
      </c>
      <c r="Y173" s="1">
        <v>20000</v>
      </c>
      <c r="Z173" s="1">
        <v>0</v>
      </c>
      <c r="AA173" s="81">
        <f t="shared" si="11"/>
        <v>20000</v>
      </c>
      <c r="AB173" s="1">
        <v>0</v>
      </c>
      <c r="AC173" s="81">
        <f t="shared" si="12"/>
        <v>0</v>
      </c>
      <c r="AD173" s="1">
        <v>0</v>
      </c>
      <c r="AE173" s="81">
        <f t="shared" si="13"/>
        <v>0</v>
      </c>
      <c r="AF173" s="82">
        <f t="shared" si="14"/>
        <v>30000</v>
      </c>
      <c r="AG173" s="1">
        <v>0</v>
      </c>
      <c r="AH173" s="1">
        <v>0</v>
      </c>
      <c r="AI173" s="1">
        <v>0</v>
      </c>
      <c r="AJ173" s="1">
        <v>0</v>
      </c>
      <c r="AK173" s="1">
        <v>0</v>
      </c>
    </row>
    <row r="174" spans="1:37" hidden="1" x14ac:dyDescent="0.25">
      <c r="A174" t="str">
        <f t="shared" si="10"/>
        <v>1.1-00-2302_23312009_2325310</v>
      </c>
      <c r="B174" t="s">
        <v>137</v>
      </c>
      <c r="C174" t="s">
        <v>138</v>
      </c>
      <c r="D174" t="s">
        <v>95</v>
      </c>
      <c r="E174" t="s">
        <v>96</v>
      </c>
      <c r="F174" t="s">
        <v>43</v>
      </c>
      <c r="G174" t="s">
        <v>44</v>
      </c>
      <c r="H174" t="s">
        <v>97</v>
      </c>
      <c r="I174" t="s">
        <v>98</v>
      </c>
      <c r="J174">
        <v>3</v>
      </c>
      <c r="K174" t="s">
        <v>90</v>
      </c>
      <c r="L174">
        <v>12</v>
      </c>
      <c r="M174" t="s">
        <v>264</v>
      </c>
      <c r="N174" t="s">
        <v>99</v>
      </c>
      <c r="O174" t="s">
        <v>100</v>
      </c>
      <c r="P174">
        <v>2000</v>
      </c>
      <c r="Q174" t="s">
        <v>73</v>
      </c>
      <c r="R174">
        <v>2531</v>
      </c>
      <c r="S174" t="s">
        <v>195</v>
      </c>
      <c r="T174">
        <v>0</v>
      </c>
      <c r="U174" t="s">
        <v>40</v>
      </c>
      <c r="V174" s="68">
        <v>44000</v>
      </c>
      <c r="W174" s="1">
        <v>50000</v>
      </c>
      <c r="X174" s="1">
        <v>25640.15</v>
      </c>
      <c r="Y174" s="1">
        <v>25640.15</v>
      </c>
      <c r="Z174" s="1">
        <v>25640.15</v>
      </c>
      <c r="AA174" s="81">
        <f t="shared" si="11"/>
        <v>0</v>
      </c>
      <c r="AB174" s="1">
        <v>25640.15</v>
      </c>
      <c r="AC174" s="81">
        <f t="shared" si="12"/>
        <v>0</v>
      </c>
      <c r="AD174" s="1">
        <v>25640.15</v>
      </c>
      <c r="AE174" s="81">
        <f t="shared" si="13"/>
        <v>0</v>
      </c>
      <c r="AF174" s="82">
        <f t="shared" si="14"/>
        <v>18359.849999999999</v>
      </c>
      <c r="AG174" s="1">
        <v>0</v>
      </c>
      <c r="AH174" s="1">
        <v>0</v>
      </c>
      <c r="AI174" s="1">
        <v>0</v>
      </c>
      <c r="AJ174" s="1">
        <v>6000</v>
      </c>
      <c r="AK174" s="1">
        <v>-6000</v>
      </c>
    </row>
    <row r="175" spans="1:37" hidden="1" x14ac:dyDescent="0.25">
      <c r="A175" t="str">
        <f t="shared" si="10"/>
        <v>1.1-00-2302_23312009_2325410</v>
      </c>
      <c r="B175" t="s">
        <v>137</v>
      </c>
      <c r="C175" t="s">
        <v>138</v>
      </c>
      <c r="D175" t="s">
        <v>95</v>
      </c>
      <c r="E175" t="s">
        <v>96</v>
      </c>
      <c r="F175" t="s">
        <v>43</v>
      </c>
      <c r="G175" t="s">
        <v>44</v>
      </c>
      <c r="H175" t="s">
        <v>97</v>
      </c>
      <c r="I175" t="s">
        <v>98</v>
      </c>
      <c r="J175">
        <v>3</v>
      </c>
      <c r="K175" t="s">
        <v>90</v>
      </c>
      <c r="L175">
        <v>12</v>
      </c>
      <c r="M175" t="s">
        <v>264</v>
      </c>
      <c r="N175" t="s">
        <v>99</v>
      </c>
      <c r="O175" t="s">
        <v>100</v>
      </c>
      <c r="P175">
        <v>2000</v>
      </c>
      <c r="Q175" t="s">
        <v>73</v>
      </c>
      <c r="R175">
        <v>2541</v>
      </c>
      <c r="S175" t="s">
        <v>196</v>
      </c>
      <c r="T175">
        <v>0</v>
      </c>
      <c r="U175" t="s">
        <v>40</v>
      </c>
      <c r="V175" s="68">
        <v>52000</v>
      </c>
      <c r="W175" s="1">
        <v>52000</v>
      </c>
      <c r="X175" s="1">
        <v>44217.08</v>
      </c>
      <c r="Y175" s="1">
        <v>32037.08</v>
      </c>
      <c r="Z175" s="1">
        <v>17976</v>
      </c>
      <c r="AA175" s="81">
        <f t="shared" si="11"/>
        <v>14061.080000000002</v>
      </c>
      <c r="AB175" s="1">
        <v>17976</v>
      </c>
      <c r="AC175" s="81">
        <f t="shared" si="12"/>
        <v>0</v>
      </c>
      <c r="AD175" s="1">
        <v>17976</v>
      </c>
      <c r="AE175" s="81">
        <f t="shared" si="13"/>
        <v>0</v>
      </c>
      <c r="AF175" s="82">
        <f t="shared" si="14"/>
        <v>7782.9199999999983</v>
      </c>
      <c r="AG175" s="1">
        <v>0</v>
      </c>
      <c r="AH175" s="1">
        <v>0</v>
      </c>
      <c r="AI175" s="1">
        <v>0</v>
      </c>
      <c r="AJ175" s="1">
        <v>0</v>
      </c>
      <c r="AK175" s="1">
        <v>0</v>
      </c>
    </row>
    <row r="176" spans="1:37" hidden="1" x14ac:dyDescent="0.25">
      <c r="A176" t="str">
        <f t="shared" si="10"/>
        <v>1.1-00-2302_23312009_2327210</v>
      </c>
      <c r="B176" t="s">
        <v>137</v>
      </c>
      <c r="C176" t="s">
        <v>138</v>
      </c>
      <c r="D176" t="s">
        <v>95</v>
      </c>
      <c r="E176" t="s">
        <v>96</v>
      </c>
      <c r="F176" t="s">
        <v>43</v>
      </c>
      <c r="G176" t="s">
        <v>44</v>
      </c>
      <c r="H176" t="s">
        <v>97</v>
      </c>
      <c r="I176" t="s">
        <v>98</v>
      </c>
      <c r="J176">
        <v>3</v>
      </c>
      <c r="K176" t="s">
        <v>90</v>
      </c>
      <c r="L176">
        <v>12</v>
      </c>
      <c r="M176" t="s">
        <v>264</v>
      </c>
      <c r="N176" t="s">
        <v>99</v>
      </c>
      <c r="O176" t="s">
        <v>100</v>
      </c>
      <c r="P176">
        <v>2000</v>
      </c>
      <c r="Q176" t="s">
        <v>73</v>
      </c>
      <c r="R176">
        <v>2721</v>
      </c>
      <c r="S176" t="s">
        <v>166</v>
      </c>
      <c r="T176">
        <v>0</v>
      </c>
      <c r="U176" t="s">
        <v>40</v>
      </c>
      <c r="V176" s="68">
        <v>2000000</v>
      </c>
      <c r="W176" s="1">
        <v>2000000</v>
      </c>
      <c r="X176" s="1">
        <v>1999877.1200000001</v>
      </c>
      <c r="Y176" s="1">
        <v>1906497.12</v>
      </c>
      <c r="Z176" s="1">
        <v>0</v>
      </c>
      <c r="AA176" s="81">
        <f t="shared" si="11"/>
        <v>1906497.12</v>
      </c>
      <c r="AB176" s="1">
        <v>0</v>
      </c>
      <c r="AC176" s="81">
        <f t="shared" si="12"/>
        <v>0</v>
      </c>
      <c r="AD176" s="1">
        <v>0</v>
      </c>
      <c r="AE176" s="81">
        <f t="shared" si="13"/>
        <v>0</v>
      </c>
      <c r="AF176" s="82">
        <f t="shared" si="14"/>
        <v>122.87999999988824</v>
      </c>
      <c r="AG176" s="1">
        <v>0</v>
      </c>
      <c r="AH176" s="1">
        <v>0</v>
      </c>
      <c r="AI176" s="1">
        <v>0</v>
      </c>
      <c r="AJ176" s="1">
        <v>0</v>
      </c>
      <c r="AK176" s="1">
        <v>0</v>
      </c>
    </row>
    <row r="177" spans="1:37" hidden="1" x14ac:dyDescent="0.25">
      <c r="A177" t="str">
        <f t="shared" si="10"/>
        <v>1.1-00-2302_23312009_2329110</v>
      </c>
      <c r="B177" t="s">
        <v>137</v>
      </c>
      <c r="C177" t="s">
        <v>138</v>
      </c>
      <c r="D177" t="s">
        <v>95</v>
      </c>
      <c r="E177" t="s">
        <v>96</v>
      </c>
      <c r="F177" t="s">
        <v>43</v>
      </c>
      <c r="G177" t="s">
        <v>44</v>
      </c>
      <c r="H177" t="s">
        <v>97</v>
      </c>
      <c r="I177" t="s">
        <v>98</v>
      </c>
      <c r="J177">
        <v>3</v>
      </c>
      <c r="K177" t="s">
        <v>90</v>
      </c>
      <c r="L177">
        <v>12</v>
      </c>
      <c r="M177" t="s">
        <v>264</v>
      </c>
      <c r="N177" t="s">
        <v>99</v>
      </c>
      <c r="O177" t="s">
        <v>100</v>
      </c>
      <c r="P177">
        <v>2000</v>
      </c>
      <c r="Q177" t="s">
        <v>73</v>
      </c>
      <c r="R177">
        <v>2911</v>
      </c>
      <c r="S177" t="s">
        <v>167</v>
      </c>
      <c r="T177">
        <v>0</v>
      </c>
      <c r="U177" t="s">
        <v>40</v>
      </c>
      <c r="V177" s="68">
        <v>30000</v>
      </c>
      <c r="W177" s="1">
        <v>30000</v>
      </c>
      <c r="X177" s="1">
        <v>17650.86</v>
      </c>
      <c r="Y177" s="1">
        <v>17650.86</v>
      </c>
      <c r="Z177" s="1">
        <v>17650.86</v>
      </c>
      <c r="AA177" s="81">
        <f t="shared" si="11"/>
        <v>0</v>
      </c>
      <c r="AB177" s="1">
        <v>17650.86</v>
      </c>
      <c r="AC177" s="81">
        <f t="shared" si="12"/>
        <v>0</v>
      </c>
      <c r="AD177" s="1">
        <v>17650.86</v>
      </c>
      <c r="AE177" s="81">
        <f t="shared" si="13"/>
        <v>0</v>
      </c>
      <c r="AF177" s="82">
        <f t="shared" si="14"/>
        <v>12349.14</v>
      </c>
      <c r="AG177" s="1">
        <v>0</v>
      </c>
      <c r="AH177" s="1">
        <v>0</v>
      </c>
      <c r="AI177" s="1">
        <v>0</v>
      </c>
      <c r="AJ177" s="1">
        <v>0</v>
      </c>
      <c r="AK177" s="1">
        <v>0</v>
      </c>
    </row>
    <row r="178" spans="1:37" hidden="1" x14ac:dyDescent="0.25">
      <c r="A178" t="str">
        <f t="shared" si="10"/>
        <v>1.1-00-2302_23312009_2356510</v>
      </c>
      <c r="B178" t="s">
        <v>137</v>
      </c>
      <c r="C178" t="s">
        <v>138</v>
      </c>
      <c r="D178" t="s">
        <v>95</v>
      </c>
      <c r="E178" t="s">
        <v>96</v>
      </c>
      <c r="F178" t="s">
        <v>43</v>
      </c>
      <c r="G178" t="s">
        <v>44</v>
      </c>
      <c r="H178" t="s">
        <v>97</v>
      </c>
      <c r="I178" t="s">
        <v>98</v>
      </c>
      <c r="J178">
        <v>3</v>
      </c>
      <c r="K178" t="s">
        <v>90</v>
      </c>
      <c r="L178">
        <v>12</v>
      </c>
      <c r="M178" t="s">
        <v>264</v>
      </c>
      <c r="N178" t="s">
        <v>99</v>
      </c>
      <c r="O178" t="s">
        <v>100</v>
      </c>
      <c r="P178">
        <v>5000</v>
      </c>
      <c r="Q178" t="s">
        <v>84</v>
      </c>
      <c r="R178">
        <v>5651</v>
      </c>
      <c r="S178" t="s">
        <v>210</v>
      </c>
      <c r="T178">
        <v>0</v>
      </c>
      <c r="U178" t="s">
        <v>40</v>
      </c>
      <c r="V178" s="68">
        <v>100000</v>
      </c>
      <c r="W178" s="1">
        <v>100000</v>
      </c>
      <c r="X178" s="1">
        <v>71050</v>
      </c>
      <c r="Y178" s="1">
        <v>71050</v>
      </c>
      <c r="Z178" s="1">
        <v>71050</v>
      </c>
      <c r="AA178" s="81">
        <f t="shared" si="11"/>
        <v>0</v>
      </c>
      <c r="AB178" s="1">
        <v>71050</v>
      </c>
      <c r="AC178" s="81">
        <f t="shared" si="12"/>
        <v>0</v>
      </c>
      <c r="AD178" s="1">
        <v>71050</v>
      </c>
      <c r="AE178" s="81">
        <f t="shared" si="13"/>
        <v>0</v>
      </c>
      <c r="AF178" s="82">
        <f t="shared" si="14"/>
        <v>28950</v>
      </c>
      <c r="AG178" s="1">
        <v>0</v>
      </c>
      <c r="AH178" s="1">
        <v>0</v>
      </c>
      <c r="AI178" s="1">
        <v>0</v>
      </c>
      <c r="AJ178" s="1">
        <v>0</v>
      </c>
      <c r="AK178" s="1">
        <v>0</v>
      </c>
    </row>
    <row r="179" spans="1:37" hidden="1" x14ac:dyDescent="0.25">
      <c r="A179" t="str">
        <f t="shared" si="10"/>
        <v>1.1-00-2302_23312009_2356910</v>
      </c>
      <c r="B179" t="s">
        <v>137</v>
      </c>
      <c r="C179" t="s">
        <v>138</v>
      </c>
      <c r="D179" t="s">
        <v>95</v>
      </c>
      <c r="E179" t="s">
        <v>96</v>
      </c>
      <c r="F179" t="s">
        <v>43</v>
      </c>
      <c r="G179" t="s">
        <v>44</v>
      </c>
      <c r="H179" t="s">
        <v>97</v>
      </c>
      <c r="I179" t="s">
        <v>98</v>
      </c>
      <c r="J179">
        <v>3</v>
      </c>
      <c r="K179" t="s">
        <v>90</v>
      </c>
      <c r="L179">
        <v>12</v>
      </c>
      <c r="M179" t="s">
        <v>264</v>
      </c>
      <c r="N179" t="s">
        <v>99</v>
      </c>
      <c r="O179" t="s">
        <v>100</v>
      </c>
      <c r="P179">
        <v>5000</v>
      </c>
      <c r="Q179" t="s">
        <v>84</v>
      </c>
      <c r="R179">
        <v>5691</v>
      </c>
      <c r="S179" t="s">
        <v>85</v>
      </c>
      <c r="T179">
        <v>0</v>
      </c>
      <c r="U179" t="s">
        <v>40</v>
      </c>
      <c r="V179" s="68">
        <v>1000000</v>
      </c>
      <c r="W179" s="1">
        <v>1000000</v>
      </c>
      <c r="X179" s="1">
        <v>1581950</v>
      </c>
      <c r="Y179" s="1">
        <v>1581950</v>
      </c>
      <c r="Z179" s="1">
        <v>63568</v>
      </c>
      <c r="AA179" s="81">
        <f t="shared" si="11"/>
        <v>1518382</v>
      </c>
      <c r="AB179" s="1">
        <v>63568</v>
      </c>
      <c r="AC179" s="81">
        <f t="shared" si="12"/>
        <v>0</v>
      </c>
      <c r="AD179" s="1">
        <v>63568</v>
      </c>
      <c r="AE179" s="81">
        <f t="shared" si="13"/>
        <v>0</v>
      </c>
      <c r="AF179" s="82">
        <f t="shared" si="14"/>
        <v>-581950</v>
      </c>
      <c r="AG179" s="1">
        <v>0</v>
      </c>
      <c r="AH179" s="1">
        <v>0</v>
      </c>
      <c r="AI179" s="1">
        <v>0</v>
      </c>
      <c r="AJ179" s="1">
        <v>0</v>
      </c>
      <c r="AK179" s="1">
        <v>0</v>
      </c>
    </row>
    <row r="180" spans="1:37" hidden="1" x14ac:dyDescent="0.25">
      <c r="A180" t="str">
        <f t="shared" si="10"/>
        <v>1.1-00-2308_23740025_2331810</v>
      </c>
      <c r="B180" t="s">
        <v>137</v>
      </c>
      <c r="C180" t="s">
        <v>138</v>
      </c>
      <c r="D180" t="s">
        <v>61</v>
      </c>
      <c r="E180" t="s">
        <v>62</v>
      </c>
      <c r="F180" t="s">
        <v>63</v>
      </c>
      <c r="G180" t="s">
        <v>64</v>
      </c>
      <c r="H180" t="s">
        <v>65</v>
      </c>
      <c r="I180" t="s">
        <v>66</v>
      </c>
      <c r="J180">
        <v>7</v>
      </c>
      <c r="K180" t="s">
        <v>67</v>
      </c>
      <c r="L180">
        <v>40</v>
      </c>
      <c r="M180" t="s">
        <v>70</v>
      </c>
      <c r="N180" t="s">
        <v>68</v>
      </c>
      <c r="O180" t="s">
        <v>69</v>
      </c>
      <c r="P180">
        <v>3000</v>
      </c>
      <c r="Q180" t="s">
        <v>38</v>
      </c>
      <c r="R180">
        <v>3181</v>
      </c>
      <c r="S180" t="s">
        <v>139</v>
      </c>
      <c r="T180">
        <v>0</v>
      </c>
      <c r="U180" t="s">
        <v>40</v>
      </c>
      <c r="V180" s="68">
        <v>10000</v>
      </c>
      <c r="W180" s="1">
        <v>10000</v>
      </c>
      <c r="X180" s="1">
        <v>0</v>
      </c>
      <c r="Y180" s="1">
        <v>0</v>
      </c>
      <c r="Z180" s="1">
        <v>0</v>
      </c>
      <c r="AA180" s="81">
        <f t="shared" si="11"/>
        <v>0</v>
      </c>
      <c r="AB180" s="1">
        <v>0</v>
      </c>
      <c r="AC180" s="81">
        <f t="shared" si="12"/>
        <v>0</v>
      </c>
      <c r="AD180" s="1">
        <v>0</v>
      </c>
      <c r="AE180" s="81">
        <f t="shared" si="13"/>
        <v>0</v>
      </c>
      <c r="AF180" s="82">
        <f t="shared" si="14"/>
        <v>10000</v>
      </c>
      <c r="AG180" s="1">
        <v>0</v>
      </c>
      <c r="AH180" s="1">
        <v>0</v>
      </c>
      <c r="AI180" s="1">
        <v>0</v>
      </c>
      <c r="AJ180" s="1">
        <v>0</v>
      </c>
      <c r="AK180" s="1">
        <v>0</v>
      </c>
    </row>
    <row r="181" spans="1:37" hidden="1" x14ac:dyDescent="0.25">
      <c r="A181" t="str">
        <f t="shared" si="10"/>
        <v>1.1-00-2308_23740025_2339410</v>
      </c>
      <c r="B181" t="s">
        <v>137</v>
      </c>
      <c r="C181" t="s">
        <v>138</v>
      </c>
      <c r="D181" t="s">
        <v>61</v>
      </c>
      <c r="E181" t="s">
        <v>62</v>
      </c>
      <c r="F181" t="s">
        <v>63</v>
      </c>
      <c r="G181" t="s">
        <v>64</v>
      </c>
      <c r="H181" t="s">
        <v>65</v>
      </c>
      <c r="I181" t="s">
        <v>66</v>
      </c>
      <c r="J181">
        <v>7</v>
      </c>
      <c r="K181" t="s">
        <v>67</v>
      </c>
      <c r="L181">
        <v>40</v>
      </c>
      <c r="M181" t="s">
        <v>70</v>
      </c>
      <c r="N181" t="s">
        <v>68</v>
      </c>
      <c r="O181" t="s">
        <v>69</v>
      </c>
      <c r="P181">
        <v>3000</v>
      </c>
      <c r="Q181" t="s">
        <v>38</v>
      </c>
      <c r="R181">
        <v>3941</v>
      </c>
      <c r="S181" t="s">
        <v>140</v>
      </c>
      <c r="T181">
        <v>0</v>
      </c>
      <c r="U181" t="s">
        <v>40</v>
      </c>
      <c r="V181" s="68">
        <v>35000</v>
      </c>
      <c r="W181" s="1">
        <v>35000</v>
      </c>
      <c r="X181" s="1">
        <v>22298</v>
      </c>
      <c r="Y181" s="1">
        <v>22298</v>
      </c>
      <c r="Z181" s="1">
        <v>0</v>
      </c>
      <c r="AA181" s="81">
        <f t="shared" si="11"/>
        <v>22298</v>
      </c>
      <c r="AB181" s="1">
        <v>0</v>
      </c>
      <c r="AC181" s="81">
        <f t="shared" si="12"/>
        <v>0</v>
      </c>
      <c r="AD181" s="1">
        <v>0</v>
      </c>
      <c r="AE181" s="81">
        <f t="shared" si="13"/>
        <v>0</v>
      </c>
      <c r="AF181" s="82">
        <f t="shared" si="14"/>
        <v>12702</v>
      </c>
      <c r="AG181" s="1">
        <v>0</v>
      </c>
      <c r="AH181" s="1">
        <v>0</v>
      </c>
      <c r="AI181" s="1">
        <v>0</v>
      </c>
      <c r="AJ181" s="1">
        <v>0</v>
      </c>
      <c r="AK181" s="1">
        <v>0</v>
      </c>
    </row>
    <row r="182" spans="1:37" hidden="1" x14ac:dyDescent="0.25">
      <c r="A182" t="str">
        <f t="shared" si="10"/>
        <v>1.1-00-2308_23741025_2322110</v>
      </c>
      <c r="B182" t="s">
        <v>137</v>
      </c>
      <c r="C182" t="s">
        <v>138</v>
      </c>
      <c r="D182" t="s">
        <v>61</v>
      </c>
      <c r="E182" t="s">
        <v>62</v>
      </c>
      <c r="F182" t="s">
        <v>63</v>
      </c>
      <c r="G182" t="s">
        <v>64</v>
      </c>
      <c r="H182" t="s">
        <v>65</v>
      </c>
      <c r="I182" t="s">
        <v>66</v>
      </c>
      <c r="J182">
        <v>7</v>
      </c>
      <c r="K182" t="s">
        <v>67</v>
      </c>
      <c r="L182">
        <v>41</v>
      </c>
      <c r="M182" t="s">
        <v>72</v>
      </c>
      <c r="N182" t="s">
        <v>68</v>
      </c>
      <c r="O182" t="s">
        <v>69</v>
      </c>
      <c r="P182">
        <v>2000</v>
      </c>
      <c r="Q182" t="s">
        <v>73</v>
      </c>
      <c r="R182">
        <v>2211</v>
      </c>
      <c r="S182" t="s">
        <v>141</v>
      </c>
      <c r="T182">
        <v>0</v>
      </c>
      <c r="U182" t="s">
        <v>40</v>
      </c>
      <c r="V182" s="68">
        <v>384482</v>
      </c>
      <c r="W182" s="1">
        <v>369158</v>
      </c>
      <c r="X182" s="1">
        <v>384482</v>
      </c>
      <c r="Y182" s="1">
        <v>384482</v>
      </c>
      <c r="Z182" s="1">
        <v>197258</v>
      </c>
      <c r="AA182" s="81">
        <f t="shared" si="11"/>
        <v>187224</v>
      </c>
      <c r="AB182" s="1">
        <v>197258</v>
      </c>
      <c r="AC182" s="81">
        <f t="shared" si="12"/>
        <v>0</v>
      </c>
      <c r="AD182" s="1">
        <v>197258</v>
      </c>
      <c r="AE182" s="81">
        <f t="shared" si="13"/>
        <v>0</v>
      </c>
      <c r="AF182" s="82">
        <f t="shared" si="14"/>
        <v>0</v>
      </c>
      <c r="AG182" s="1">
        <v>0</v>
      </c>
      <c r="AH182" s="1">
        <v>15324</v>
      </c>
      <c r="AI182" s="1">
        <v>0</v>
      </c>
      <c r="AJ182" s="1">
        <v>0</v>
      </c>
      <c r="AK182" s="1">
        <v>15324</v>
      </c>
    </row>
    <row r="183" spans="1:37" hidden="1" x14ac:dyDescent="0.25">
      <c r="A183" t="str">
        <f t="shared" si="10"/>
        <v>1.1-00-2308_23741025_2327110</v>
      </c>
      <c r="B183" t="s">
        <v>137</v>
      </c>
      <c r="C183" t="s">
        <v>138</v>
      </c>
      <c r="D183" t="s">
        <v>61</v>
      </c>
      <c r="E183" t="s">
        <v>62</v>
      </c>
      <c r="F183" t="s">
        <v>63</v>
      </c>
      <c r="G183" t="s">
        <v>64</v>
      </c>
      <c r="H183" t="s">
        <v>65</v>
      </c>
      <c r="I183" t="s">
        <v>66</v>
      </c>
      <c r="J183">
        <v>7</v>
      </c>
      <c r="K183" t="s">
        <v>67</v>
      </c>
      <c r="L183">
        <v>41</v>
      </c>
      <c r="M183" t="s">
        <v>72</v>
      </c>
      <c r="N183" t="s">
        <v>68</v>
      </c>
      <c r="O183" t="s">
        <v>69</v>
      </c>
      <c r="P183">
        <v>2000</v>
      </c>
      <c r="Q183" t="s">
        <v>73</v>
      </c>
      <c r="R183">
        <v>2711</v>
      </c>
      <c r="S183" t="s">
        <v>142</v>
      </c>
      <c r="T183">
        <v>0</v>
      </c>
      <c r="U183" t="s">
        <v>40</v>
      </c>
      <c r="V183" s="68">
        <v>1300000</v>
      </c>
      <c r="W183" s="1">
        <v>1300000</v>
      </c>
      <c r="X183" s="1">
        <v>1090771.2</v>
      </c>
      <c r="Y183" s="1">
        <v>1055484</v>
      </c>
      <c r="Z183" s="1">
        <v>0</v>
      </c>
      <c r="AA183" s="81">
        <f t="shared" si="11"/>
        <v>1055484</v>
      </c>
      <c r="AB183" s="1">
        <v>0</v>
      </c>
      <c r="AC183" s="81">
        <f t="shared" si="12"/>
        <v>0</v>
      </c>
      <c r="AD183" s="1">
        <v>0</v>
      </c>
      <c r="AE183" s="81">
        <f t="shared" si="13"/>
        <v>0</v>
      </c>
      <c r="AF183" s="82">
        <f t="shared" si="14"/>
        <v>209228.80000000005</v>
      </c>
      <c r="AG183" s="1">
        <v>0</v>
      </c>
      <c r="AH183" s="1">
        <v>0</v>
      </c>
      <c r="AI183" s="1">
        <v>0</v>
      </c>
      <c r="AJ183" s="1">
        <v>0</v>
      </c>
      <c r="AK183" s="1">
        <v>0</v>
      </c>
    </row>
    <row r="184" spans="1:37" hidden="1" x14ac:dyDescent="0.25">
      <c r="A184" t="str">
        <f t="shared" si="10"/>
        <v>1.1-00-2308_23741025_2328210</v>
      </c>
      <c r="B184" t="s">
        <v>137</v>
      </c>
      <c r="C184" t="s">
        <v>138</v>
      </c>
      <c r="D184" t="s">
        <v>61</v>
      </c>
      <c r="E184" t="s">
        <v>62</v>
      </c>
      <c r="F184" t="s">
        <v>63</v>
      </c>
      <c r="G184" t="s">
        <v>64</v>
      </c>
      <c r="H184" t="s">
        <v>65</v>
      </c>
      <c r="I184" t="s">
        <v>66</v>
      </c>
      <c r="J184">
        <v>7</v>
      </c>
      <c r="K184" t="s">
        <v>67</v>
      </c>
      <c r="L184">
        <v>41</v>
      </c>
      <c r="M184" t="s">
        <v>72</v>
      </c>
      <c r="N184" t="s">
        <v>68</v>
      </c>
      <c r="O184" t="s">
        <v>69</v>
      </c>
      <c r="P184">
        <v>2000</v>
      </c>
      <c r="Q184" t="s">
        <v>73</v>
      </c>
      <c r="R184">
        <v>2821</v>
      </c>
      <c r="S184" t="s">
        <v>143</v>
      </c>
      <c r="T184">
        <v>0</v>
      </c>
      <c r="U184" t="s">
        <v>40</v>
      </c>
      <c r="V184" s="68">
        <v>814544</v>
      </c>
      <c r="W184" s="1">
        <v>900000</v>
      </c>
      <c r="X184" s="1">
        <v>466206</v>
      </c>
      <c r="Y184" s="1">
        <v>466206</v>
      </c>
      <c r="Z184" s="1">
        <v>6206</v>
      </c>
      <c r="AA184" s="81">
        <f t="shared" si="11"/>
        <v>460000</v>
      </c>
      <c r="AB184" s="1">
        <v>6206</v>
      </c>
      <c r="AC184" s="81">
        <f t="shared" si="12"/>
        <v>0</v>
      </c>
      <c r="AD184" s="1">
        <v>6206</v>
      </c>
      <c r="AE184" s="81">
        <f t="shared" si="13"/>
        <v>0</v>
      </c>
      <c r="AF184" s="82">
        <f t="shared" si="14"/>
        <v>348338</v>
      </c>
      <c r="AG184" s="1">
        <v>0</v>
      </c>
      <c r="AH184" s="1">
        <v>0</v>
      </c>
      <c r="AI184" s="1">
        <v>0</v>
      </c>
      <c r="AJ184" s="1">
        <v>85456</v>
      </c>
      <c r="AK184" s="1">
        <v>-85456</v>
      </c>
    </row>
    <row r="185" spans="1:37" hidden="1" x14ac:dyDescent="0.25">
      <c r="A185" t="str">
        <f t="shared" si="10"/>
        <v>1.1-00-2308_23741025_2328310</v>
      </c>
      <c r="B185" t="s">
        <v>137</v>
      </c>
      <c r="C185" t="s">
        <v>138</v>
      </c>
      <c r="D185" t="s">
        <v>61</v>
      </c>
      <c r="E185" t="s">
        <v>62</v>
      </c>
      <c r="F185" t="s">
        <v>63</v>
      </c>
      <c r="G185" t="s">
        <v>64</v>
      </c>
      <c r="H185" t="s">
        <v>65</v>
      </c>
      <c r="I185" t="s">
        <v>66</v>
      </c>
      <c r="J185">
        <v>7</v>
      </c>
      <c r="K185" t="s">
        <v>67</v>
      </c>
      <c r="L185">
        <v>41</v>
      </c>
      <c r="M185" t="s">
        <v>72</v>
      </c>
      <c r="N185" t="s">
        <v>68</v>
      </c>
      <c r="O185" t="s">
        <v>69</v>
      </c>
      <c r="P185">
        <v>2000</v>
      </c>
      <c r="Q185" t="s">
        <v>73</v>
      </c>
      <c r="R185">
        <v>2831</v>
      </c>
      <c r="S185" t="s">
        <v>74</v>
      </c>
      <c r="T185">
        <v>0</v>
      </c>
      <c r="U185" t="s">
        <v>40</v>
      </c>
      <c r="V185" s="68">
        <v>75100</v>
      </c>
      <c r="W185" s="1">
        <v>0</v>
      </c>
      <c r="X185" s="1">
        <v>264514.8</v>
      </c>
      <c r="Y185" s="1">
        <v>264514.8</v>
      </c>
      <c r="Z185" s="1">
        <v>220666.8</v>
      </c>
      <c r="AA185" s="81">
        <f t="shared" si="11"/>
        <v>43848</v>
      </c>
      <c r="AB185" s="1">
        <v>220666.8</v>
      </c>
      <c r="AC185" s="81">
        <f t="shared" si="12"/>
        <v>0</v>
      </c>
      <c r="AD185" s="1">
        <v>220666.8</v>
      </c>
      <c r="AE185" s="81">
        <f t="shared" si="13"/>
        <v>0</v>
      </c>
      <c r="AF185" s="82">
        <f t="shared" si="14"/>
        <v>-189414.8</v>
      </c>
      <c r="AG185" s="1">
        <v>0</v>
      </c>
      <c r="AH185" s="1">
        <v>75100</v>
      </c>
      <c r="AI185" s="1">
        <v>0</v>
      </c>
      <c r="AJ185" s="1">
        <v>0</v>
      </c>
      <c r="AK185" s="1">
        <v>75100</v>
      </c>
    </row>
    <row r="186" spans="1:37" hidden="1" x14ac:dyDescent="0.25">
      <c r="A186" t="str">
        <f t="shared" si="10"/>
        <v>1.1-00-2308_23741025_2331610</v>
      </c>
      <c r="B186" t="s">
        <v>137</v>
      </c>
      <c r="C186" t="s">
        <v>138</v>
      </c>
      <c r="D186" t="s">
        <v>61</v>
      </c>
      <c r="E186" t="s">
        <v>62</v>
      </c>
      <c r="F186" t="s">
        <v>63</v>
      </c>
      <c r="G186" t="s">
        <v>64</v>
      </c>
      <c r="H186" t="s">
        <v>65</v>
      </c>
      <c r="I186" t="s">
        <v>66</v>
      </c>
      <c r="J186">
        <v>7</v>
      </c>
      <c r="K186" t="s">
        <v>67</v>
      </c>
      <c r="L186">
        <v>41</v>
      </c>
      <c r="M186" t="s">
        <v>72</v>
      </c>
      <c r="N186" t="s">
        <v>68</v>
      </c>
      <c r="O186" t="s">
        <v>69</v>
      </c>
      <c r="P186">
        <v>3000</v>
      </c>
      <c r="Q186" t="s">
        <v>38</v>
      </c>
      <c r="R186">
        <v>3161</v>
      </c>
      <c r="S186" t="s">
        <v>144</v>
      </c>
      <c r="T186">
        <v>0</v>
      </c>
      <c r="U186" t="s">
        <v>40</v>
      </c>
      <c r="V186" s="68">
        <v>200000</v>
      </c>
      <c r="W186" s="1">
        <v>200000</v>
      </c>
      <c r="X186" s="1">
        <v>145672.79999999999</v>
      </c>
      <c r="Y186" s="1">
        <v>145672.79999999999</v>
      </c>
      <c r="Z186" s="1">
        <v>109254.6</v>
      </c>
      <c r="AA186" s="81">
        <f t="shared" si="11"/>
        <v>36418.199999999983</v>
      </c>
      <c r="AB186" s="1">
        <v>109254.6</v>
      </c>
      <c r="AC186" s="81">
        <f t="shared" si="12"/>
        <v>0</v>
      </c>
      <c r="AD186" s="1">
        <v>109254.6</v>
      </c>
      <c r="AE186" s="81">
        <f t="shared" si="13"/>
        <v>0</v>
      </c>
      <c r="AF186" s="82">
        <f t="shared" si="14"/>
        <v>54327.200000000012</v>
      </c>
      <c r="AG186" s="1">
        <v>0</v>
      </c>
      <c r="AH186" s="1">
        <v>0</v>
      </c>
      <c r="AI186" s="1">
        <v>0</v>
      </c>
      <c r="AJ186" s="1">
        <v>0</v>
      </c>
      <c r="AK186" s="1">
        <v>0</v>
      </c>
    </row>
    <row r="187" spans="1:37" hidden="1" x14ac:dyDescent="0.25">
      <c r="A187" t="str">
        <f t="shared" si="10"/>
        <v>1.1-00-2308_23741025_2333910</v>
      </c>
      <c r="B187" t="s">
        <v>137</v>
      </c>
      <c r="C187" t="s">
        <v>138</v>
      </c>
      <c r="D187" t="s">
        <v>61</v>
      </c>
      <c r="E187" t="s">
        <v>62</v>
      </c>
      <c r="F187" t="s">
        <v>63</v>
      </c>
      <c r="G187" t="s">
        <v>64</v>
      </c>
      <c r="H187" t="s">
        <v>65</v>
      </c>
      <c r="I187" t="s">
        <v>66</v>
      </c>
      <c r="J187">
        <v>7</v>
      </c>
      <c r="K187" t="s">
        <v>67</v>
      </c>
      <c r="L187">
        <v>41</v>
      </c>
      <c r="M187" t="s">
        <v>72</v>
      </c>
      <c r="N187" t="s">
        <v>68</v>
      </c>
      <c r="O187" t="s">
        <v>69</v>
      </c>
      <c r="P187">
        <v>3000</v>
      </c>
      <c r="Q187" t="s">
        <v>38</v>
      </c>
      <c r="R187">
        <v>3391</v>
      </c>
      <c r="S187" t="s">
        <v>145</v>
      </c>
      <c r="T187">
        <v>0</v>
      </c>
      <c r="U187" t="s">
        <v>40</v>
      </c>
      <c r="V187" s="68">
        <v>1900000</v>
      </c>
      <c r="W187" s="1">
        <v>1900000</v>
      </c>
      <c r="X187" s="1">
        <v>1900000</v>
      </c>
      <c r="Y187" s="1">
        <v>1900000</v>
      </c>
      <c r="Z187" s="1">
        <v>1500000</v>
      </c>
      <c r="AA187" s="81">
        <f t="shared" si="11"/>
        <v>400000</v>
      </c>
      <c r="AB187" s="1">
        <v>1500000</v>
      </c>
      <c r="AC187" s="81">
        <f t="shared" si="12"/>
        <v>0</v>
      </c>
      <c r="AD187" s="1">
        <v>1500000</v>
      </c>
      <c r="AE187" s="81">
        <f t="shared" si="13"/>
        <v>0</v>
      </c>
      <c r="AF187" s="82">
        <f t="shared" si="14"/>
        <v>0</v>
      </c>
      <c r="AG187" s="1">
        <v>0</v>
      </c>
      <c r="AH187" s="1">
        <v>0</v>
      </c>
      <c r="AI187" s="1">
        <v>0</v>
      </c>
      <c r="AJ187" s="1">
        <v>0</v>
      </c>
      <c r="AK187" s="1">
        <v>0</v>
      </c>
    </row>
    <row r="188" spans="1:37" hidden="1" x14ac:dyDescent="0.25">
      <c r="A188" t="str">
        <f t="shared" si="10"/>
        <v>1.1-00-2308_23741025_2339620</v>
      </c>
      <c r="B188" t="s">
        <v>137</v>
      </c>
      <c r="C188" t="s">
        <v>138</v>
      </c>
      <c r="D188" t="s">
        <v>61</v>
      </c>
      <c r="E188" t="s">
        <v>62</v>
      </c>
      <c r="F188" t="s">
        <v>63</v>
      </c>
      <c r="G188" t="s">
        <v>64</v>
      </c>
      <c r="H188" t="s">
        <v>65</v>
      </c>
      <c r="I188" t="s">
        <v>66</v>
      </c>
      <c r="J188">
        <v>7</v>
      </c>
      <c r="K188" t="s">
        <v>67</v>
      </c>
      <c r="L188">
        <v>41</v>
      </c>
      <c r="M188" t="s">
        <v>72</v>
      </c>
      <c r="N188" t="s">
        <v>68</v>
      </c>
      <c r="O188" t="s">
        <v>69</v>
      </c>
      <c r="P188">
        <v>3000</v>
      </c>
      <c r="Q188" t="s">
        <v>38</v>
      </c>
      <c r="R188">
        <v>3962</v>
      </c>
      <c r="S188" t="s">
        <v>146</v>
      </c>
      <c r="T188">
        <v>0</v>
      </c>
      <c r="U188" t="s">
        <v>40</v>
      </c>
      <c r="V188" s="68">
        <v>82416</v>
      </c>
      <c r="W188" s="1">
        <v>120000</v>
      </c>
      <c r="X188" s="1">
        <v>67473</v>
      </c>
      <c r="Y188" s="1">
        <v>67473</v>
      </c>
      <c r="Z188" s="1">
        <v>0</v>
      </c>
      <c r="AA188" s="81">
        <f t="shared" si="11"/>
        <v>67473</v>
      </c>
      <c r="AB188" s="1">
        <v>0</v>
      </c>
      <c r="AC188" s="81">
        <f t="shared" si="12"/>
        <v>0</v>
      </c>
      <c r="AD188" s="1">
        <v>0</v>
      </c>
      <c r="AE188" s="81">
        <f t="shared" si="13"/>
        <v>0</v>
      </c>
      <c r="AF188" s="82">
        <f t="shared" si="14"/>
        <v>14943</v>
      </c>
      <c r="AG188" s="1">
        <v>0</v>
      </c>
      <c r="AH188" s="1">
        <v>0</v>
      </c>
      <c r="AI188" s="1">
        <v>0</v>
      </c>
      <c r="AJ188" s="1">
        <v>37584</v>
      </c>
      <c r="AK188" s="1">
        <v>-37584</v>
      </c>
    </row>
    <row r="189" spans="1:37" hidden="1" x14ac:dyDescent="0.25">
      <c r="A189" t="str">
        <f t="shared" si="10"/>
        <v>1.1-00-2302_2317007_2333910</v>
      </c>
      <c r="B189" t="s">
        <v>137</v>
      </c>
      <c r="C189" t="s">
        <v>138</v>
      </c>
      <c r="D189" t="s">
        <v>28</v>
      </c>
      <c r="E189" t="s">
        <v>29</v>
      </c>
      <c r="F189" t="s">
        <v>125</v>
      </c>
      <c r="G189" t="s">
        <v>126</v>
      </c>
      <c r="H189" t="s">
        <v>97</v>
      </c>
      <c r="I189" t="s">
        <v>98</v>
      </c>
      <c r="J189">
        <v>1</v>
      </c>
      <c r="K189" t="s">
        <v>127</v>
      </c>
      <c r="L189">
        <v>7</v>
      </c>
      <c r="M189" t="s">
        <v>130</v>
      </c>
      <c r="N189" t="s">
        <v>128</v>
      </c>
      <c r="O189" t="s">
        <v>129</v>
      </c>
      <c r="P189">
        <v>3000</v>
      </c>
      <c r="Q189" t="s">
        <v>38</v>
      </c>
      <c r="R189">
        <v>3391</v>
      </c>
      <c r="S189" t="s">
        <v>145</v>
      </c>
      <c r="T189">
        <v>0</v>
      </c>
      <c r="U189" t="s">
        <v>40</v>
      </c>
      <c r="V189" s="68">
        <v>812000</v>
      </c>
      <c r="W189" s="1">
        <v>0</v>
      </c>
      <c r="X189" s="1">
        <v>1457888</v>
      </c>
      <c r="Y189" s="1">
        <v>726508</v>
      </c>
      <c r="Z189" s="1">
        <v>726508</v>
      </c>
      <c r="AA189" s="81">
        <f t="shared" si="11"/>
        <v>0</v>
      </c>
      <c r="AB189" s="1">
        <v>726508</v>
      </c>
      <c r="AC189" s="81">
        <f t="shared" si="12"/>
        <v>0</v>
      </c>
      <c r="AD189" s="1">
        <v>726508</v>
      </c>
      <c r="AE189" s="81">
        <f t="shared" si="13"/>
        <v>0</v>
      </c>
      <c r="AF189" s="82">
        <f t="shared" si="14"/>
        <v>-645888</v>
      </c>
      <c r="AG189" s="1">
        <v>0</v>
      </c>
      <c r="AH189" s="1">
        <v>812000</v>
      </c>
      <c r="AI189" s="1">
        <v>0</v>
      </c>
      <c r="AJ189" s="1">
        <v>0</v>
      </c>
      <c r="AK189" s="1">
        <v>812000</v>
      </c>
    </row>
    <row r="190" spans="1:37" hidden="1" x14ac:dyDescent="0.25">
      <c r="A190" t="str">
        <f t="shared" si="10"/>
        <v>1.1-00-2302_2317007_2334110</v>
      </c>
      <c r="B190" t="s">
        <v>137</v>
      </c>
      <c r="C190" t="s">
        <v>138</v>
      </c>
      <c r="D190" t="s">
        <v>28</v>
      </c>
      <c r="E190" t="s">
        <v>29</v>
      </c>
      <c r="F190" t="s">
        <v>125</v>
      </c>
      <c r="G190" t="s">
        <v>126</v>
      </c>
      <c r="H190" t="s">
        <v>97</v>
      </c>
      <c r="I190" t="s">
        <v>98</v>
      </c>
      <c r="J190">
        <v>1</v>
      </c>
      <c r="K190" t="s">
        <v>127</v>
      </c>
      <c r="L190">
        <v>7</v>
      </c>
      <c r="M190" t="s">
        <v>130</v>
      </c>
      <c r="N190" t="s">
        <v>128</v>
      </c>
      <c r="O190" t="s">
        <v>129</v>
      </c>
      <c r="P190">
        <v>3000</v>
      </c>
      <c r="Q190" t="s">
        <v>38</v>
      </c>
      <c r="R190">
        <v>3411</v>
      </c>
      <c r="S190" t="s">
        <v>272</v>
      </c>
      <c r="T190">
        <v>0</v>
      </c>
      <c r="U190" t="s">
        <v>40</v>
      </c>
      <c r="V190" s="68">
        <v>500000</v>
      </c>
      <c r="W190" s="1">
        <v>500000</v>
      </c>
      <c r="X190" s="1">
        <v>1112609.07</v>
      </c>
      <c r="Y190" s="1">
        <v>1112609.07</v>
      </c>
      <c r="Z190" s="1">
        <v>1112609.07</v>
      </c>
      <c r="AA190" s="81">
        <f t="shared" si="11"/>
        <v>0</v>
      </c>
      <c r="AB190" s="1">
        <v>1112609.07</v>
      </c>
      <c r="AC190" s="81">
        <f t="shared" si="12"/>
        <v>0</v>
      </c>
      <c r="AD190" s="1">
        <v>1112609.07</v>
      </c>
      <c r="AE190" s="81">
        <f t="shared" si="13"/>
        <v>0</v>
      </c>
      <c r="AF190" s="82">
        <f t="shared" si="14"/>
        <v>-612609.07000000007</v>
      </c>
      <c r="AG190" s="1">
        <v>0</v>
      </c>
      <c r="AH190" s="1">
        <v>500000</v>
      </c>
      <c r="AI190" s="1">
        <v>0</v>
      </c>
      <c r="AJ190" s="1">
        <v>500000</v>
      </c>
      <c r="AK190" s="1">
        <v>0</v>
      </c>
    </row>
    <row r="191" spans="1:37" hidden="1" x14ac:dyDescent="0.25">
      <c r="A191" t="str">
        <f t="shared" si="10"/>
        <v>1.1-00-2302_2317007_2338210</v>
      </c>
      <c r="B191" t="s">
        <v>137</v>
      </c>
      <c r="C191" t="s">
        <v>138</v>
      </c>
      <c r="D191" t="s">
        <v>28</v>
      </c>
      <c r="E191" t="s">
        <v>29</v>
      </c>
      <c r="F191" t="s">
        <v>125</v>
      </c>
      <c r="G191" t="s">
        <v>126</v>
      </c>
      <c r="H191" t="s">
        <v>97</v>
      </c>
      <c r="I191" t="s">
        <v>98</v>
      </c>
      <c r="J191">
        <v>1</v>
      </c>
      <c r="K191" t="s">
        <v>127</v>
      </c>
      <c r="L191">
        <v>7</v>
      </c>
      <c r="M191" t="s">
        <v>130</v>
      </c>
      <c r="N191" t="s">
        <v>128</v>
      </c>
      <c r="O191" t="s">
        <v>129</v>
      </c>
      <c r="P191">
        <v>3000</v>
      </c>
      <c r="Q191" t="s">
        <v>38</v>
      </c>
      <c r="R191">
        <v>3821</v>
      </c>
      <c r="S191" t="s">
        <v>233</v>
      </c>
      <c r="T191">
        <v>0</v>
      </c>
      <c r="U191" t="s">
        <v>40</v>
      </c>
      <c r="V191" s="68">
        <v>0</v>
      </c>
      <c r="W191" s="1">
        <v>0</v>
      </c>
      <c r="X191" s="1">
        <v>0</v>
      </c>
      <c r="Y191" s="1">
        <v>0</v>
      </c>
      <c r="Z191" s="1">
        <v>0</v>
      </c>
      <c r="AA191" s="81">
        <f t="shared" si="11"/>
        <v>0</v>
      </c>
      <c r="AB191" s="1">
        <v>0</v>
      </c>
      <c r="AC191" s="81">
        <f t="shared" si="12"/>
        <v>0</v>
      </c>
      <c r="AD191" s="1">
        <v>0</v>
      </c>
      <c r="AE191" s="81">
        <f t="shared" si="13"/>
        <v>0</v>
      </c>
      <c r="AF191" s="82">
        <f t="shared" si="14"/>
        <v>0</v>
      </c>
      <c r="AG191" s="1">
        <v>0</v>
      </c>
      <c r="AH191" s="1">
        <v>0</v>
      </c>
      <c r="AI191" s="1">
        <v>0</v>
      </c>
      <c r="AJ191" s="1">
        <v>0</v>
      </c>
      <c r="AK191" s="1">
        <v>0</v>
      </c>
    </row>
    <row r="192" spans="1:37" hidden="1" x14ac:dyDescent="0.25">
      <c r="A192" t="str">
        <f t="shared" si="10"/>
        <v>1.1-00-2302_2317007_2339220</v>
      </c>
      <c r="B192" t="s">
        <v>137</v>
      </c>
      <c r="C192" t="s">
        <v>138</v>
      </c>
      <c r="D192" t="s">
        <v>28</v>
      </c>
      <c r="E192" t="s">
        <v>29</v>
      </c>
      <c r="F192" t="s">
        <v>125</v>
      </c>
      <c r="G192" t="s">
        <v>126</v>
      </c>
      <c r="H192" t="s">
        <v>97</v>
      </c>
      <c r="I192" t="s">
        <v>98</v>
      </c>
      <c r="J192">
        <v>1</v>
      </c>
      <c r="K192" t="s">
        <v>127</v>
      </c>
      <c r="L192">
        <v>7</v>
      </c>
      <c r="M192" t="s">
        <v>130</v>
      </c>
      <c r="N192" t="s">
        <v>128</v>
      </c>
      <c r="O192" t="s">
        <v>129</v>
      </c>
      <c r="P192">
        <v>3000</v>
      </c>
      <c r="Q192" t="s">
        <v>38</v>
      </c>
      <c r="R192">
        <v>3922</v>
      </c>
      <c r="S192" t="s">
        <v>131</v>
      </c>
      <c r="T192">
        <v>0</v>
      </c>
      <c r="U192" t="s">
        <v>40</v>
      </c>
      <c r="V192" s="68">
        <v>0</v>
      </c>
      <c r="W192" s="1">
        <v>0</v>
      </c>
      <c r="X192" s="1">
        <v>0</v>
      </c>
      <c r="Y192" s="1">
        <v>0</v>
      </c>
      <c r="Z192" s="1">
        <v>0</v>
      </c>
      <c r="AA192" s="81">
        <f t="shared" si="11"/>
        <v>0</v>
      </c>
      <c r="AB192" s="1">
        <v>0</v>
      </c>
      <c r="AC192" s="81">
        <f t="shared" si="12"/>
        <v>0</v>
      </c>
      <c r="AD192" s="1">
        <v>0</v>
      </c>
      <c r="AE192" s="81">
        <f t="shared" si="13"/>
        <v>0</v>
      </c>
      <c r="AF192" s="82">
        <f t="shared" si="14"/>
        <v>0</v>
      </c>
      <c r="AG192" s="1">
        <v>0</v>
      </c>
      <c r="AH192" s="1">
        <v>500000</v>
      </c>
      <c r="AI192" s="1">
        <v>0</v>
      </c>
      <c r="AJ192" s="1">
        <v>500000</v>
      </c>
      <c r="AK192" s="1">
        <v>0</v>
      </c>
    </row>
    <row r="193" spans="1:37" hidden="1" x14ac:dyDescent="0.25">
      <c r="A193" t="str">
        <f t="shared" si="10"/>
        <v>1.1-00-2302_2317007_2358110</v>
      </c>
      <c r="B193" t="s">
        <v>137</v>
      </c>
      <c r="C193" t="s">
        <v>138</v>
      </c>
      <c r="D193" t="s">
        <v>28</v>
      </c>
      <c r="E193" t="s">
        <v>29</v>
      </c>
      <c r="F193" t="s">
        <v>125</v>
      </c>
      <c r="G193" t="s">
        <v>126</v>
      </c>
      <c r="H193" t="s">
        <v>97</v>
      </c>
      <c r="I193" t="s">
        <v>98</v>
      </c>
      <c r="J193">
        <v>1</v>
      </c>
      <c r="K193" t="s">
        <v>127</v>
      </c>
      <c r="L193">
        <v>7</v>
      </c>
      <c r="M193" t="s">
        <v>130</v>
      </c>
      <c r="N193" t="s">
        <v>128</v>
      </c>
      <c r="O193" t="s">
        <v>129</v>
      </c>
      <c r="P193">
        <v>5000</v>
      </c>
      <c r="Q193" t="s">
        <v>84</v>
      </c>
      <c r="R193">
        <v>5811</v>
      </c>
      <c r="S193" t="s">
        <v>132</v>
      </c>
      <c r="T193">
        <v>0</v>
      </c>
      <c r="U193" t="s">
        <v>40</v>
      </c>
      <c r="V193" s="68">
        <v>0</v>
      </c>
      <c r="W193" s="1">
        <v>0</v>
      </c>
      <c r="X193" s="1">
        <v>26218852.010000002</v>
      </c>
      <c r="Y193" s="1">
        <v>26218852.010000002</v>
      </c>
      <c r="Z193" s="1">
        <v>26218852.010000002</v>
      </c>
      <c r="AA193" s="81">
        <f t="shared" si="11"/>
        <v>0</v>
      </c>
      <c r="AB193" s="1">
        <v>26218852.010000002</v>
      </c>
      <c r="AC193" s="81">
        <f t="shared" si="12"/>
        <v>0</v>
      </c>
      <c r="AD193" s="1">
        <v>26218852.010000002</v>
      </c>
      <c r="AE193" s="81">
        <f t="shared" si="13"/>
        <v>0</v>
      </c>
      <c r="AF193" s="82">
        <f t="shared" si="14"/>
        <v>-26218852.010000002</v>
      </c>
      <c r="AG193" s="1">
        <v>0</v>
      </c>
      <c r="AH193" s="1">
        <v>0</v>
      </c>
      <c r="AI193" s="1">
        <v>0</v>
      </c>
      <c r="AJ193" s="1">
        <v>0</v>
      </c>
      <c r="AK193" s="1">
        <v>0</v>
      </c>
    </row>
    <row r="194" spans="1:37" hidden="1" x14ac:dyDescent="0.25">
      <c r="A194" t="str">
        <f t="shared" si="10"/>
        <v>1.1-00-2304_23618012_2321110</v>
      </c>
      <c r="B194" t="s">
        <v>137</v>
      </c>
      <c r="C194" t="s">
        <v>138</v>
      </c>
      <c r="D194" t="s">
        <v>28</v>
      </c>
      <c r="E194" t="s">
        <v>29</v>
      </c>
      <c r="F194" t="s">
        <v>30</v>
      </c>
      <c r="G194" t="s">
        <v>31</v>
      </c>
      <c r="H194" t="s">
        <v>32</v>
      </c>
      <c r="I194" t="s">
        <v>33</v>
      </c>
      <c r="J194">
        <v>6</v>
      </c>
      <c r="K194" t="s">
        <v>34</v>
      </c>
      <c r="L194">
        <v>18</v>
      </c>
      <c r="M194" t="s">
        <v>275</v>
      </c>
      <c r="N194" t="s">
        <v>273</v>
      </c>
      <c r="O194" t="s">
        <v>274</v>
      </c>
      <c r="P194">
        <v>2000</v>
      </c>
      <c r="Q194" t="s">
        <v>73</v>
      </c>
      <c r="R194">
        <v>2111</v>
      </c>
      <c r="S194" t="s">
        <v>161</v>
      </c>
      <c r="T194">
        <v>0</v>
      </c>
      <c r="U194" t="s">
        <v>40</v>
      </c>
      <c r="V194" s="68">
        <v>65191.5</v>
      </c>
      <c r="W194" s="1">
        <v>0</v>
      </c>
      <c r="X194" s="1">
        <v>64771.5</v>
      </c>
      <c r="Y194" s="1">
        <v>64771.5</v>
      </c>
      <c r="Z194" s="1">
        <v>42771.5</v>
      </c>
      <c r="AA194" s="81">
        <f t="shared" si="11"/>
        <v>22000</v>
      </c>
      <c r="AB194" s="1">
        <v>41811.5</v>
      </c>
      <c r="AC194" s="81">
        <f t="shared" si="12"/>
        <v>960</v>
      </c>
      <c r="AD194" s="1">
        <v>41811.5</v>
      </c>
      <c r="AE194" s="81">
        <f t="shared" si="13"/>
        <v>0</v>
      </c>
      <c r="AF194" s="82">
        <f t="shared" si="14"/>
        <v>420</v>
      </c>
      <c r="AG194" s="1">
        <v>0</v>
      </c>
      <c r="AH194" s="1">
        <v>65191.5</v>
      </c>
      <c r="AI194" s="1">
        <v>0</v>
      </c>
      <c r="AJ194" s="1">
        <v>0</v>
      </c>
      <c r="AK194" s="1">
        <v>65191.5</v>
      </c>
    </row>
    <row r="195" spans="1:37" hidden="1" x14ac:dyDescent="0.25">
      <c r="A195" t="str">
        <f t="shared" ref="A195:A258" si="15">CONCATENATE(B195,H195,J195,L195,N195,R195,T195)</f>
        <v>1.1-00-2304_23618012_2322110</v>
      </c>
      <c r="B195" t="s">
        <v>137</v>
      </c>
      <c r="C195" t="s">
        <v>138</v>
      </c>
      <c r="D195" t="s">
        <v>28</v>
      </c>
      <c r="E195" t="s">
        <v>29</v>
      </c>
      <c r="F195" t="s">
        <v>30</v>
      </c>
      <c r="G195" t="s">
        <v>31</v>
      </c>
      <c r="H195" t="s">
        <v>32</v>
      </c>
      <c r="I195" t="s">
        <v>33</v>
      </c>
      <c r="J195">
        <v>6</v>
      </c>
      <c r="K195" t="s">
        <v>34</v>
      </c>
      <c r="L195">
        <v>18</v>
      </c>
      <c r="M195" t="s">
        <v>275</v>
      </c>
      <c r="N195" t="s">
        <v>273</v>
      </c>
      <c r="O195" t="s">
        <v>274</v>
      </c>
      <c r="P195">
        <v>2000</v>
      </c>
      <c r="Q195" t="s">
        <v>73</v>
      </c>
      <c r="R195">
        <v>2211</v>
      </c>
      <c r="S195" t="s">
        <v>141</v>
      </c>
      <c r="T195">
        <v>0</v>
      </c>
      <c r="U195" t="s">
        <v>40</v>
      </c>
      <c r="V195" s="68">
        <v>2545</v>
      </c>
      <c r="W195" s="1">
        <v>0</v>
      </c>
      <c r="X195" s="1">
        <v>2161.0100000000002</v>
      </c>
      <c r="Y195" s="1">
        <v>2161.0100000000002</v>
      </c>
      <c r="Z195" s="1">
        <v>2161.0100000000002</v>
      </c>
      <c r="AA195" s="81">
        <f t="shared" ref="AA195:AA258" si="16">Y195-Z195</f>
        <v>0</v>
      </c>
      <c r="AB195" s="1">
        <v>1116.01</v>
      </c>
      <c r="AC195" s="81">
        <f t="shared" ref="AC195:AC258" si="17">Z195-AB195</f>
        <v>1045.0000000000002</v>
      </c>
      <c r="AD195" s="1">
        <v>1116.01</v>
      </c>
      <c r="AE195" s="81">
        <f t="shared" ref="AE195:AE258" si="18">AB195-AD195</f>
        <v>0</v>
      </c>
      <c r="AF195" s="82">
        <f t="shared" ref="AF195:AF258" si="19">V195-X195</f>
        <v>383.98999999999978</v>
      </c>
      <c r="AG195" s="1">
        <v>0</v>
      </c>
      <c r="AH195" s="1">
        <v>2545</v>
      </c>
      <c r="AI195" s="1">
        <v>0</v>
      </c>
      <c r="AJ195" s="1">
        <v>0</v>
      </c>
      <c r="AK195" s="1">
        <v>2545</v>
      </c>
    </row>
    <row r="196" spans="1:37" hidden="1" x14ac:dyDescent="0.25">
      <c r="A196" t="str">
        <f t="shared" si="15"/>
        <v>1.1-00-2304_23618012_2322310</v>
      </c>
      <c r="B196" t="s">
        <v>137</v>
      </c>
      <c r="C196" t="s">
        <v>138</v>
      </c>
      <c r="D196" t="s">
        <v>28</v>
      </c>
      <c r="E196" t="s">
        <v>29</v>
      </c>
      <c r="F196" t="s">
        <v>30</v>
      </c>
      <c r="G196" t="s">
        <v>31</v>
      </c>
      <c r="H196" t="s">
        <v>32</v>
      </c>
      <c r="I196" t="s">
        <v>33</v>
      </c>
      <c r="J196">
        <v>6</v>
      </c>
      <c r="K196" t="s">
        <v>34</v>
      </c>
      <c r="L196">
        <v>18</v>
      </c>
      <c r="M196" t="s">
        <v>275</v>
      </c>
      <c r="N196" t="s">
        <v>273</v>
      </c>
      <c r="O196" t="s">
        <v>274</v>
      </c>
      <c r="P196">
        <v>2000</v>
      </c>
      <c r="Q196" t="s">
        <v>73</v>
      </c>
      <c r="R196">
        <v>2231</v>
      </c>
      <c r="S196" t="s">
        <v>261</v>
      </c>
      <c r="T196">
        <v>0</v>
      </c>
      <c r="U196" t="s">
        <v>40</v>
      </c>
      <c r="V196" s="68">
        <v>0</v>
      </c>
      <c r="W196" s="1">
        <v>0</v>
      </c>
      <c r="X196" s="1">
        <v>0</v>
      </c>
      <c r="Y196" s="1">
        <v>0</v>
      </c>
      <c r="Z196" s="1">
        <v>0</v>
      </c>
      <c r="AA196" s="81">
        <f t="shared" si="16"/>
        <v>0</v>
      </c>
      <c r="AB196" s="1">
        <v>0</v>
      </c>
      <c r="AC196" s="81">
        <f t="shared" si="17"/>
        <v>0</v>
      </c>
      <c r="AD196" s="1">
        <v>0</v>
      </c>
      <c r="AE196" s="81">
        <f t="shared" si="18"/>
        <v>0</v>
      </c>
      <c r="AF196" s="82">
        <f t="shared" si="19"/>
        <v>0</v>
      </c>
      <c r="AG196" s="1">
        <v>0</v>
      </c>
      <c r="AH196" s="1">
        <v>0</v>
      </c>
      <c r="AI196" s="1">
        <v>0</v>
      </c>
      <c r="AJ196" s="1">
        <v>0</v>
      </c>
      <c r="AK196" s="1">
        <v>0</v>
      </c>
    </row>
    <row r="197" spans="1:37" hidden="1" x14ac:dyDescent="0.25">
      <c r="A197" t="str">
        <f t="shared" si="15"/>
        <v>1.1-00-2304_23618012_2329110</v>
      </c>
      <c r="B197" t="s">
        <v>137</v>
      </c>
      <c r="C197" t="s">
        <v>138</v>
      </c>
      <c r="D197" t="s">
        <v>28</v>
      </c>
      <c r="E197" t="s">
        <v>29</v>
      </c>
      <c r="F197" t="s">
        <v>30</v>
      </c>
      <c r="G197" t="s">
        <v>31</v>
      </c>
      <c r="H197" t="s">
        <v>32</v>
      </c>
      <c r="I197" t="s">
        <v>33</v>
      </c>
      <c r="J197">
        <v>6</v>
      </c>
      <c r="K197" t="s">
        <v>34</v>
      </c>
      <c r="L197">
        <v>18</v>
      </c>
      <c r="M197" t="s">
        <v>275</v>
      </c>
      <c r="N197" t="s">
        <v>273</v>
      </c>
      <c r="O197" t="s">
        <v>274</v>
      </c>
      <c r="P197">
        <v>2000</v>
      </c>
      <c r="Q197" t="s">
        <v>73</v>
      </c>
      <c r="R197">
        <v>2911</v>
      </c>
      <c r="S197" t="s">
        <v>167</v>
      </c>
      <c r="T197">
        <v>0</v>
      </c>
      <c r="U197" t="s">
        <v>40</v>
      </c>
      <c r="V197" s="68">
        <v>350</v>
      </c>
      <c r="W197" s="1">
        <v>0</v>
      </c>
      <c r="X197" s="1">
        <v>342.15</v>
      </c>
      <c r="Y197" s="1">
        <v>342.15</v>
      </c>
      <c r="Z197" s="1">
        <v>342.15</v>
      </c>
      <c r="AA197" s="81">
        <f t="shared" si="16"/>
        <v>0</v>
      </c>
      <c r="AB197" s="1">
        <v>0</v>
      </c>
      <c r="AC197" s="81">
        <f t="shared" si="17"/>
        <v>342.15</v>
      </c>
      <c r="AD197" s="1">
        <v>0</v>
      </c>
      <c r="AE197" s="81">
        <f t="shared" si="18"/>
        <v>0</v>
      </c>
      <c r="AF197" s="82">
        <f t="shared" si="19"/>
        <v>7.8500000000000227</v>
      </c>
      <c r="AG197" s="1">
        <v>0</v>
      </c>
      <c r="AH197" s="1">
        <v>350</v>
      </c>
      <c r="AI197" s="1">
        <v>0</v>
      </c>
      <c r="AJ197" s="1">
        <v>0</v>
      </c>
      <c r="AK197" s="1">
        <v>350</v>
      </c>
    </row>
    <row r="198" spans="1:37" hidden="1" x14ac:dyDescent="0.25">
      <c r="A198" t="str">
        <f t="shared" si="15"/>
        <v>1.1-00-2304_23618012_2329410</v>
      </c>
      <c r="B198" t="s">
        <v>137</v>
      </c>
      <c r="C198" t="s">
        <v>138</v>
      </c>
      <c r="D198" t="s">
        <v>28</v>
      </c>
      <c r="E198" t="s">
        <v>29</v>
      </c>
      <c r="F198" t="s">
        <v>30</v>
      </c>
      <c r="G198" t="s">
        <v>31</v>
      </c>
      <c r="H198" t="s">
        <v>32</v>
      </c>
      <c r="I198" t="s">
        <v>33</v>
      </c>
      <c r="J198">
        <v>6</v>
      </c>
      <c r="K198" t="s">
        <v>34</v>
      </c>
      <c r="L198">
        <v>18</v>
      </c>
      <c r="M198" t="s">
        <v>275</v>
      </c>
      <c r="N198" t="s">
        <v>273</v>
      </c>
      <c r="O198" t="s">
        <v>274</v>
      </c>
      <c r="P198">
        <v>2000</v>
      </c>
      <c r="Q198" t="s">
        <v>73</v>
      </c>
      <c r="R198">
        <v>2941</v>
      </c>
      <c r="S198" t="s">
        <v>202</v>
      </c>
      <c r="T198">
        <v>0</v>
      </c>
      <c r="U198" t="s">
        <v>40</v>
      </c>
      <c r="V198" s="68">
        <v>200</v>
      </c>
      <c r="W198" s="1">
        <v>0</v>
      </c>
      <c r="X198" s="1">
        <v>199</v>
      </c>
      <c r="Y198" s="1">
        <v>199</v>
      </c>
      <c r="Z198" s="1">
        <v>199</v>
      </c>
      <c r="AA198" s="81">
        <f t="shared" si="16"/>
        <v>0</v>
      </c>
      <c r="AB198" s="1">
        <v>0</v>
      </c>
      <c r="AC198" s="81">
        <f t="shared" si="17"/>
        <v>199</v>
      </c>
      <c r="AD198" s="1">
        <v>0</v>
      </c>
      <c r="AE198" s="81">
        <f t="shared" si="18"/>
        <v>0</v>
      </c>
      <c r="AF198" s="82">
        <f t="shared" si="19"/>
        <v>1</v>
      </c>
      <c r="AG198" s="1">
        <v>0</v>
      </c>
      <c r="AH198" s="1">
        <v>200</v>
      </c>
      <c r="AI198" s="1">
        <v>0</v>
      </c>
      <c r="AJ198" s="1">
        <v>0</v>
      </c>
      <c r="AK198" s="1">
        <v>200</v>
      </c>
    </row>
    <row r="199" spans="1:37" hidden="1" x14ac:dyDescent="0.25">
      <c r="A199" t="str">
        <f t="shared" si="15"/>
        <v>1.1-00-2304_23618012_2331810</v>
      </c>
      <c r="B199" t="s">
        <v>137</v>
      </c>
      <c r="C199" t="s">
        <v>138</v>
      </c>
      <c r="D199" t="s">
        <v>28</v>
      </c>
      <c r="E199" t="s">
        <v>29</v>
      </c>
      <c r="F199" t="s">
        <v>30</v>
      </c>
      <c r="G199" t="s">
        <v>31</v>
      </c>
      <c r="H199" t="s">
        <v>32</v>
      </c>
      <c r="I199" t="s">
        <v>33</v>
      </c>
      <c r="J199">
        <v>6</v>
      </c>
      <c r="K199" t="s">
        <v>34</v>
      </c>
      <c r="L199">
        <v>18</v>
      </c>
      <c r="M199" t="s">
        <v>275</v>
      </c>
      <c r="N199" t="s">
        <v>273</v>
      </c>
      <c r="O199" t="s">
        <v>274</v>
      </c>
      <c r="P199">
        <v>3000</v>
      </c>
      <c r="Q199" t="s">
        <v>38</v>
      </c>
      <c r="R199">
        <v>3181</v>
      </c>
      <c r="S199" t="s">
        <v>139</v>
      </c>
      <c r="T199">
        <v>0</v>
      </c>
      <c r="U199" t="s">
        <v>40</v>
      </c>
      <c r="V199" s="68">
        <v>4000</v>
      </c>
      <c r="W199" s="1">
        <v>5500</v>
      </c>
      <c r="X199" s="1">
        <v>3274.18</v>
      </c>
      <c r="Y199" s="1">
        <v>3274.18</v>
      </c>
      <c r="Z199" s="1">
        <v>3274.18</v>
      </c>
      <c r="AA199" s="81">
        <f t="shared" si="16"/>
        <v>0</v>
      </c>
      <c r="AB199" s="1">
        <v>1952.58</v>
      </c>
      <c r="AC199" s="81">
        <f t="shared" si="17"/>
        <v>1321.6</v>
      </c>
      <c r="AD199" s="1">
        <v>1952.58</v>
      </c>
      <c r="AE199" s="81">
        <f t="shared" si="18"/>
        <v>0</v>
      </c>
      <c r="AF199" s="82">
        <f t="shared" si="19"/>
        <v>725.82000000000016</v>
      </c>
      <c r="AG199" s="1">
        <v>0</v>
      </c>
      <c r="AH199" s="1">
        <v>0</v>
      </c>
      <c r="AI199" s="1">
        <v>0</v>
      </c>
      <c r="AJ199" s="1">
        <v>1500</v>
      </c>
      <c r="AK199" s="1">
        <v>-1500</v>
      </c>
    </row>
    <row r="200" spans="1:37" hidden="1" x14ac:dyDescent="0.25">
      <c r="A200" t="str">
        <f t="shared" si="15"/>
        <v>1.1-00-2304_23618012_2332910</v>
      </c>
      <c r="B200" t="s">
        <v>137</v>
      </c>
      <c r="C200" t="s">
        <v>138</v>
      </c>
      <c r="D200" t="s">
        <v>28</v>
      </c>
      <c r="E200" t="s">
        <v>29</v>
      </c>
      <c r="F200" t="s">
        <v>30</v>
      </c>
      <c r="G200" t="s">
        <v>31</v>
      </c>
      <c r="H200" t="s">
        <v>32</v>
      </c>
      <c r="I200" t="s">
        <v>33</v>
      </c>
      <c r="J200">
        <v>6</v>
      </c>
      <c r="K200" t="s">
        <v>34</v>
      </c>
      <c r="L200">
        <v>18</v>
      </c>
      <c r="M200" t="s">
        <v>275</v>
      </c>
      <c r="N200" t="s">
        <v>273</v>
      </c>
      <c r="O200" t="s">
        <v>274</v>
      </c>
      <c r="P200">
        <v>3000</v>
      </c>
      <c r="Q200" t="s">
        <v>38</v>
      </c>
      <c r="R200">
        <v>3291</v>
      </c>
      <c r="S200" t="s">
        <v>276</v>
      </c>
      <c r="T200">
        <v>0</v>
      </c>
      <c r="U200" t="s">
        <v>40</v>
      </c>
      <c r="V200" s="68">
        <v>126633.02</v>
      </c>
      <c r="W200" s="1">
        <v>120000</v>
      </c>
      <c r="X200" s="1">
        <v>126633.02</v>
      </c>
      <c r="Y200" s="1">
        <v>126633.02</v>
      </c>
      <c r="Z200" s="1">
        <v>84422</v>
      </c>
      <c r="AA200" s="81">
        <f t="shared" si="16"/>
        <v>42211.020000000004</v>
      </c>
      <c r="AB200" s="1">
        <v>73869.25</v>
      </c>
      <c r="AC200" s="81">
        <f t="shared" si="17"/>
        <v>10552.75</v>
      </c>
      <c r="AD200" s="1">
        <v>73869.25</v>
      </c>
      <c r="AE200" s="81">
        <f t="shared" si="18"/>
        <v>0</v>
      </c>
      <c r="AF200" s="82">
        <f t="shared" si="19"/>
        <v>0</v>
      </c>
      <c r="AG200" s="1">
        <v>0</v>
      </c>
      <c r="AH200" s="1">
        <v>6633.02</v>
      </c>
      <c r="AI200" s="1">
        <v>0</v>
      </c>
      <c r="AJ200" s="1">
        <v>0</v>
      </c>
      <c r="AK200" s="1">
        <v>6633.02</v>
      </c>
    </row>
    <row r="201" spans="1:37" hidden="1" x14ac:dyDescent="0.25">
      <c r="A201" t="str">
        <f t="shared" si="15"/>
        <v>1.1-00-2304_23618012_2333110</v>
      </c>
      <c r="B201" t="s">
        <v>137</v>
      </c>
      <c r="C201" t="s">
        <v>138</v>
      </c>
      <c r="D201" t="s">
        <v>28</v>
      </c>
      <c r="E201" t="s">
        <v>29</v>
      </c>
      <c r="F201" t="s">
        <v>30</v>
      </c>
      <c r="G201" t="s">
        <v>31</v>
      </c>
      <c r="H201" t="s">
        <v>32</v>
      </c>
      <c r="I201" t="s">
        <v>33</v>
      </c>
      <c r="J201">
        <v>6</v>
      </c>
      <c r="K201" t="s">
        <v>34</v>
      </c>
      <c r="L201">
        <v>18</v>
      </c>
      <c r="M201" t="s">
        <v>275</v>
      </c>
      <c r="N201" t="s">
        <v>273</v>
      </c>
      <c r="O201" t="s">
        <v>274</v>
      </c>
      <c r="P201">
        <v>3000</v>
      </c>
      <c r="Q201" t="s">
        <v>38</v>
      </c>
      <c r="R201">
        <v>3311</v>
      </c>
      <c r="S201" t="s">
        <v>180</v>
      </c>
      <c r="T201">
        <v>0</v>
      </c>
      <c r="U201" t="s">
        <v>40</v>
      </c>
      <c r="V201" s="68">
        <v>3825000</v>
      </c>
      <c r="W201" s="1">
        <v>3900000</v>
      </c>
      <c r="X201" s="1">
        <v>232000</v>
      </c>
      <c r="Y201" s="1">
        <v>232000</v>
      </c>
      <c r="Z201" s="1">
        <v>0</v>
      </c>
      <c r="AA201" s="81">
        <f t="shared" si="16"/>
        <v>232000</v>
      </c>
      <c r="AB201" s="1">
        <v>0</v>
      </c>
      <c r="AC201" s="81">
        <f t="shared" si="17"/>
        <v>0</v>
      </c>
      <c r="AD201" s="1">
        <v>0</v>
      </c>
      <c r="AE201" s="81">
        <f t="shared" si="18"/>
        <v>0</v>
      </c>
      <c r="AF201" s="82">
        <f t="shared" si="19"/>
        <v>3593000</v>
      </c>
      <c r="AG201" s="1">
        <v>0</v>
      </c>
      <c r="AH201" s="1">
        <v>0</v>
      </c>
      <c r="AI201" s="1">
        <v>0</v>
      </c>
      <c r="AJ201" s="1">
        <v>75000</v>
      </c>
      <c r="AK201" s="1">
        <v>-75000</v>
      </c>
    </row>
    <row r="202" spans="1:37" hidden="1" x14ac:dyDescent="0.25">
      <c r="A202" t="str">
        <f t="shared" si="15"/>
        <v>1.1-00-2304_23618012_2333310</v>
      </c>
      <c r="B202" t="s">
        <v>137</v>
      </c>
      <c r="C202" t="s">
        <v>138</v>
      </c>
      <c r="D202" t="s">
        <v>28</v>
      </c>
      <c r="E202" t="s">
        <v>29</v>
      </c>
      <c r="F202" t="s">
        <v>30</v>
      </c>
      <c r="G202" t="s">
        <v>31</v>
      </c>
      <c r="H202" t="s">
        <v>32</v>
      </c>
      <c r="I202" t="s">
        <v>33</v>
      </c>
      <c r="J202">
        <v>6</v>
      </c>
      <c r="K202" t="s">
        <v>34</v>
      </c>
      <c r="L202">
        <v>18</v>
      </c>
      <c r="M202" t="s">
        <v>275</v>
      </c>
      <c r="N202" t="s">
        <v>273</v>
      </c>
      <c r="O202" t="s">
        <v>274</v>
      </c>
      <c r="P202">
        <v>3000</v>
      </c>
      <c r="Q202" t="s">
        <v>38</v>
      </c>
      <c r="R202">
        <v>3331</v>
      </c>
      <c r="S202" t="s">
        <v>204</v>
      </c>
      <c r="T202">
        <v>0</v>
      </c>
      <c r="U202" t="s">
        <v>40</v>
      </c>
      <c r="V202" s="68">
        <v>2605267.2000000002</v>
      </c>
      <c r="W202" s="1">
        <v>994495</v>
      </c>
      <c r="X202" s="1">
        <v>2605267.2000000002</v>
      </c>
      <c r="Y202" s="1">
        <v>2605267.2000000002</v>
      </c>
      <c r="Z202" s="1">
        <v>2374514.2000000002</v>
      </c>
      <c r="AA202" s="81">
        <f t="shared" si="16"/>
        <v>230753</v>
      </c>
      <c r="AB202" s="1">
        <v>2328363.6</v>
      </c>
      <c r="AC202" s="81">
        <f t="shared" si="17"/>
        <v>46150.600000000093</v>
      </c>
      <c r="AD202" s="1">
        <v>2328363.6</v>
      </c>
      <c r="AE202" s="81">
        <f t="shared" si="18"/>
        <v>0</v>
      </c>
      <c r="AF202" s="82">
        <f t="shared" si="19"/>
        <v>0</v>
      </c>
      <c r="AG202" s="1">
        <v>0</v>
      </c>
      <c r="AH202" s="1">
        <v>1610772.2</v>
      </c>
      <c r="AI202" s="1">
        <v>0</v>
      </c>
      <c r="AJ202" s="1">
        <v>0</v>
      </c>
      <c r="AK202" s="1">
        <v>1610772.2</v>
      </c>
    </row>
    <row r="203" spans="1:37" hidden="1" x14ac:dyDescent="0.25">
      <c r="A203" t="str">
        <f t="shared" si="15"/>
        <v>1.1-00-2304_23618012_2333610</v>
      </c>
      <c r="B203" t="s">
        <v>137</v>
      </c>
      <c r="C203" t="s">
        <v>138</v>
      </c>
      <c r="D203" t="s">
        <v>28</v>
      </c>
      <c r="E203" t="s">
        <v>29</v>
      </c>
      <c r="F203" t="s">
        <v>30</v>
      </c>
      <c r="G203" t="s">
        <v>31</v>
      </c>
      <c r="H203" t="s">
        <v>32</v>
      </c>
      <c r="I203" t="s">
        <v>33</v>
      </c>
      <c r="J203">
        <v>6</v>
      </c>
      <c r="K203" t="s">
        <v>34</v>
      </c>
      <c r="L203">
        <v>18</v>
      </c>
      <c r="M203" t="s">
        <v>275</v>
      </c>
      <c r="N203" t="s">
        <v>273</v>
      </c>
      <c r="O203" t="s">
        <v>274</v>
      </c>
      <c r="P203">
        <v>3000</v>
      </c>
      <c r="Q203" t="s">
        <v>38</v>
      </c>
      <c r="R203">
        <v>3361</v>
      </c>
      <c r="S203" t="s">
        <v>205</v>
      </c>
      <c r="T203">
        <v>0</v>
      </c>
      <c r="U203" t="s">
        <v>40</v>
      </c>
      <c r="V203" s="68">
        <v>9566</v>
      </c>
      <c r="W203" s="1">
        <v>0</v>
      </c>
      <c r="X203" s="1">
        <v>9566</v>
      </c>
      <c r="Y203" s="1">
        <v>9566</v>
      </c>
      <c r="Z203" s="1">
        <v>4566</v>
      </c>
      <c r="AA203" s="81">
        <f t="shared" si="16"/>
        <v>5000</v>
      </c>
      <c r="AB203" s="1">
        <v>4566</v>
      </c>
      <c r="AC203" s="81">
        <f t="shared" si="17"/>
        <v>0</v>
      </c>
      <c r="AD203" s="1">
        <v>4566</v>
      </c>
      <c r="AE203" s="81">
        <f t="shared" si="18"/>
        <v>0</v>
      </c>
      <c r="AF203" s="82">
        <f t="shared" si="19"/>
        <v>0</v>
      </c>
      <c r="AG203" s="1">
        <v>0</v>
      </c>
      <c r="AH203" s="1">
        <v>9566</v>
      </c>
      <c r="AI203" s="1">
        <v>0</v>
      </c>
      <c r="AJ203" s="1">
        <v>0</v>
      </c>
      <c r="AK203" s="1">
        <v>9566</v>
      </c>
    </row>
    <row r="204" spans="1:37" hidden="1" x14ac:dyDescent="0.25">
      <c r="A204" t="str">
        <f t="shared" si="15"/>
        <v>1.1-00-2304_23618012_2334110</v>
      </c>
      <c r="B204" t="s">
        <v>137</v>
      </c>
      <c r="C204" t="s">
        <v>138</v>
      </c>
      <c r="D204" t="s">
        <v>28</v>
      </c>
      <c r="E204" t="s">
        <v>29</v>
      </c>
      <c r="F204" t="s">
        <v>30</v>
      </c>
      <c r="G204" t="s">
        <v>31</v>
      </c>
      <c r="H204" t="s">
        <v>32</v>
      </c>
      <c r="I204" t="s">
        <v>33</v>
      </c>
      <c r="J204">
        <v>6</v>
      </c>
      <c r="K204" t="s">
        <v>34</v>
      </c>
      <c r="L204">
        <v>18</v>
      </c>
      <c r="M204" t="s">
        <v>275</v>
      </c>
      <c r="N204" t="s">
        <v>273</v>
      </c>
      <c r="O204" t="s">
        <v>274</v>
      </c>
      <c r="P204">
        <v>3000</v>
      </c>
      <c r="Q204" t="s">
        <v>38</v>
      </c>
      <c r="R204">
        <v>3411</v>
      </c>
      <c r="S204" t="s">
        <v>272</v>
      </c>
      <c r="T204">
        <v>0</v>
      </c>
      <c r="U204" t="s">
        <v>40</v>
      </c>
      <c r="V204" s="68">
        <v>8346689.8399999999</v>
      </c>
      <c r="W204" s="1">
        <v>8358322.8600000003</v>
      </c>
      <c r="X204" s="1">
        <v>8828452.3300000001</v>
      </c>
      <c r="Y204" s="1">
        <v>8828452.3300000001</v>
      </c>
      <c r="Z204" s="1">
        <v>8828452.3300000001</v>
      </c>
      <c r="AA204" s="81">
        <f t="shared" si="16"/>
        <v>0</v>
      </c>
      <c r="AB204" s="1">
        <v>8828452.3300000001</v>
      </c>
      <c r="AC204" s="81">
        <f t="shared" si="17"/>
        <v>0</v>
      </c>
      <c r="AD204" s="1">
        <v>8828452.3300000001</v>
      </c>
      <c r="AE204" s="81">
        <f t="shared" si="18"/>
        <v>0</v>
      </c>
      <c r="AF204" s="82">
        <f t="shared" si="19"/>
        <v>-481762.49000000022</v>
      </c>
      <c r="AG204" s="1">
        <v>0</v>
      </c>
      <c r="AH204" s="1">
        <v>0</v>
      </c>
      <c r="AI204" s="1">
        <v>0</v>
      </c>
      <c r="AJ204" s="1">
        <v>11633.02</v>
      </c>
      <c r="AK204" s="1">
        <v>-11633.02</v>
      </c>
    </row>
    <row r="205" spans="1:37" hidden="1" x14ac:dyDescent="0.25">
      <c r="A205" t="str">
        <f t="shared" si="15"/>
        <v>1.1-00-2304_23618012_23341161</v>
      </c>
      <c r="B205" t="s">
        <v>137</v>
      </c>
      <c r="C205" t="s">
        <v>138</v>
      </c>
      <c r="D205" t="s">
        <v>28</v>
      </c>
      <c r="E205" t="s">
        <v>29</v>
      </c>
      <c r="F205" t="s">
        <v>30</v>
      </c>
      <c r="G205" t="s">
        <v>31</v>
      </c>
      <c r="H205" t="s">
        <v>32</v>
      </c>
      <c r="I205" t="s">
        <v>33</v>
      </c>
      <c r="J205">
        <v>6</v>
      </c>
      <c r="K205" t="s">
        <v>34</v>
      </c>
      <c r="L205">
        <v>18</v>
      </c>
      <c r="M205" t="s">
        <v>275</v>
      </c>
      <c r="N205" t="s">
        <v>273</v>
      </c>
      <c r="O205" t="s">
        <v>274</v>
      </c>
      <c r="P205">
        <v>3000</v>
      </c>
      <c r="Q205" t="s">
        <v>38</v>
      </c>
      <c r="R205">
        <v>3411</v>
      </c>
      <c r="S205" t="s">
        <v>272</v>
      </c>
      <c r="T205">
        <v>61</v>
      </c>
      <c r="U205" t="s">
        <v>637</v>
      </c>
      <c r="V205" s="68">
        <v>0</v>
      </c>
      <c r="W205" s="1">
        <v>0</v>
      </c>
      <c r="X205" s="1">
        <v>11.6</v>
      </c>
      <c r="Y205" s="1">
        <v>11.6</v>
      </c>
      <c r="Z205" s="1">
        <v>11.6</v>
      </c>
      <c r="AA205" s="81">
        <f t="shared" si="16"/>
        <v>0</v>
      </c>
      <c r="AB205" s="1">
        <v>11.6</v>
      </c>
      <c r="AC205" s="81">
        <f t="shared" si="17"/>
        <v>0</v>
      </c>
      <c r="AD205" s="1">
        <v>11.6</v>
      </c>
      <c r="AE205" s="81">
        <f t="shared" si="18"/>
        <v>0</v>
      </c>
      <c r="AF205" s="82">
        <f t="shared" si="19"/>
        <v>-11.6</v>
      </c>
      <c r="AG205" s="1">
        <v>0</v>
      </c>
      <c r="AH205" s="1">
        <v>0</v>
      </c>
      <c r="AI205" s="1">
        <v>0</v>
      </c>
      <c r="AJ205" s="1">
        <v>0</v>
      </c>
      <c r="AK205" s="1">
        <v>0</v>
      </c>
    </row>
    <row r="206" spans="1:37" hidden="1" x14ac:dyDescent="0.25">
      <c r="A206" t="str">
        <f t="shared" si="15"/>
        <v>1.1-00-2304_23618012_2334210</v>
      </c>
      <c r="B206" t="s">
        <v>137</v>
      </c>
      <c r="C206" t="s">
        <v>138</v>
      </c>
      <c r="D206" t="s">
        <v>28</v>
      </c>
      <c r="E206" t="s">
        <v>29</v>
      </c>
      <c r="F206" t="s">
        <v>30</v>
      </c>
      <c r="G206" t="s">
        <v>31</v>
      </c>
      <c r="H206" t="s">
        <v>32</v>
      </c>
      <c r="I206" t="s">
        <v>33</v>
      </c>
      <c r="J206">
        <v>6</v>
      </c>
      <c r="K206" t="s">
        <v>34</v>
      </c>
      <c r="L206">
        <v>18</v>
      </c>
      <c r="M206" t="s">
        <v>275</v>
      </c>
      <c r="N206" t="s">
        <v>273</v>
      </c>
      <c r="O206" t="s">
        <v>274</v>
      </c>
      <c r="P206">
        <v>3000</v>
      </c>
      <c r="Q206" t="s">
        <v>38</v>
      </c>
      <c r="R206">
        <v>3421</v>
      </c>
      <c r="S206" t="s">
        <v>277</v>
      </c>
      <c r="T206">
        <v>0</v>
      </c>
      <c r="U206" t="s">
        <v>40</v>
      </c>
      <c r="V206" s="68">
        <v>36193120.799999997</v>
      </c>
      <c r="W206" s="1">
        <v>37831073</v>
      </c>
      <c r="X206" s="1">
        <v>51809142.780000001</v>
      </c>
      <c r="Y206" s="1">
        <v>51809142.780000001</v>
      </c>
      <c r="Z206" s="1">
        <v>43562803.380000003</v>
      </c>
      <c r="AA206" s="81">
        <f t="shared" si="16"/>
        <v>8246339.3999999985</v>
      </c>
      <c r="AB206" s="1">
        <v>42921727.090000004</v>
      </c>
      <c r="AC206" s="81">
        <f t="shared" si="17"/>
        <v>641076.28999999911</v>
      </c>
      <c r="AD206" s="1">
        <v>42921727.090000004</v>
      </c>
      <c r="AE206" s="81">
        <f t="shared" si="18"/>
        <v>0</v>
      </c>
      <c r="AF206" s="82">
        <f t="shared" si="19"/>
        <v>-15616021.980000004</v>
      </c>
      <c r="AG206" s="1">
        <v>0</v>
      </c>
      <c r="AH206" s="1">
        <v>0</v>
      </c>
      <c r="AI206" s="1">
        <v>0</v>
      </c>
      <c r="AJ206" s="1">
        <v>1637952.2</v>
      </c>
      <c r="AK206" s="1">
        <v>-1637952.2</v>
      </c>
    </row>
    <row r="207" spans="1:37" hidden="1" x14ac:dyDescent="0.25">
      <c r="A207" t="str">
        <f t="shared" si="15"/>
        <v>1.1-00-2304_23618012_2334310</v>
      </c>
      <c r="B207" t="s">
        <v>137</v>
      </c>
      <c r="C207" t="s">
        <v>138</v>
      </c>
      <c r="D207" t="s">
        <v>28</v>
      </c>
      <c r="E207" t="s">
        <v>29</v>
      </c>
      <c r="F207" t="s">
        <v>30</v>
      </c>
      <c r="G207" t="s">
        <v>31</v>
      </c>
      <c r="H207" t="s">
        <v>32</v>
      </c>
      <c r="I207" t="s">
        <v>33</v>
      </c>
      <c r="J207">
        <v>6</v>
      </c>
      <c r="K207" t="s">
        <v>34</v>
      </c>
      <c r="L207">
        <v>18</v>
      </c>
      <c r="M207" t="s">
        <v>275</v>
      </c>
      <c r="N207" t="s">
        <v>273</v>
      </c>
      <c r="O207" t="s">
        <v>274</v>
      </c>
      <c r="P207">
        <v>3000</v>
      </c>
      <c r="Q207" t="s">
        <v>38</v>
      </c>
      <c r="R207">
        <v>3431</v>
      </c>
      <c r="S207" t="s">
        <v>278</v>
      </c>
      <c r="T207">
        <v>0</v>
      </c>
      <c r="U207" t="s">
        <v>40</v>
      </c>
      <c r="V207" s="68">
        <v>850000</v>
      </c>
      <c r="W207" s="1">
        <v>850000</v>
      </c>
      <c r="X207" s="1">
        <v>850000</v>
      </c>
      <c r="Y207" s="1">
        <v>850000</v>
      </c>
      <c r="Z207" s="1">
        <v>256242.26</v>
      </c>
      <c r="AA207" s="81">
        <f t="shared" si="16"/>
        <v>593757.74</v>
      </c>
      <c r="AB207" s="1">
        <v>256242.26</v>
      </c>
      <c r="AC207" s="81">
        <f t="shared" si="17"/>
        <v>0</v>
      </c>
      <c r="AD207" s="1">
        <v>256242.26</v>
      </c>
      <c r="AE207" s="81">
        <f t="shared" si="18"/>
        <v>0</v>
      </c>
      <c r="AF207" s="82">
        <f t="shared" si="19"/>
        <v>0</v>
      </c>
      <c r="AG207" s="1">
        <v>0</v>
      </c>
      <c r="AH207" s="1">
        <v>0</v>
      </c>
      <c r="AI207" s="1">
        <v>0</v>
      </c>
      <c r="AJ207" s="1">
        <v>0</v>
      </c>
      <c r="AK207" s="1">
        <v>0</v>
      </c>
    </row>
    <row r="208" spans="1:37" hidden="1" x14ac:dyDescent="0.25">
      <c r="A208" t="str">
        <f t="shared" si="15"/>
        <v>1.1-00-2304_23618012_2335110</v>
      </c>
      <c r="B208" t="s">
        <v>137</v>
      </c>
      <c r="C208" t="s">
        <v>138</v>
      </c>
      <c r="D208" t="s">
        <v>28</v>
      </c>
      <c r="E208" t="s">
        <v>29</v>
      </c>
      <c r="F208" t="s">
        <v>30</v>
      </c>
      <c r="G208" t="s">
        <v>31</v>
      </c>
      <c r="H208" t="s">
        <v>32</v>
      </c>
      <c r="I208" t="s">
        <v>33</v>
      </c>
      <c r="J208">
        <v>6</v>
      </c>
      <c r="K208" t="s">
        <v>34</v>
      </c>
      <c r="L208">
        <v>18</v>
      </c>
      <c r="M208" t="s">
        <v>275</v>
      </c>
      <c r="N208" t="s">
        <v>273</v>
      </c>
      <c r="O208" t="s">
        <v>274</v>
      </c>
      <c r="P208">
        <v>3000</v>
      </c>
      <c r="Q208" t="s">
        <v>38</v>
      </c>
      <c r="R208">
        <v>3511</v>
      </c>
      <c r="S208" t="s">
        <v>279</v>
      </c>
      <c r="T208">
        <v>0</v>
      </c>
      <c r="U208" t="s">
        <v>40</v>
      </c>
      <c r="V208" s="68">
        <v>15500000</v>
      </c>
      <c r="W208" s="1">
        <v>36385568</v>
      </c>
      <c r="X208" s="1">
        <v>10421143.210000001</v>
      </c>
      <c r="Y208" s="1">
        <v>10421143.210000001</v>
      </c>
      <c r="Z208" s="1">
        <v>10421143.210000001</v>
      </c>
      <c r="AA208" s="81">
        <f t="shared" si="16"/>
        <v>0</v>
      </c>
      <c r="AB208" s="1">
        <v>10421143.210000001</v>
      </c>
      <c r="AC208" s="81">
        <f t="shared" si="17"/>
        <v>0</v>
      </c>
      <c r="AD208" s="1">
        <v>10421143.210000001</v>
      </c>
      <c r="AE208" s="81">
        <f t="shared" si="18"/>
        <v>0</v>
      </c>
      <c r="AF208" s="82">
        <f t="shared" si="19"/>
        <v>5078856.7899999991</v>
      </c>
      <c r="AG208" s="1">
        <v>0</v>
      </c>
      <c r="AH208" s="1">
        <v>0</v>
      </c>
      <c r="AI208" s="1">
        <v>0</v>
      </c>
      <c r="AJ208" s="1">
        <v>20885568</v>
      </c>
      <c r="AK208" s="1">
        <v>-20885568</v>
      </c>
    </row>
    <row r="209" spans="1:37" hidden="1" x14ac:dyDescent="0.25">
      <c r="A209" t="str">
        <f t="shared" si="15"/>
        <v>1.1-00-2304_23618012_2337110</v>
      </c>
      <c r="B209" t="s">
        <v>137</v>
      </c>
      <c r="C209" t="s">
        <v>138</v>
      </c>
      <c r="D209" t="s">
        <v>28</v>
      </c>
      <c r="E209" t="s">
        <v>29</v>
      </c>
      <c r="F209" t="s">
        <v>30</v>
      </c>
      <c r="G209" t="s">
        <v>31</v>
      </c>
      <c r="H209" t="s">
        <v>32</v>
      </c>
      <c r="I209" t="s">
        <v>33</v>
      </c>
      <c r="J209">
        <v>6</v>
      </c>
      <c r="K209" t="s">
        <v>34</v>
      </c>
      <c r="L209">
        <v>18</v>
      </c>
      <c r="M209" t="s">
        <v>275</v>
      </c>
      <c r="N209" t="s">
        <v>273</v>
      </c>
      <c r="O209" t="s">
        <v>274</v>
      </c>
      <c r="P209">
        <v>3000</v>
      </c>
      <c r="Q209" t="s">
        <v>38</v>
      </c>
      <c r="R209">
        <v>3711</v>
      </c>
      <c r="S209" t="s">
        <v>280</v>
      </c>
      <c r="T209">
        <v>0</v>
      </c>
      <c r="U209" t="s">
        <v>40</v>
      </c>
      <c r="V209" s="68">
        <v>8960</v>
      </c>
      <c r="W209" s="1">
        <v>0</v>
      </c>
      <c r="X209" s="1">
        <v>8960</v>
      </c>
      <c r="Y209" s="1">
        <v>8960</v>
      </c>
      <c r="Z209" s="1">
        <v>8960</v>
      </c>
      <c r="AA209" s="81">
        <f t="shared" si="16"/>
        <v>0</v>
      </c>
      <c r="AB209" s="1">
        <v>8960</v>
      </c>
      <c r="AC209" s="81">
        <f t="shared" si="17"/>
        <v>0</v>
      </c>
      <c r="AD209" s="1">
        <v>8960</v>
      </c>
      <c r="AE209" s="81">
        <f t="shared" si="18"/>
        <v>0</v>
      </c>
      <c r="AF209" s="82">
        <f t="shared" si="19"/>
        <v>0</v>
      </c>
      <c r="AG209" s="1">
        <v>0</v>
      </c>
      <c r="AH209" s="1">
        <v>8960</v>
      </c>
      <c r="AI209" s="1">
        <v>0</v>
      </c>
      <c r="AJ209" s="1">
        <v>0</v>
      </c>
      <c r="AK209" s="1">
        <v>8960</v>
      </c>
    </row>
    <row r="210" spans="1:37" hidden="1" x14ac:dyDescent="0.25">
      <c r="A210" t="str">
        <f t="shared" si="15"/>
        <v>1.1-00-2304_23618012_2337210</v>
      </c>
      <c r="B210" t="s">
        <v>137</v>
      </c>
      <c r="C210" t="s">
        <v>138</v>
      </c>
      <c r="D210" t="s">
        <v>28</v>
      </c>
      <c r="E210" t="s">
        <v>29</v>
      </c>
      <c r="F210" t="s">
        <v>30</v>
      </c>
      <c r="G210" t="s">
        <v>31</v>
      </c>
      <c r="H210" t="s">
        <v>32</v>
      </c>
      <c r="I210" t="s">
        <v>33</v>
      </c>
      <c r="J210">
        <v>6</v>
      </c>
      <c r="K210" t="s">
        <v>34</v>
      </c>
      <c r="L210">
        <v>18</v>
      </c>
      <c r="M210" t="s">
        <v>275</v>
      </c>
      <c r="N210" t="s">
        <v>273</v>
      </c>
      <c r="O210" t="s">
        <v>274</v>
      </c>
      <c r="P210">
        <v>3000</v>
      </c>
      <c r="Q210" t="s">
        <v>38</v>
      </c>
      <c r="R210">
        <v>3721</v>
      </c>
      <c r="S210" t="s">
        <v>281</v>
      </c>
      <c r="T210">
        <v>0</v>
      </c>
      <c r="U210" t="s">
        <v>40</v>
      </c>
      <c r="V210" s="68">
        <v>0</v>
      </c>
      <c r="W210" s="1">
        <v>0</v>
      </c>
      <c r="X210" s="1">
        <v>0</v>
      </c>
      <c r="Y210" s="1">
        <v>0</v>
      </c>
      <c r="Z210" s="1">
        <v>0</v>
      </c>
      <c r="AA210" s="81">
        <f t="shared" si="16"/>
        <v>0</v>
      </c>
      <c r="AB210" s="1">
        <v>0</v>
      </c>
      <c r="AC210" s="81">
        <f t="shared" si="17"/>
        <v>0</v>
      </c>
      <c r="AD210" s="1">
        <v>0</v>
      </c>
      <c r="AE210" s="81">
        <f t="shared" si="18"/>
        <v>0</v>
      </c>
      <c r="AF210" s="82">
        <f t="shared" si="19"/>
        <v>0</v>
      </c>
      <c r="AG210" s="1">
        <v>0</v>
      </c>
      <c r="AH210" s="1">
        <v>0</v>
      </c>
      <c r="AI210" s="1">
        <v>0</v>
      </c>
      <c r="AJ210" s="1">
        <v>0</v>
      </c>
      <c r="AK210" s="1">
        <v>0</v>
      </c>
    </row>
    <row r="211" spans="1:37" hidden="1" x14ac:dyDescent="0.25">
      <c r="A211" t="str">
        <f t="shared" si="15"/>
        <v>1.1-00-2304_23618012_2337510</v>
      </c>
      <c r="B211" t="s">
        <v>137</v>
      </c>
      <c r="C211" t="s">
        <v>138</v>
      </c>
      <c r="D211" t="s">
        <v>28</v>
      </c>
      <c r="E211" t="s">
        <v>29</v>
      </c>
      <c r="F211" t="s">
        <v>30</v>
      </c>
      <c r="G211" t="s">
        <v>31</v>
      </c>
      <c r="H211" t="s">
        <v>32</v>
      </c>
      <c r="I211" t="s">
        <v>33</v>
      </c>
      <c r="J211">
        <v>6</v>
      </c>
      <c r="K211" t="s">
        <v>34</v>
      </c>
      <c r="L211">
        <v>18</v>
      </c>
      <c r="M211" t="s">
        <v>275</v>
      </c>
      <c r="N211" t="s">
        <v>273</v>
      </c>
      <c r="O211" t="s">
        <v>274</v>
      </c>
      <c r="P211">
        <v>3000</v>
      </c>
      <c r="Q211" t="s">
        <v>38</v>
      </c>
      <c r="R211">
        <v>3751</v>
      </c>
      <c r="S211" t="s">
        <v>282</v>
      </c>
      <c r="T211">
        <v>0</v>
      </c>
      <c r="U211" t="s">
        <v>40</v>
      </c>
      <c r="V211" s="68">
        <v>2480</v>
      </c>
      <c r="W211" s="1">
        <v>0</v>
      </c>
      <c r="X211" s="1">
        <v>1213</v>
      </c>
      <c r="Y211" s="1">
        <v>1213</v>
      </c>
      <c r="Z211" s="1">
        <v>1213</v>
      </c>
      <c r="AA211" s="81">
        <f t="shared" si="16"/>
        <v>0</v>
      </c>
      <c r="AB211" s="1">
        <v>1213</v>
      </c>
      <c r="AC211" s="81">
        <f t="shared" si="17"/>
        <v>0</v>
      </c>
      <c r="AD211" s="1">
        <v>1213</v>
      </c>
      <c r="AE211" s="81">
        <f t="shared" si="18"/>
        <v>0</v>
      </c>
      <c r="AF211" s="82">
        <f t="shared" si="19"/>
        <v>1267</v>
      </c>
      <c r="AG211" s="1">
        <v>0</v>
      </c>
      <c r="AH211" s="1">
        <v>2480</v>
      </c>
      <c r="AI211" s="1">
        <v>0</v>
      </c>
      <c r="AJ211" s="1">
        <v>0</v>
      </c>
      <c r="AK211" s="1">
        <v>2480</v>
      </c>
    </row>
    <row r="212" spans="1:37" hidden="1" x14ac:dyDescent="0.25">
      <c r="A212" t="str">
        <f t="shared" si="15"/>
        <v>1.1-00-2304_23618012_2337910</v>
      </c>
      <c r="B212" t="s">
        <v>137</v>
      </c>
      <c r="C212" t="s">
        <v>138</v>
      </c>
      <c r="D212" t="s">
        <v>28</v>
      </c>
      <c r="E212" t="s">
        <v>29</v>
      </c>
      <c r="F212" t="s">
        <v>30</v>
      </c>
      <c r="G212" t="s">
        <v>31</v>
      </c>
      <c r="H212" t="s">
        <v>32</v>
      </c>
      <c r="I212" t="s">
        <v>33</v>
      </c>
      <c r="J212">
        <v>6</v>
      </c>
      <c r="K212" t="s">
        <v>34</v>
      </c>
      <c r="L212">
        <v>18</v>
      </c>
      <c r="M212" t="s">
        <v>275</v>
      </c>
      <c r="N212" t="s">
        <v>273</v>
      </c>
      <c r="O212" t="s">
        <v>274</v>
      </c>
      <c r="P212">
        <v>3000</v>
      </c>
      <c r="Q212" t="s">
        <v>38</v>
      </c>
      <c r="R212">
        <v>3791</v>
      </c>
      <c r="S212" t="s">
        <v>283</v>
      </c>
      <c r="T212">
        <v>0</v>
      </c>
      <c r="U212" t="s">
        <v>40</v>
      </c>
      <c r="V212" s="68">
        <v>3500</v>
      </c>
      <c r="W212" s="1">
        <v>0</v>
      </c>
      <c r="X212" s="1">
        <v>1771</v>
      </c>
      <c r="Y212" s="1">
        <v>1771</v>
      </c>
      <c r="Z212" s="1">
        <v>1771</v>
      </c>
      <c r="AA212" s="81">
        <f t="shared" si="16"/>
        <v>0</v>
      </c>
      <c r="AB212" s="1">
        <v>538</v>
      </c>
      <c r="AC212" s="81">
        <f t="shared" si="17"/>
        <v>1233</v>
      </c>
      <c r="AD212" s="1">
        <v>538</v>
      </c>
      <c r="AE212" s="81">
        <f t="shared" si="18"/>
        <v>0</v>
      </c>
      <c r="AF212" s="82">
        <f t="shared" si="19"/>
        <v>1729</v>
      </c>
      <c r="AG212" s="1">
        <v>0</v>
      </c>
      <c r="AH212" s="1">
        <v>3500</v>
      </c>
      <c r="AI212" s="1">
        <v>0</v>
      </c>
      <c r="AJ212" s="1">
        <v>0</v>
      </c>
      <c r="AK212" s="1">
        <v>3500</v>
      </c>
    </row>
    <row r="213" spans="1:37" hidden="1" x14ac:dyDescent="0.25">
      <c r="A213" t="str">
        <f t="shared" si="15"/>
        <v>1.1-00-2304_23618012_2338210</v>
      </c>
      <c r="B213" t="s">
        <v>137</v>
      </c>
      <c r="C213" t="s">
        <v>138</v>
      </c>
      <c r="D213" t="s">
        <v>28</v>
      </c>
      <c r="E213" t="s">
        <v>29</v>
      </c>
      <c r="F213" t="s">
        <v>30</v>
      </c>
      <c r="G213" t="s">
        <v>31</v>
      </c>
      <c r="H213" t="s">
        <v>32</v>
      </c>
      <c r="I213" t="s">
        <v>33</v>
      </c>
      <c r="J213">
        <v>6</v>
      </c>
      <c r="K213" t="s">
        <v>34</v>
      </c>
      <c r="L213">
        <v>18</v>
      </c>
      <c r="M213" t="s">
        <v>275</v>
      </c>
      <c r="N213" t="s">
        <v>273</v>
      </c>
      <c r="O213" t="s">
        <v>274</v>
      </c>
      <c r="P213">
        <v>3000</v>
      </c>
      <c r="Q213" t="s">
        <v>38</v>
      </c>
      <c r="R213">
        <v>3821</v>
      </c>
      <c r="S213" t="s">
        <v>233</v>
      </c>
      <c r="T213">
        <v>0</v>
      </c>
      <c r="U213" t="s">
        <v>40</v>
      </c>
      <c r="V213" s="68">
        <v>1000000</v>
      </c>
      <c r="W213" s="1">
        <v>1000000</v>
      </c>
      <c r="X213" s="1">
        <v>0</v>
      </c>
      <c r="Y213" s="1">
        <v>0</v>
      </c>
      <c r="Z213" s="1">
        <v>0</v>
      </c>
      <c r="AA213" s="81">
        <f t="shared" si="16"/>
        <v>0</v>
      </c>
      <c r="AB213" s="1">
        <v>0</v>
      </c>
      <c r="AC213" s="81">
        <f t="shared" si="17"/>
        <v>0</v>
      </c>
      <c r="AD213" s="1">
        <v>0</v>
      </c>
      <c r="AE213" s="81">
        <f t="shared" si="18"/>
        <v>0</v>
      </c>
      <c r="AF213" s="82">
        <f t="shared" si="19"/>
        <v>1000000</v>
      </c>
      <c r="AG213" s="1">
        <v>0</v>
      </c>
      <c r="AH213" s="1">
        <v>0</v>
      </c>
      <c r="AI213" s="1">
        <v>0</v>
      </c>
      <c r="AJ213" s="1">
        <v>0</v>
      </c>
      <c r="AK213" s="1">
        <v>0</v>
      </c>
    </row>
    <row r="214" spans="1:37" hidden="1" x14ac:dyDescent="0.25">
      <c r="A214" t="str">
        <f t="shared" si="15"/>
        <v>1.1-00-2304_23618012_2339610</v>
      </c>
      <c r="B214" t="s">
        <v>137</v>
      </c>
      <c r="C214" t="s">
        <v>138</v>
      </c>
      <c r="D214" t="s">
        <v>28</v>
      </c>
      <c r="E214" t="s">
        <v>29</v>
      </c>
      <c r="F214" t="s">
        <v>30</v>
      </c>
      <c r="G214" t="s">
        <v>31</v>
      </c>
      <c r="H214" t="s">
        <v>32</v>
      </c>
      <c r="I214" t="s">
        <v>33</v>
      </c>
      <c r="J214">
        <v>6</v>
      </c>
      <c r="K214" t="s">
        <v>34</v>
      </c>
      <c r="L214">
        <v>18</v>
      </c>
      <c r="M214" t="s">
        <v>275</v>
      </c>
      <c r="N214" t="s">
        <v>273</v>
      </c>
      <c r="O214" t="s">
        <v>274</v>
      </c>
      <c r="P214">
        <v>3000</v>
      </c>
      <c r="Q214" t="s">
        <v>38</v>
      </c>
      <c r="R214">
        <v>3961</v>
      </c>
      <c r="S214" t="s">
        <v>284</v>
      </c>
      <c r="T214">
        <v>0</v>
      </c>
      <c r="U214" t="s">
        <v>40</v>
      </c>
      <c r="V214" s="68">
        <v>18000</v>
      </c>
      <c r="W214" s="1">
        <v>0</v>
      </c>
      <c r="X214" s="1">
        <v>5690</v>
      </c>
      <c r="Y214" s="1">
        <v>5690</v>
      </c>
      <c r="Z214" s="1">
        <v>5690</v>
      </c>
      <c r="AA214" s="81">
        <f t="shared" si="16"/>
        <v>0</v>
      </c>
      <c r="AB214" s="1">
        <v>5690</v>
      </c>
      <c r="AC214" s="81">
        <f t="shared" si="17"/>
        <v>0</v>
      </c>
      <c r="AD214" s="1">
        <v>5690</v>
      </c>
      <c r="AE214" s="81">
        <f t="shared" si="18"/>
        <v>0</v>
      </c>
      <c r="AF214" s="82">
        <f t="shared" si="19"/>
        <v>12310</v>
      </c>
      <c r="AG214" s="1">
        <v>0</v>
      </c>
      <c r="AH214" s="1">
        <v>20000</v>
      </c>
      <c r="AI214" s="1">
        <v>0</v>
      </c>
      <c r="AJ214" s="1">
        <v>2000</v>
      </c>
      <c r="AK214" s="1">
        <v>18000</v>
      </c>
    </row>
    <row r="215" spans="1:37" hidden="1" x14ac:dyDescent="0.25">
      <c r="A215" t="str">
        <f t="shared" si="15"/>
        <v>1.1-00-2304_23618012_2351110</v>
      </c>
      <c r="B215" t="s">
        <v>137</v>
      </c>
      <c r="C215" t="s">
        <v>138</v>
      </c>
      <c r="D215" t="s">
        <v>28</v>
      </c>
      <c r="E215" t="s">
        <v>29</v>
      </c>
      <c r="F215" t="s">
        <v>30</v>
      </c>
      <c r="G215" t="s">
        <v>31</v>
      </c>
      <c r="H215" t="s">
        <v>32</v>
      </c>
      <c r="I215" t="s">
        <v>33</v>
      </c>
      <c r="J215">
        <v>6</v>
      </c>
      <c r="K215" t="s">
        <v>34</v>
      </c>
      <c r="L215">
        <v>18</v>
      </c>
      <c r="M215" t="s">
        <v>275</v>
      </c>
      <c r="N215" t="s">
        <v>273</v>
      </c>
      <c r="O215" t="s">
        <v>274</v>
      </c>
      <c r="P215">
        <v>5000</v>
      </c>
      <c r="Q215" t="s">
        <v>84</v>
      </c>
      <c r="R215">
        <v>5111</v>
      </c>
      <c r="S215" t="s">
        <v>285</v>
      </c>
      <c r="T215">
        <v>0</v>
      </c>
      <c r="U215" t="s">
        <v>40</v>
      </c>
      <c r="V215" s="68">
        <v>20000</v>
      </c>
      <c r="W215" s="1">
        <v>0</v>
      </c>
      <c r="X215" s="1">
        <v>0</v>
      </c>
      <c r="Y215" s="1">
        <v>0</v>
      </c>
      <c r="Z215" s="1">
        <v>0</v>
      </c>
      <c r="AA215" s="81">
        <f t="shared" si="16"/>
        <v>0</v>
      </c>
      <c r="AB215" s="1">
        <v>0</v>
      </c>
      <c r="AC215" s="81">
        <f t="shared" si="17"/>
        <v>0</v>
      </c>
      <c r="AD215" s="1">
        <v>0</v>
      </c>
      <c r="AE215" s="81">
        <f t="shared" si="18"/>
        <v>0</v>
      </c>
      <c r="AF215" s="82">
        <f t="shared" si="19"/>
        <v>20000</v>
      </c>
      <c r="AG215" s="1">
        <v>0</v>
      </c>
      <c r="AH215" s="1">
        <v>20000</v>
      </c>
      <c r="AI215" s="1">
        <v>0</v>
      </c>
      <c r="AJ215" s="1">
        <v>0</v>
      </c>
      <c r="AK215" s="1">
        <v>20000</v>
      </c>
    </row>
    <row r="216" spans="1:37" hidden="1" x14ac:dyDescent="0.25">
      <c r="A216" t="str">
        <f t="shared" si="15"/>
        <v>1.1-00-2304_23618012_2351510</v>
      </c>
      <c r="B216" t="s">
        <v>137</v>
      </c>
      <c r="C216" t="s">
        <v>138</v>
      </c>
      <c r="D216" t="s">
        <v>28</v>
      </c>
      <c r="E216" t="s">
        <v>29</v>
      </c>
      <c r="F216" t="s">
        <v>30</v>
      </c>
      <c r="G216" t="s">
        <v>31</v>
      </c>
      <c r="H216" t="s">
        <v>32</v>
      </c>
      <c r="I216" t="s">
        <v>33</v>
      </c>
      <c r="J216">
        <v>6</v>
      </c>
      <c r="K216" t="s">
        <v>34</v>
      </c>
      <c r="L216">
        <v>18</v>
      </c>
      <c r="M216" t="s">
        <v>275</v>
      </c>
      <c r="N216" t="s">
        <v>273</v>
      </c>
      <c r="O216" t="s">
        <v>274</v>
      </c>
      <c r="P216">
        <v>5000</v>
      </c>
      <c r="Q216" t="s">
        <v>84</v>
      </c>
      <c r="R216">
        <v>5151</v>
      </c>
      <c r="S216" t="s">
        <v>207</v>
      </c>
      <c r="T216">
        <v>0</v>
      </c>
      <c r="U216" t="s">
        <v>40</v>
      </c>
      <c r="V216" s="68">
        <v>20000</v>
      </c>
      <c r="W216" s="1">
        <v>0</v>
      </c>
      <c r="X216" s="1">
        <v>0</v>
      </c>
      <c r="Y216" s="1">
        <v>0</v>
      </c>
      <c r="Z216" s="1">
        <v>0</v>
      </c>
      <c r="AA216" s="81">
        <f t="shared" si="16"/>
        <v>0</v>
      </c>
      <c r="AB216" s="1">
        <v>0</v>
      </c>
      <c r="AC216" s="81">
        <f t="shared" si="17"/>
        <v>0</v>
      </c>
      <c r="AD216" s="1">
        <v>0</v>
      </c>
      <c r="AE216" s="81">
        <f t="shared" si="18"/>
        <v>0</v>
      </c>
      <c r="AF216" s="82">
        <f t="shared" si="19"/>
        <v>20000</v>
      </c>
      <c r="AG216" s="1">
        <v>0</v>
      </c>
      <c r="AH216" s="1">
        <v>20000</v>
      </c>
      <c r="AI216" s="1">
        <v>0</v>
      </c>
      <c r="AJ216" s="1">
        <v>0</v>
      </c>
      <c r="AK216" s="1">
        <v>20000</v>
      </c>
    </row>
    <row r="217" spans="1:37" hidden="1" x14ac:dyDescent="0.25">
      <c r="A217" t="str">
        <f t="shared" si="15"/>
        <v>1.1-00-2304_23618012_23632113</v>
      </c>
      <c r="B217" t="s">
        <v>137</v>
      </c>
      <c r="C217" t="s">
        <v>138</v>
      </c>
      <c r="D217" t="s">
        <v>28</v>
      </c>
      <c r="E217" t="s">
        <v>29</v>
      </c>
      <c r="F217" t="s">
        <v>30</v>
      </c>
      <c r="G217" t="s">
        <v>31</v>
      </c>
      <c r="H217" t="s">
        <v>32</v>
      </c>
      <c r="I217" t="s">
        <v>33</v>
      </c>
      <c r="J217">
        <v>6</v>
      </c>
      <c r="K217" t="s">
        <v>34</v>
      </c>
      <c r="L217">
        <v>18</v>
      </c>
      <c r="M217" t="s">
        <v>275</v>
      </c>
      <c r="N217" t="s">
        <v>273</v>
      </c>
      <c r="O217" t="s">
        <v>274</v>
      </c>
      <c r="P217">
        <v>6000</v>
      </c>
      <c r="Q217" t="s">
        <v>113</v>
      </c>
      <c r="R217">
        <v>6321</v>
      </c>
      <c r="S217" t="s">
        <v>286</v>
      </c>
      <c r="T217">
        <v>13</v>
      </c>
      <c r="U217" t="s">
        <v>287</v>
      </c>
      <c r="V217" s="68">
        <v>25108364</v>
      </c>
      <c r="W217" s="1">
        <v>25108346.399999999</v>
      </c>
      <c r="X217" s="1">
        <v>15720240</v>
      </c>
      <c r="Y217" s="1">
        <v>15720240</v>
      </c>
      <c r="Z217" s="1">
        <v>15720240</v>
      </c>
      <c r="AA217" s="81">
        <f t="shared" si="16"/>
        <v>0</v>
      </c>
      <c r="AB217" s="1">
        <v>15720240</v>
      </c>
      <c r="AC217" s="81">
        <f t="shared" si="17"/>
        <v>0</v>
      </c>
      <c r="AD217" s="1">
        <v>13755210</v>
      </c>
      <c r="AE217" s="81">
        <f t="shared" si="18"/>
        <v>1965030</v>
      </c>
      <c r="AF217" s="82">
        <f t="shared" si="19"/>
        <v>9388124</v>
      </c>
      <c r="AG217" s="1">
        <v>0</v>
      </c>
      <c r="AH217" s="1">
        <v>17.600000000000001</v>
      </c>
      <c r="AI217" s="1">
        <v>0</v>
      </c>
      <c r="AJ217" s="1">
        <v>0</v>
      </c>
      <c r="AK217" s="1">
        <v>17.600000000000001</v>
      </c>
    </row>
    <row r="218" spans="1:37" hidden="1" x14ac:dyDescent="0.25">
      <c r="A218" t="str">
        <f t="shared" si="15"/>
        <v>1.1-00-2304_23618012_23632114</v>
      </c>
      <c r="B218" t="s">
        <v>137</v>
      </c>
      <c r="C218" t="s">
        <v>138</v>
      </c>
      <c r="D218" t="s">
        <v>28</v>
      </c>
      <c r="E218" t="s">
        <v>29</v>
      </c>
      <c r="F218" t="s">
        <v>30</v>
      </c>
      <c r="G218" t="s">
        <v>31</v>
      </c>
      <c r="H218" t="s">
        <v>32</v>
      </c>
      <c r="I218" t="s">
        <v>33</v>
      </c>
      <c r="J218">
        <v>6</v>
      </c>
      <c r="K218" t="s">
        <v>34</v>
      </c>
      <c r="L218">
        <v>18</v>
      </c>
      <c r="M218" t="s">
        <v>275</v>
      </c>
      <c r="N218" t="s">
        <v>273</v>
      </c>
      <c r="O218" t="s">
        <v>274</v>
      </c>
      <c r="P218">
        <v>6000</v>
      </c>
      <c r="Q218" t="s">
        <v>113</v>
      </c>
      <c r="R218">
        <v>6321</v>
      </c>
      <c r="S218" t="s">
        <v>286</v>
      </c>
      <c r="T218">
        <v>14</v>
      </c>
      <c r="U218" t="s">
        <v>288</v>
      </c>
      <c r="V218" s="68">
        <v>71000000</v>
      </c>
      <c r="W218" s="1">
        <v>71000017.599999994</v>
      </c>
      <c r="X218" s="1">
        <v>42998976.969999999</v>
      </c>
      <c r="Y218" s="1">
        <v>42998976.969999999</v>
      </c>
      <c r="Z218" s="1">
        <v>42998976.969999999</v>
      </c>
      <c r="AA218" s="81">
        <f t="shared" si="16"/>
        <v>0</v>
      </c>
      <c r="AB218" s="1">
        <v>42998976.969999999</v>
      </c>
      <c r="AC218" s="81">
        <f t="shared" si="17"/>
        <v>0</v>
      </c>
      <c r="AD218" s="1">
        <v>42998976.969999999</v>
      </c>
      <c r="AE218" s="81">
        <f t="shared" si="18"/>
        <v>0</v>
      </c>
      <c r="AF218" s="82">
        <f t="shared" si="19"/>
        <v>28001023.030000001</v>
      </c>
      <c r="AG218" s="1">
        <v>0</v>
      </c>
      <c r="AH218" s="1">
        <v>0</v>
      </c>
      <c r="AI218" s="1">
        <v>0</v>
      </c>
      <c r="AJ218" s="1">
        <v>17.600000000000001</v>
      </c>
      <c r="AK218" s="1">
        <v>-17.600000000000001</v>
      </c>
    </row>
    <row r="219" spans="1:37" hidden="1" x14ac:dyDescent="0.25">
      <c r="A219" t="str">
        <f t="shared" si="15"/>
        <v>1.1-00-2304_23619013_2339410</v>
      </c>
      <c r="B219" t="s">
        <v>137</v>
      </c>
      <c r="C219" t="s">
        <v>138</v>
      </c>
      <c r="D219" t="s">
        <v>28</v>
      </c>
      <c r="E219" t="s">
        <v>29</v>
      </c>
      <c r="F219" t="s">
        <v>30</v>
      </c>
      <c r="G219" t="s">
        <v>31</v>
      </c>
      <c r="H219" t="s">
        <v>32</v>
      </c>
      <c r="I219" t="s">
        <v>33</v>
      </c>
      <c r="J219">
        <v>6</v>
      </c>
      <c r="K219" t="s">
        <v>34</v>
      </c>
      <c r="L219">
        <v>19</v>
      </c>
      <c r="M219" t="s">
        <v>37</v>
      </c>
      <c r="N219" t="s">
        <v>35</v>
      </c>
      <c r="O219" t="s">
        <v>36</v>
      </c>
      <c r="P219">
        <v>3000</v>
      </c>
      <c r="Q219" t="s">
        <v>38</v>
      </c>
      <c r="R219">
        <v>3941</v>
      </c>
      <c r="S219" t="s">
        <v>140</v>
      </c>
      <c r="T219">
        <v>0</v>
      </c>
      <c r="U219" t="s">
        <v>40</v>
      </c>
      <c r="V219" s="68">
        <v>150000</v>
      </c>
      <c r="W219" s="1">
        <v>150000</v>
      </c>
      <c r="X219" s="1">
        <v>1661937.89</v>
      </c>
      <c r="Y219" s="1">
        <v>1661937.89</v>
      </c>
      <c r="Z219" s="1">
        <v>1661937.89</v>
      </c>
      <c r="AA219" s="81">
        <f t="shared" si="16"/>
        <v>0</v>
      </c>
      <c r="AB219" s="1">
        <v>1661937.89</v>
      </c>
      <c r="AC219" s="81">
        <f t="shared" si="17"/>
        <v>0</v>
      </c>
      <c r="AD219" s="1">
        <v>1661937.89</v>
      </c>
      <c r="AE219" s="81">
        <f t="shared" si="18"/>
        <v>0</v>
      </c>
      <c r="AF219" s="82">
        <f t="shared" si="19"/>
        <v>-1511937.89</v>
      </c>
      <c r="AG219" s="1">
        <v>0</v>
      </c>
      <c r="AH219" s="1">
        <v>0</v>
      </c>
      <c r="AI219" s="1">
        <v>0</v>
      </c>
      <c r="AJ219" s="1">
        <v>0</v>
      </c>
      <c r="AK219" s="1">
        <v>0</v>
      </c>
    </row>
    <row r="220" spans="1:37" hidden="1" x14ac:dyDescent="0.25">
      <c r="A220" t="str">
        <f t="shared" si="15"/>
        <v>1.1-00-2304_23619013_2342110</v>
      </c>
      <c r="B220" t="s">
        <v>137</v>
      </c>
      <c r="C220" t="s">
        <v>138</v>
      </c>
      <c r="D220" t="s">
        <v>28</v>
      </c>
      <c r="E220" t="s">
        <v>29</v>
      </c>
      <c r="F220" t="s">
        <v>30</v>
      </c>
      <c r="G220" t="s">
        <v>31</v>
      </c>
      <c r="H220" t="s">
        <v>32</v>
      </c>
      <c r="I220" t="s">
        <v>33</v>
      </c>
      <c r="J220">
        <v>6</v>
      </c>
      <c r="K220" t="s">
        <v>34</v>
      </c>
      <c r="L220">
        <v>19</v>
      </c>
      <c r="M220" t="s">
        <v>37</v>
      </c>
      <c r="N220" t="s">
        <v>35</v>
      </c>
      <c r="O220" t="s">
        <v>36</v>
      </c>
      <c r="P220">
        <v>4000</v>
      </c>
      <c r="Q220" t="s">
        <v>154</v>
      </c>
      <c r="R220">
        <v>4211</v>
      </c>
      <c r="S220" t="s">
        <v>249</v>
      </c>
      <c r="T220">
        <v>0</v>
      </c>
      <c r="U220" t="s">
        <v>40</v>
      </c>
      <c r="V220" s="68">
        <v>2200000</v>
      </c>
      <c r="W220" s="1">
        <v>2200000</v>
      </c>
      <c r="X220" s="1">
        <v>2105566.7599999998</v>
      </c>
      <c r="Y220" s="1">
        <v>2105566.7599999998</v>
      </c>
      <c r="Z220" s="1">
        <v>2105566.7599999998</v>
      </c>
      <c r="AA220" s="81">
        <f t="shared" si="16"/>
        <v>0</v>
      </c>
      <c r="AB220" s="1">
        <v>2105566.7599999998</v>
      </c>
      <c r="AC220" s="81">
        <f t="shared" si="17"/>
        <v>0</v>
      </c>
      <c r="AD220" s="1">
        <v>2105566.7599999998</v>
      </c>
      <c r="AE220" s="81">
        <f t="shared" si="18"/>
        <v>0</v>
      </c>
      <c r="AF220" s="82">
        <f t="shared" si="19"/>
        <v>94433.240000000224</v>
      </c>
      <c r="AG220" s="1">
        <v>0</v>
      </c>
      <c r="AH220" s="1">
        <v>0</v>
      </c>
      <c r="AI220" s="1">
        <v>0</v>
      </c>
      <c r="AJ220" s="1">
        <v>0</v>
      </c>
      <c r="AK220" s="1">
        <v>0</v>
      </c>
    </row>
    <row r="221" spans="1:37" hidden="1" x14ac:dyDescent="0.25">
      <c r="A221" t="str">
        <f t="shared" si="15"/>
        <v>1.1-00-2304_23619013_2342510</v>
      </c>
      <c r="B221" t="s">
        <v>137</v>
      </c>
      <c r="C221" t="s">
        <v>138</v>
      </c>
      <c r="D221" t="s">
        <v>28</v>
      </c>
      <c r="E221" t="s">
        <v>29</v>
      </c>
      <c r="F221" t="s">
        <v>30</v>
      </c>
      <c r="G221" t="s">
        <v>31</v>
      </c>
      <c r="H221" t="s">
        <v>32</v>
      </c>
      <c r="I221" t="s">
        <v>33</v>
      </c>
      <c r="J221">
        <v>6</v>
      </c>
      <c r="K221" t="s">
        <v>34</v>
      </c>
      <c r="L221">
        <v>19</v>
      </c>
      <c r="M221" t="s">
        <v>37</v>
      </c>
      <c r="N221" t="s">
        <v>35</v>
      </c>
      <c r="O221" t="s">
        <v>36</v>
      </c>
      <c r="P221">
        <v>4000</v>
      </c>
      <c r="Q221" t="s">
        <v>154</v>
      </c>
      <c r="R221">
        <v>4251</v>
      </c>
      <c r="S221" t="s">
        <v>289</v>
      </c>
      <c r="T221">
        <v>0</v>
      </c>
      <c r="U221" t="s">
        <v>40</v>
      </c>
      <c r="V221" s="68">
        <v>5000000</v>
      </c>
      <c r="W221" s="1">
        <v>5000000</v>
      </c>
      <c r="X221" s="1">
        <v>5671033.7599999998</v>
      </c>
      <c r="Y221" s="1">
        <v>5671033.7599999998</v>
      </c>
      <c r="Z221" s="1">
        <v>5671033.7599999998</v>
      </c>
      <c r="AA221" s="81">
        <f t="shared" si="16"/>
        <v>0</v>
      </c>
      <c r="AB221" s="1">
        <v>5671033.7599999998</v>
      </c>
      <c r="AC221" s="81">
        <f t="shared" si="17"/>
        <v>0</v>
      </c>
      <c r="AD221" s="1">
        <v>5671033.7599999998</v>
      </c>
      <c r="AE221" s="81">
        <f t="shared" si="18"/>
        <v>0</v>
      </c>
      <c r="AF221" s="82">
        <f t="shared" si="19"/>
        <v>-671033.75999999978</v>
      </c>
      <c r="AG221" s="1">
        <v>0</v>
      </c>
      <c r="AH221" s="1">
        <v>0</v>
      </c>
      <c r="AI221" s="1">
        <v>0</v>
      </c>
      <c r="AJ221" s="1">
        <v>0</v>
      </c>
      <c r="AK221" s="1">
        <v>0</v>
      </c>
    </row>
    <row r="222" spans="1:37" hidden="1" x14ac:dyDescent="0.25">
      <c r="A222" t="str">
        <f t="shared" si="15"/>
        <v>1.1-00-2304_23619013_2358110</v>
      </c>
      <c r="B222" t="s">
        <v>137</v>
      </c>
      <c r="C222" t="s">
        <v>138</v>
      </c>
      <c r="D222" t="s">
        <v>28</v>
      </c>
      <c r="E222" t="s">
        <v>29</v>
      </c>
      <c r="F222" t="s">
        <v>30</v>
      </c>
      <c r="G222" t="s">
        <v>31</v>
      </c>
      <c r="H222" t="s">
        <v>32</v>
      </c>
      <c r="I222" t="s">
        <v>33</v>
      </c>
      <c r="J222">
        <v>6</v>
      </c>
      <c r="K222" t="s">
        <v>34</v>
      </c>
      <c r="L222">
        <v>19</v>
      </c>
      <c r="M222" t="s">
        <v>37</v>
      </c>
      <c r="N222" t="s">
        <v>35</v>
      </c>
      <c r="O222" t="s">
        <v>36</v>
      </c>
      <c r="P222">
        <v>5000</v>
      </c>
      <c r="Q222" t="s">
        <v>84</v>
      </c>
      <c r="R222">
        <v>5811</v>
      </c>
      <c r="S222" t="s">
        <v>132</v>
      </c>
      <c r="T222">
        <v>0</v>
      </c>
      <c r="U222" t="s">
        <v>40</v>
      </c>
      <c r="V222" s="68">
        <v>0</v>
      </c>
      <c r="W222" s="1">
        <v>0</v>
      </c>
      <c r="X222" s="1">
        <v>1750138.99</v>
      </c>
      <c r="Y222" s="1">
        <v>1750138.99</v>
      </c>
      <c r="Z222" s="1">
        <v>1750138.99</v>
      </c>
      <c r="AA222" s="81">
        <f t="shared" si="16"/>
        <v>0</v>
      </c>
      <c r="AB222" s="1">
        <v>1750138.99</v>
      </c>
      <c r="AC222" s="81">
        <f t="shared" si="17"/>
        <v>0</v>
      </c>
      <c r="AD222" s="1">
        <v>1750138.99</v>
      </c>
      <c r="AE222" s="81">
        <f t="shared" si="18"/>
        <v>0</v>
      </c>
      <c r="AF222" s="82">
        <f t="shared" si="19"/>
        <v>-1750138.99</v>
      </c>
      <c r="AG222" s="1">
        <v>0</v>
      </c>
      <c r="AH222" s="1">
        <v>0</v>
      </c>
      <c r="AI222" s="1">
        <v>0</v>
      </c>
      <c r="AJ222" s="1">
        <v>0</v>
      </c>
      <c r="AK222" s="1">
        <v>0</v>
      </c>
    </row>
    <row r="223" spans="1:37" hidden="1" x14ac:dyDescent="0.25">
      <c r="A223" t="str">
        <f t="shared" si="15"/>
        <v>1.1-00-2304_23620014_2321810</v>
      </c>
      <c r="B223" t="s">
        <v>137</v>
      </c>
      <c r="C223" t="s">
        <v>138</v>
      </c>
      <c r="D223" t="s">
        <v>28</v>
      </c>
      <c r="E223" t="s">
        <v>29</v>
      </c>
      <c r="F223" t="s">
        <v>30</v>
      </c>
      <c r="G223" t="s">
        <v>31</v>
      </c>
      <c r="H223" t="s">
        <v>32</v>
      </c>
      <c r="I223" t="s">
        <v>33</v>
      </c>
      <c r="J223">
        <v>6</v>
      </c>
      <c r="K223" t="s">
        <v>34</v>
      </c>
      <c r="L223">
        <v>20</v>
      </c>
      <c r="M223" t="s">
        <v>292</v>
      </c>
      <c r="N223" t="s">
        <v>290</v>
      </c>
      <c r="O223" t="s">
        <v>291</v>
      </c>
      <c r="P223">
        <v>2000</v>
      </c>
      <c r="Q223" t="s">
        <v>73</v>
      </c>
      <c r="R223">
        <v>2181</v>
      </c>
      <c r="S223" t="s">
        <v>293</v>
      </c>
      <c r="T223">
        <v>0</v>
      </c>
      <c r="U223" t="s">
        <v>40</v>
      </c>
      <c r="V223" s="68">
        <v>4334905</v>
      </c>
      <c r="W223" s="1">
        <v>4385000</v>
      </c>
      <c r="X223" s="1">
        <v>1289000</v>
      </c>
      <c r="Y223" s="1">
        <v>1289000</v>
      </c>
      <c r="Z223" s="1">
        <v>1114600</v>
      </c>
      <c r="AA223" s="81">
        <f t="shared" si="16"/>
        <v>174400</v>
      </c>
      <c r="AB223" s="1">
        <v>1114600</v>
      </c>
      <c r="AC223" s="81">
        <f t="shared" si="17"/>
        <v>0</v>
      </c>
      <c r="AD223" s="1">
        <v>1114600</v>
      </c>
      <c r="AE223" s="81">
        <f t="shared" si="18"/>
        <v>0</v>
      </c>
      <c r="AF223" s="82">
        <f t="shared" si="19"/>
        <v>3045905</v>
      </c>
      <c r="AG223" s="1">
        <v>0</v>
      </c>
      <c r="AH223" s="1">
        <v>0</v>
      </c>
      <c r="AI223" s="1">
        <v>0</v>
      </c>
      <c r="AJ223" s="1">
        <v>50095</v>
      </c>
      <c r="AK223" s="1">
        <v>-50095</v>
      </c>
    </row>
    <row r="224" spans="1:37" hidden="1" x14ac:dyDescent="0.25">
      <c r="A224" t="str">
        <f t="shared" si="15"/>
        <v>1.1-00-2304_23620014_2339420</v>
      </c>
      <c r="B224" t="s">
        <v>137</v>
      </c>
      <c r="C224" t="s">
        <v>138</v>
      </c>
      <c r="D224" t="s">
        <v>28</v>
      </c>
      <c r="E224" t="s">
        <v>29</v>
      </c>
      <c r="F224" t="s">
        <v>30</v>
      </c>
      <c r="G224" t="s">
        <v>31</v>
      </c>
      <c r="H224" t="s">
        <v>32</v>
      </c>
      <c r="I224" t="s">
        <v>33</v>
      </c>
      <c r="J224">
        <v>6</v>
      </c>
      <c r="K224" t="s">
        <v>34</v>
      </c>
      <c r="L224">
        <v>20</v>
      </c>
      <c r="M224" t="s">
        <v>292</v>
      </c>
      <c r="N224" t="s">
        <v>290</v>
      </c>
      <c r="O224" t="s">
        <v>291</v>
      </c>
      <c r="P224">
        <v>3000</v>
      </c>
      <c r="Q224" t="s">
        <v>38</v>
      </c>
      <c r="R224">
        <v>3942</v>
      </c>
      <c r="S224" t="s">
        <v>294</v>
      </c>
      <c r="T224">
        <v>0</v>
      </c>
      <c r="U224" t="s">
        <v>40</v>
      </c>
      <c r="V224" s="68">
        <v>450000</v>
      </c>
      <c r="W224" s="1">
        <v>450000</v>
      </c>
      <c r="X224" s="1">
        <v>598486.9</v>
      </c>
      <c r="Y224" s="1">
        <v>598486.9</v>
      </c>
      <c r="Z224" s="1">
        <v>598486.9</v>
      </c>
      <c r="AA224" s="81">
        <f t="shared" si="16"/>
        <v>0</v>
      </c>
      <c r="AB224" s="1">
        <v>595440.34</v>
      </c>
      <c r="AC224" s="81">
        <f t="shared" si="17"/>
        <v>3046.5600000000559</v>
      </c>
      <c r="AD224" s="1">
        <v>595440.34</v>
      </c>
      <c r="AE224" s="81">
        <f t="shared" si="18"/>
        <v>0</v>
      </c>
      <c r="AF224" s="82">
        <f t="shared" si="19"/>
        <v>-148486.90000000002</v>
      </c>
      <c r="AG224" s="1">
        <v>0</v>
      </c>
      <c r="AH224" s="1">
        <v>0</v>
      </c>
      <c r="AI224" s="1">
        <v>0</v>
      </c>
      <c r="AJ224" s="1">
        <v>0</v>
      </c>
      <c r="AK224" s="1">
        <v>0</v>
      </c>
    </row>
    <row r="225" spans="1:37" hidden="1" x14ac:dyDescent="0.25">
      <c r="A225" t="str">
        <f t="shared" si="15"/>
        <v>1.1-00-2302_23114010_2338210</v>
      </c>
      <c r="B225" t="s">
        <v>137</v>
      </c>
      <c r="C225" t="s">
        <v>138</v>
      </c>
      <c r="D225" t="s">
        <v>28</v>
      </c>
      <c r="E225" t="s">
        <v>29</v>
      </c>
      <c r="F225" t="s">
        <v>149</v>
      </c>
      <c r="G225" t="s">
        <v>150</v>
      </c>
      <c r="H225" t="s">
        <v>97</v>
      </c>
      <c r="I225" t="s">
        <v>98</v>
      </c>
      <c r="J225">
        <v>1</v>
      </c>
      <c r="K225" t="s">
        <v>127</v>
      </c>
      <c r="L225">
        <v>14</v>
      </c>
      <c r="M225" t="s">
        <v>295</v>
      </c>
      <c r="N225" t="s">
        <v>158</v>
      </c>
      <c r="O225" t="s">
        <v>159</v>
      </c>
      <c r="P225">
        <v>3000</v>
      </c>
      <c r="Q225" t="s">
        <v>38</v>
      </c>
      <c r="R225">
        <v>3821</v>
      </c>
      <c r="S225" t="s">
        <v>233</v>
      </c>
      <c r="T225">
        <v>0</v>
      </c>
      <c r="U225" t="s">
        <v>40</v>
      </c>
      <c r="V225" s="68">
        <v>2823470</v>
      </c>
      <c r="W225" s="1">
        <v>2823470</v>
      </c>
      <c r="X225" s="1">
        <v>4822901.84</v>
      </c>
      <c r="Y225" s="1">
        <v>0</v>
      </c>
      <c r="Z225" s="1">
        <v>0</v>
      </c>
      <c r="AA225" s="81">
        <f t="shared" si="16"/>
        <v>0</v>
      </c>
      <c r="AB225" s="1">
        <v>0</v>
      </c>
      <c r="AC225" s="81">
        <f t="shared" si="17"/>
        <v>0</v>
      </c>
      <c r="AD225" s="1">
        <v>0</v>
      </c>
      <c r="AE225" s="81">
        <f t="shared" si="18"/>
        <v>0</v>
      </c>
      <c r="AF225" s="82">
        <f t="shared" si="19"/>
        <v>-1999431.8399999999</v>
      </c>
      <c r="AG225" s="1">
        <v>0</v>
      </c>
      <c r="AH225" s="1">
        <v>0</v>
      </c>
      <c r="AI225" s="1">
        <v>0</v>
      </c>
      <c r="AJ225" s="1">
        <v>0</v>
      </c>
      <c r="AK225" s="1">
        <v>0</v>
      </c>
    </row>
    <row r="226" spans="1:37" hidden="1" x14ac:dyDescent="0.25">
      <c r="A226" t="str">
        <f t="shared" si="15"/>
        <v>1.1-00-2302_23114010_2343110</v>
      </c>
      <c r="B226" t="s">
        <v>137</v>
      </c>
      <c r="C226" t="s">
        <v>138</v>
      </c>
      <c r="D226" t="s">
        <v>28</v>
      </c>
      <c r="E226" t="s">
        <v>29</v>
      </c>
      <c r="F226" t="s">
        <v>149</v>
      </c>
      <c r="G226" t="s">
        <v>150</v>
      </c>
      <c r="H226" t="s">
        <v>97</v>
      </c>
      <c r="I226" t="s">
        <v>98</v>
      </c>
      <c r="J226">
        <v>1</v>
      </c>
      <c r="K226" t="s">
        <v>127</v>
      </c>
      <c r="L226">
        <v>14</v>
      </c>
      <c r="M226" t="s">
        <v>295</v>
      </c>
      <c r="N226" t="s">
        <v>158</v>
      </c>
      <c r="O226" t="s">
        <v>159</v>
      </c>
      <c r="P226">
        <v>4000</v>
      </c>
      <c r="Q226" t="s">
        <v>154</v>
      </c>
      <c r="R226">
        <v>4311</v>
      </c>
      <c r="S226" t="s">
        <v>296</v>
      </c>
      <c r="T226">
        <v>0</v>
      </c>
      <c r="U226" t="s">
        <v>40</v>
      </c>
      <c r="V226" s="68">
        <v>2000000</v>
      </c>
      <c r="W226" s="1">
        <v>2000000</v>
      </c>
      <c r="X226" s="1">
        <v>0</v>
      </c>
      <c r="Y226" s="1">
        <v>0</v>
      </c>
      <c r="Z226" s="1">
        <v>0</v>
      </c>
      <c r="AA226" s="81">
        <f t="shared" si="16"/>
        <v>0</v>
      </c>
      <c r="AB226" s="1">
        <v>0</v>
      </c>
      <c r="AC226" s="81">
        <f t="shared" si="17"/>
        <v>0</v>
      </c>
      <c r="AD226" s="1">
        <v>0</v>
      </c>
      <c r="AE226" s="81">
        <f t="shared" si="18"/>
        <v>0</v>
      </c>
      <c r="AF226" s="82">
        <f t="shared" si="19"/>
        <v>2000000</v>
      </c>
      <c r="AG226" s="1">
        <v>0</v>
      </c>
      <c r="AH226" s="1">
        <v>0</v>
      </c>
      <c r="AI226" s="1">
        <v>0</v>
      </c>
      <c r="AJ226" s="1">
        <v>0</v>
      </c>
      <c r="AK226" s="1">
        <v>0</v>
      </c>
    </row>
    <row r="227" spans="1:37" hidden="1" x14ac:dyDescent="0.25">
      <c r="A227" t="str">
        <f t="shared" si="15"/>
        <v>1.1-00-2302_2318007_2344518</v>
      </c>
      <c r="B227" t="s">
        <v>137</v>
      </c>
      <c r="C227" t="s">
        <v>138</v>
      </c>
      <c r="D227" t="s">
        <v>28</v>
      </c>
      <c r="E227" t="s">
        <v>29</v>
      </c>
      <c r="F227" t="s">
        <v>63</v>
      </c>
      <c r="G227" t="s">
        <v>64</v>
      </c>
      <c r="H227" t="s">
        <v>97</v>
      </c>
      <c r="I227" t="s">
        <v>98</v>
      </c>
      <c r="J227">
        <v>1</v>
      </c>
      <c r="K227" t="s">
        <v>127</v>
      </c>
      <c r="L227">
        <v>8</v>
      </c>
      <c r="M227" t="s">
        <v>297</v>
      </c>
      <c r="N227" t="s">
        <v>128</v>
      </c>
      <c r="O227" t="s">
        <v>129</v>
      </c>
      <c r="P227">
        <v>4000</v>
      </c>
      <c r="Q227" t="s">
        <v>154</v>
      </c>
      <c r="R227">
        <v>4451</v>
      </c>
      <c r="S227" t="s">
        <v>234</v>
      </c>
      <c r="T227">
        <v>8</v>
      </c>
      <c r="U227" t="s">
        <v>298</v>
      </c>
      <c r="V227" s="68">
        <v>700000</v>
      </c>
      <c r="W227" s="1">
        <v>700008.48</v>
      </c>
      <c r="X227" s="1">
        <v>0</v>
      </c>
      <c r="Y227" s="1">
        <v>0</v>
      </c>
      <c r="Z227" s="1">
        <v>0</v>
      </c>
      <c r="AA227" s="81">
        <f t="shared" si="16"/>
        <v>0</v>
      </c>
      <c r="AB227" s="1">
        <v>0</v>
      </c>
      <c r="AC227" s="81">
        <f t="shared" si="17"/>
        <v>0</v>
      </c>
      <c r="AD227" s="1">
        <v>0</v>
      </c>
      <c r="AE227" s="81">
        <f t="shared" si="18"/>
        <v>0</v>
      </c>
      <c r="AF227" s="82">
        <f t="shared" si="19"/>
        <v>700000</v>
      </c>
      <c r="AG227" s="1">
        <v>0</v>
      </c>
      <c r="AH227" s="1">
        <v>0</v>
      </c>
      <c r="AI227" s="1">
        <v>0</v>
      </c>
      <c r="AJ227" s="1">
        <v>8.48</v>
      </c>
      <c r="AK227" s="1">
        <v>-8.48</v>
      </c>
    </row>
    <row r="228" spans="1:37" hidden="1" x14ac:dyDescent="0.25">
      <c r="A228" t="str">
        <f t="shared" si="15"/>
        <v>1.1-00-2302_2318007_2344519</v>
      </c>
      <c r="B228" t="s">
        <v>137</v>
      </c>
      <c r="C228" t="s">
        <v>138</v>
      </c>
      <c r="D228" t="s">
        <v>28</v>
      </c>
      <c r="E228" t="s">
        <v>29</v>
      </c>
      <c r="F228" t="s">
        <v>63</v>
      </c>
      <c r="G228" t="s">
        <v>64</v>
      </c>
      <c r="H228" t="s">
        <v>97</v>
      </c>
      <c r="I228" t="s">
        <v>98</v>
      </c>
      <c r="J228">
        <v>1</v>
      </c>
      <c r="K228" t="s">
        <v>127</v>
      </c>
      <c r="L228">
        <v>8</v>
      </c>
      <c r="M228" t="s">
        <v>297</v>
      </c>
      <c r="N228" t="s">
        <v>128</v>
      </c>
      <c r="O228" t="s">
        <v>129</v>
      </c>
      <c r="P228">
        <v>4000</v>
      </c>
      <c r="Q228" t="s">
        <v>154</v>
      </c>
      <c r="R228">
        <v>4451</v>
      </c>
      <c r="S228" t="s">
        <v>234</v>
      </c>
      <c r="T228">
        <v>9</v>
      </c>
      <c r="U228" t="s">
        <v>299</v>
      </c>
      <c r="V228" s="68">
        <v>210000</v>
      </c>
      <c r="W228" s="1">
        <v>210000</v>
      </c>
      <c r="X228" s="1">
        <v>0</v>
      </c>
      <c r="Y228" s="1">
        <v>0</v>
      </c>
      <c r="Z228" s="1">
        <v>0</v>
      </c>
      <c r="AA228" s="81">
        <f t="shared" si="16"/>
        <v>0</v>
      </c>
      <c r="AB228" s="1">
        <v>0</v>
      </c>
      <c r="AC228" s="81">
        <f t="shared" si="17"/>
        <v>0</v>
      </c>
      <c r="AD228" s="1">
        <v>0</v>
      </c>
      <c r="AE228" s="81">
        <f t="shared" si="18"/>
        <v>0</v>
      </c>
      <c r="AF228" s="82">
        <f t="shared" si="19"/>
        <v>210000</v>
      </c>
      <c r="AG228" s="1">
        <v>0</v>
      </c>
      <c r="AH228" s="1">
        <v>0</v>
      </c>
      <c r="AI228" s="1">
        <v>0</v>
      </c>
      <c r="AJ228" s="1">
        <v>0</v>
      </c>
      <c r="AK228" s="1">
        <v>0</v>
      </c>
    </row>
    <row r="229" spans="1:37" hidden="1" x14ac:dyDescent="0.25">
      <c r="A229" t="str">
        <f t="shared" si="15"/>
        <v>1.1-00-2302_2318007_23445110</v>
      </c>
      <c r="B229" t="s">
        <v>137</v>
      </c>
      <c r="C229" t="s">
        <v>138</v>
      </c>
      <c r="D229" t="s">
        <v>28</v>
      </c>
      <c r="E229" t="s">
        <v>29</v>
      </c>
      <c r="F229" t="s">
        <v>63</v>
      </c>
      <c r="G229" t="s">
        <v>64</v>
      </c>
      <c r="H229" t="s">
        <v>97</v>
      </c>
      <c r="I229" t="s">
        <v>98</v>
      </c>
      <c r="J229">
        <v>1</v>
      </c>
      <c r="K229" t="s">
        <v>127</v>
      </c>
      <c r="L229">
        <v>8</v>
      </c>
      <c r="M229" t="s">
        <v>297</v>
      </c>
      <c r="N229" t="s">
        <v>128</v>
      </c>
      <c r="O229" t="s">
        <v>129</v>
      </c>
      <c r="P229">
        <v>4000</v>
      </c>
      <c r="Q229" t="s">
        <v>154</v>
      </c>
      <c r="R229">
        <v>4451</v>
      </c>
      <c r="S229" t="s">
        <v>234</v>
      </c>
      <c r="T229">
        <v>10</v>
      </c>
      <c r="U229" t="s">
        <v>300</v>
      </c>
      <c r="V229" s="68">
        <v>50000</v>
      </c>
      <c r="W229" s="1">
        <v>49991.519999999997</v>
      </c>
      <c r="X229" s="1">
        <v>0</v>
      </c>
      <c r="Y229" s="1">
        <v>0</v>
      </c>
      <c r="Z229" s="1">
        <v>0</v>
      </c>
      <c r="AA229" s="81">
        <f t="shared" si="16"/>
        <v>0</v>
      </c>
      <c r="AB229" s="1">
        <v>0</v>
      </c>
      <c r="AC229" s="81">
        <f t="shared" si="17"/>
        <v>0</v>
      </c>
      <c r="AD229" s="1">
        <v>0</v>
      </c>
      <c r="AE229" s="81">
        <f t="shared" si="18"/>
        <v>0</v>
      </c>
      <c r="AF229" s="82">
        <f t="shared" si="19"/>
        <v>50000</v>
      </c>
      <c r="AG229" s="1">
        <v>0</v>
      </c>
      <c r="AH229" s="1">
        <v>8.48</v>
      </c>
      <c r="AI229" s="1">
        <v>0</v>
      </c>
      <c r="AJ229" s="1">
        <v>0</v>
      </c>
      <c r="AK229" s="1">
        <v>8.48</v>
      </c>
    </row>
    <row r="230" spans="1:37" hidden="1" x14ac:dyDescent="0.25">
      <c r="A230" t="str">
        <f t="shared" si="15"/>
        <v>1.1-00-2314_23153034_2342110</v>
      </c>
      <c r="B230" t="s">
        <v>137</v>
      </c>
      <c r="C230" t="s">
        <v>138</v>
      </c>
      <c r="D230" t="s">
        <v>28</v>
      </c>
      <c r="E230" t="s">
        <v>29</v>
      </c>
      <c r="F230" t="s">
        <v>63</v>
      </c>
      <c r="G230" t="s">
        <v>64</v>
      </c>
      <c r="H230" t="s">
        <v>301</v>
      </c>
      <c r="I230" t="s">
        <v>302</v>
      </c>
      <c r="J230">
        <v>1</v>
      </c>
      <c r="K230" t="s">
        <v>127</v>
      </c>
      <c r="L230">
        <v>53</v>
      </c>
      <c r="M230" t="s">
        <v>305</v>
      </c>
      <c r="N230" t="s">
        <v>303</v>
      </c>
      <c r="O230" t="s">
        <v>304</v>
      </c>
      <c r="P230">
        <v>4000</v>
      </c>
      <c r="Q230" t="s">
        <v>154</v>
      </c>
      <c r="R230">
        <v>4211</v>
      </c>
      <c r="S230" t="s">
        <v>249</v>
      </c>
      <c r="T230">
        <v>0</v>
      </c>
      <c r="U230" t="s">
        <v>40</v>
      </c>
      <c r="V230" s="68">
        <v>10000000</v>
      </c>
      <c r="W230" s="1">
        <v>10000000</v>
      </c>
      <c r="X230" s="1">
        <v>5833333.3099999996</v>
      </c>
      <c r="Y230" s="1">
        <v>5833333.3099999996</v>
      </c>
      <c r="Z230" s="1">
        <v>5833333.3099999996</v>
      </c>
      <c r="AA230" s="81">
        <f t="shared" si="16"/>
        <v>0</v>
      </c>
      <c r="AB230" s="1">
        <v>5833333.3099999996</v>
      </c>
      <c r="AC230" s="81">
        <f t="shared" si="17"/>
        <v>0</v>
      </c>
      <c r="AD230" s="1">
        <v>5833333.3099999996</v>
      </c>
      <c r="AE230" s="81">
        <f t="shared" si="18"/>
        <v>0</v>
      </c>
      <c r="AF230" s="82">
        <f t="shared" si="19"/>
        <v>4166666.6900000004</v>
      </c>
      <c r="AG230" s="1">
        <v>0</v>
      </c>
      <c r="AH230" s="1">
        <v>0</v>
      </c>
      <c r="AI230" s="1">
        <v>0</v>
      </c>
      <c r="AJ230" s="1">
        <v>0</v>
      </c>
      <c r="AK230" s="1">
        <v>0</v>
      </c>
    </row>
    <row r="231" spans="1:37" hidden="1" x14ac:dyDescent="0.25">
      <c r="A231" t="str">
        <f t="shared" si="15"/>
        <v>1.1-00-2301_2311001_2344110</v>
      </c>
      <c r="B231" t="s">
        <v>137</v>
      </c>
      <c r="C231" t="s">
        <v>138</v>
      </c>
      <c r="D231" t="s">
        <v>28</v>
      </c>
      <c r="E231" t="s">
        <v>29</v>
      </c>
      <c r="F231" t="s">
        <v>43</v>
      </c>
      <c r="G231" t="s">
        <v>44</v>
      </c>
      <c r="H231" t="s">
        <v>306</v>
      </c>
      <c r="I231" t="s">
        <v>307</v>
      </c>
      <c r="J231">
        <v>1</v>
      </c>
      <c r="K231" t="s">
        <v>127</v>
      </c>
      <c r="L231">
        <v>1</v>
      </c>
      <c r="M231" t="s">
        <v>310</v>
      </c>
      <c r="N231" t="s">
        <v>308</v>
      </c>
      <c r="O231" t="s">
        <v>309</v>
      </c>
      <c r="P231">
        <v>4000</v>
      </c>
      <c r="Q231" t="s">
        <v>154</v>
      </c>
      <c r="R231">
        <v>4411</v>
      </c>
      <c r="S231" t="s">
        <v>155</v>
      </c>
      <c r="T231">
        <v>0</v>
      </c>
      <c r="U231" t="s">
        <v>40</v>
      </c>
      <c r="V231" s="68">
        <v>1082347</v>
      </c>
      <c r="W231" s="1">
        <v>1082347</v>
      </c>
      <c r="X231" s="1">
        <v>1252266</v>
      </c>
      <c r="Y231" s="1">
        <v>1252266</v>
      </c>
      <c r="Z231" s="1">
        <v>1252266</v>
      </c>
      <c r="AA231" s="81">
        <f t="shared" si="16"/>
        <v>0</v>
      </c>
      <c r="AB231" s="1">
        <v>1181688</v>
      </c>
      <c r="AC231" s="81">
        <f t="shared" si="17"/>
        <v>70578</v>
      </c>
      <c r="AD231" s="1">
        <v>1181688</v>
      </c>
      <c r="AE231" s="81">
        <f t="shared" si="18"/>
        <v>0</v>
      </c>
      <c r="AF231" s="82">
        <f t="shared" si="19"/>
        <v>-169919</v>
      </c>
      <c r="AG231" s="1">
        <v>0</v>
      </c>
      <c r="AH231" s="1">
        <v>0</v>
      </c>
      <c r="AI231" s="1">
        <v>0</v>
      </c>
      <c r="AJ231" s="1">
        <v>0</v>
      </c>
      <c r="AK231" s="1">
        <v>0</v>
      </c>
    </row>
    <row r="232" spans="1:37" hidden="1" x14ac:dyDescent="0.25">
      <c r="A232" t="str">
        <f t="shared" si="15"/>
        <v>1.1-00-2301_2311001_23441136</v>
      </c>
      <c r="B232" t="s">
        <v>137</v>
      </c>
      <c r="C232" t="s">
        <v>138</v>
      </c>
      <c r="D232" t="s">
        <v>28</v>
      </c>
      <c r="E232" t="s">
        <v>29</v>
      </c>
      <c r="F232" t="s">
        <v>43</v>
      </c>
      <c r="G232" t="s">
        <v>44</v>
      </c>
      <c r="H232" t="s">
        <v>306</v>
      </c>
      <c r="I232" t="s">
        <v>307</v>
      </c>
      <c r="J232">
        <v>1</v>
      </c>
      <c r="K232" t="s">
        <v>127</v>
      </c>
      <c r="L232">
        <v>1</v>
      </c>
      <c r="M232" t="s">
        <v>310</v>
      </c>
      <c r="N232" t="s">
        <v>308</v>
      </c>
      <c r="O232" t="s">
        <v>309</v>
      </c>
      <c r="P232">
        <v>4000</v>
      </c>
      <c r="Q232" t="s">
        <v>154</v>
      </c>
      <c r="R232">
        <v>4411</v>
      </c>
      <c r="S232" t="s">
        <v>155</v>
      </c>
      <c r="T232">
        <v>36</v>
      </c>
      <c r="U232" t="s">
        <v>316</v>
      </c>
      <c r="V232" s="68">
        <v>324000</v>
      </c>
      <c r="W232" s="1">
        <v>0</v>
      </c>
      <c r="X232" s="1">
        <v>82500</v>
      </c>
      <c r="Y232" s="1">
        <v>82500</v>
      </c>
      <c r="Z232" s="1">
        <v>82500</v>
      </c>
      <c r="AA232" s="81">
        <f t="shared" si="16"/>
        <v>0</v>
      </c>
      <c r="AB232" s="1">
        <v>54000</v>
      </c>
      <c r="AC232" s="81">
        <f t="shared" si="17"/>
        <v>28500</v>
      </c>
      <c r="AD232" s="1">
        <v>54000</v>
      </c>
      <c r="AE232" s="81">
        <f t="shared" si="18"/>
        <v>0</v>
      </c>
      <c r="AF232" s="82">
        <f t="shared" si="19"/>
        <v>241500</v>
      </c>
      <c r="AG232" s="1">
        <v>0</v>
      </c>
      <c r="AH232" s="1">
        <v>324000</v>
      </c>
      <c r="AI232" s="1">
        <v>0</v>
      </c>
      <c r="AJ232" s="1">
        <v>0</v>
      </c>
      <c r="AK232" s="1">
        <v>324000</v>
      </c>
    </row>
    <row r="233" spans="1:37" hidden="1" x14ac:dyDescent="0.25">
      <c r="A233" t="str">
        <f t="shared" si="15"/>
        <v>1.1-00-2301_2311001_23441138</v>
      </c>
      <c r="B233" t="s">
        <v>137</v>
      </c>
      <c r="C233" t="s">
        <v>138</v>
      </c>
      <c r="D233" t="s">
        <v>28</v>
      </c>
      <c r="E233" t="s">
        <v>29</v>
      </c>
      <c r="F233" t="s">
        <v>43</v>
      </c>
      <c r="G233" t="s">
        <v>44</v>
      </c>
      <c r="H233" t="s">
        <v>306</v>
      </c>
      <c r="I233" t="s">
        <v>307</v>
      </c>
      <c r="J233">
        <v>1</v>
      </c>
      <c r="K233" t="s">
        <v>127</v>
      </c>
      <c r="L233">
        <v>1</v>
      </c>
      <c r="M233" t="s">
        <v>310</v>
      </c>
      <c r="N233" t="s">
        <v>308</v>
      </c>
      <c r="O233" t="s">
        <v>309</v>
      </c>
      <c r="P233">
        <v>4000</v>
      </c>
      <c r="Q233" t="s">
        <v>154</v>
      </c>
      <c r="R233">
        <v>4411</v>
      </c>
      <c r="S233" t="s">
        <v>155</v>
      </c>
      <c r="T233">
        <v>38</v>
      </c>
      <c r="U233" t="s">
        <v>599</v>
      </c>
      <c r="V233" s="68">
        <v>0</v>
      </c>
      <c r="W233" s="1">
        <v>0</v>
      </c>
      <c r="X233" s="1">
        <v>0</v>
      </c>
      <c r="Y233" s="1">
        <v>0</v>
      </c>
      <c r="Z233" s="1">
        <v>0</v>
      </c>
      <c r="AA233" s="81">
        <f t="shared" si="16"/>
        <v>0</v>
      </c>
      <c r="AB233" s="1">
        <v>0</v>
      </c>
      <c r="AC233" s="81">
        <f t="shared" si="17"/>
        <v>0</v>
      </c>
      <c r="AD233" s="1">
        <v>0</v>
      </c>
      <c r="AE233" s="81">
        <f t="shared" si="18"/>
        <v>0</v>
      </c>
      <c r="AF233" s="82">
        <f t="shared" si="19"/>
        <v>0</v>
      </c>
      <c r="AG233" s="1">
        <v>0</v>
      </c>
      <c r="AH233" s="1">
        <v>0</v>
      </c>
      <c r="AI233" s="1">
        <v>0</v>
      </c>
      <c r="AJ233" s="1">
        <v>0</v>
      </c>
      <c r="AK233" s="1">
        <v>0</v>
      </c>
    </row>
    <row r="234" spans="1:37" hidden="1" x14ac:dyDescent="0.25">
      <c r="A234" t="str">
        <f t="shared" si="15"/>
        <v>1.1-00-2301_2311001_23441139</v>
      </c>
      <c r="B234" t="s">
        <v>137</v>
      </c>
      <c r="C234" t="s">
        <v>138</v>
      </c>
      <c r="D234" t="s">
        <v>28</v>
      </c>
      <c r="E234" t="s">
        <v>29</v>
      </c>
      <c r="F234" t="s">
        <v>43</v>
      </c>
      <c r="G234" t="s">
        <v>44</v>
      </c>
      <c r="H234" t="s">
        <v>306</v>
      </c>
      <c r="I234" t="s">
        <v>307</v>
      </c>
      <c r="J234">
        <v>1</v>
      </c>
      <c r="K234" t="s">
        <v>127</v>
      </c>
      <c r="L234">
        <v>1</v>
      </c>
      <c r="M234" t="s">
        <v>310</v>
      </c>
      <c r="N234" t="s">
        <v>308</v>
      </c>
      <c r="O234" t="s">
        <v>309</v>
      </c>
      <c r="P234">
        <v>4000</v>
      </c>
      <c r="Q234" t="s">
        <v>154</v>
      </c>
      <c r="R234">
        <v>4411</v>
      </c>
      <c r="S234" t="s">
        <v>155</v>
      </c>
      <c r="T234">
        <v>39</v>
      </c>
      <c r="U234" t="s">
        <v>600</v>
      </c>
      <c r="V234" s="68">
        <v>0</v>
      </c>
      <c r="W234" s="1">
        <v>0</v>
      </c>
      <c r="X234" s="1">
        <v>80899</v>
      </c>
      <c r="Y234" s="1">
        <v>80899</v>
      </c>
      <c r="Z234" s="1">
        <v>80899</v>
      </c>
      <c r="AA234" s="81">
        <f t="shared" si="16"/>
        <v>0</v>
      </c>
      <c r="AB234" s="1">
        <v>80899</v>
      </c>
      <c r="AC234" s="81">
        <f t="shared" si="17"/>
        <v>0</v>
      </c>
      <c r="AD234" s="1">
        <v>80899</v>
      </c>
      <c r="AE234" s="81">
        <f t="shared" si="18"/>
        <v>0</v>
      </c>
      <c r="AF234" s="82">
        <f t="shared" si="19"/>
        <v>-80899</v>
      </c>
      <c r="AG234" s="1">
        <v>0</v>
      </c>
      <c r="AH234" s="1">
        <v>0</v>
      </c>
      <c r="AI234" s="1">
        <v>0</v>
      </c>
      <c r="AJ234" s="1">
        <v>0</v>
      </c>
      <c r="AK234" s="1">
        <v>0</v>
      </c>
    </row>
    <row r="235" spans="1:37" hidden="1" x14ac:dyDescent="0.25">
      <c r="A235" t="str">
        <f t="shared" si="15"/>
        <v>1.1-00-2301_2311001_2344510</v>
      </c>
      <c r="B235" t="s">
        <v>137</v>
      </c>
      <c r="C235" t="s">
        <v>138</v>
      </c>
      <c r="D235" t="s">
        <v>28</v>
      </c>
      <c r="E235" t="s">
        <v>29</v>
      </c>
      <c r="F235" t="s">
        <v>43</v>
      </c>
      <c r="G235" t="s">
        <v>44</v>
      </c>
      <c r="H235" t="s">
        <v>306</v>
      </c>
      <c r="I235" t="s">
        <v>307</v>
      </c>
      <c r="J235">
        <v>1</v>
      </c>
      <c r="K235" t="s">
        <v>127</v>
      </c>
      <c r="L235">
        <v>1</v>
      </c>
      <c r="M235" t="s">
        <v>310</v>
      </c>
      <c r="N235" t="s">
        <v>308</v>
      </c>
      <c r="O235" t="s">
        <v>309</v>
      </c>
      <c r="P235">
        <v>4000</v>
      </c>
      <c r="Q235" t="s">
        <v>154</v>
      </c>
      <c r="R235">
        <v>4451</v>
      </c>
      <c r="S235" t="s">
        <v>234</v>
      </c>
      <c r="T235">
        <v>0</v>
      </c>
      <c r="U235" t="s">
        <v>40</v>
      </c>
      <c r="V235" s="68">
        <v>475000</v>
      </c>
      <c r="W235" s="1">
        <v>475008.52</v>
      </c>
      <c r="X235" s="1">
        <v>95000</v>
      </c>
      <c r="Y235" s="1">
        <v>95000</v>
      </c>
      <c r="Z235" s="1">
        <v>95000</v>
      </c>
      <c r="AA235" s="81">
        <f t="shared" si="16"/>
        <v>0</v>
      </c>
      <c r="AB235" s="1">
        <v>70000</v>
      </c>
      <c r="AC235" s="81">
        <f t="shared" si="17"/>
        <v>25000</v>
      </c>
      <c r="AD235" s="1">
        <v>70000</v>
      </c>
      <c r="AE235" s="81">
        <f t="shared" si="18"/>
        <v>0</v>
      </c>
      <c r="AF235" s="82">
        <f t="shared" si="19"/>
        <v>380000</v>
      </c>
      <c r="AG235" s="1">
        <v>0</v>
      </c>
      <c r="AH235" s="1">
        <v>0</v>
      </c>
      <c r="AI235" s="1">
        <v>0</v>
      </c>
      <c r="AJ235" s="1">
        <v>8.52</v>
      </c>
      <c r="AK235" s="1">
        <v>-8.52</v>
      </c>
    </row>
    <row r="236" spans="1:37" hidden="1" x14ac:dyDescent="0.25">
      <c r="A236" t="str">
        <f t="shared" si="15"/>
        <v>1.1-00-2301_2311001_2344511</v>
      </c>
      <c r="B236" t="s">
        <v>137</v>
      </c>
      <c r="C236" t="s">
        <v>138</v>
      </c>
      <c r="D236" t="s">
        <v>28</v>
      </c>
      <c r="E236" t="s">
        <v>29</v>
      </c>
      <c r="F236" t="s">
        <v>43</v>
      </c>
      <c r="G236" t="s">
        <v>44</v>
      </c>
      <c r="H236" t="s">
        <v>306</v>
      </c>
      <c r="I236" t="s">
        <v>307</v>
      </c>
      <c r="J236">
        <v>1</v>
      </c>
      <c r="K236" t="s">
        <v>127</v>
      </c>
      <c r="L236">
        <v>1</v>
      </c>
      <c r="M236" t="s">
        <v>310</v>
      </c>
      <c r="N236" t="s">
        <v>308</v>
      </c>
      <c r="O236" t="s">
        <v>309</v>
      </c>
      <c r="P236">
        <v>4000</v>
      </c>
      <c r="Q236" t="s">
        <v>154</v>
      </c>
      <c r="R236">
        <v>4451</v>
      </c>
      <c r="S236" t="s">
        <v>234</v>
      </c>
      <c r="T236">
        <v>1</v>
      </c>
      <c r="U236" t="s">
        <v>311</v>
      </c>
      <c r="V236" s="68">
        <v>180000</v>
      </c>
      <c r="W236" s="1">
        <v>180000</v>
      </c>
      <c r="X236" s="1">
        <v>135000</v>
      </c>
      <c r="Y236" s="1">
        <v>135000</v>
      </c>
      <c r="Z236" s="1">
        <v>135000</v>
      </c>
      <c r="AA236" s="81">
        <f t="shared" si="16"/>
        <v>0</v>
      </c>
      <c r="AB236" s="1">
        <v>105000</v>
      </c>
      <c r="AC236" s="81">
        <f t="shared" si="17"/>
        <v>30000</v>
      </c>
      <c r="AD236" s="1">
        <v>105000</v>
      </c>
      <c r="AE236" s="81">
        <f t="shared" si="18"/>
        <v>0</v>
      </c>
      <c r="AF236" s="82">
        <f t="shared" si="19"/>
        <v>45000</v>
      </c>
      <c r="AG236" s="1">
        <v>0</v>
      </c>
      <c r="AH236" s="1">
        <v>0</v>
      </c>
      <c r="AI236" s="1">
        <v>0</v>
      </c>
      <c r="AJ236" s="1">
        <v>0</v>
      </c>
      <c r="AK236" s="1">
        <v>0</v>
      </c>
    </row>
    <row r="237" spans="1:37" hidden="1" x14ac:dyDescent="0.25">
      <c r="A237" t="str">
        <f t="shared" si="15"/>
        <v>1.1-00-2301_2311001_2344512</v>
      </c>
      <c r="B237" t="s">
        <v>137</v>
      </c>
      <c r="C237" t="s">
        <v>138</v>
      </c>
      <c r="D237" t="s">
        <v>28</v>
      </c>
      <c r="E237" t="s">
        <v>29</v>
      </c>
      <c r="F237" t="s">
        <v>43</v>
      </c>
      <c r="G237" t="s">
        <v>44</v>
      </c>
      <c r="H237" t="s">
        <v>306</v>
      </c>
      <c r="I237" t="s">
        <v>307</v>
      </c>
      <c r="J237">
        <v>1</v>
      </c>
      <c r="K237" t="s">
        <v>127</v>
      </c>
      <c r="L237">
        <v>1</v>
      </c>
      <c r="M237" t="s">
        <v>310</v>
      </c>
      <c r="N237" t="s">
        <v>308</v>
      </c>
      <c r="O237" t="s">
        <v>309</v>
      </c>
      <c r="P237">
        <v>4000</v>
      </c>
      <c r="Q237" t="s">
        <v>154</v>
      </c>
      <c r="R237">
        <v>4451</v>
      </c>
      <c r="S237" t="s">
        <v>234</v>
      </c>
      <c r="T237">
        <v>2</v>
      </c>
      <c r="U237" t="s">
        <v>312</v>
      </c>
      <c r="V237" s="68">
        <v>300000</v>
      </c>
      <c r="W237" s="1">
        <v>299965.92</v>
      </c>
      <c r="X237" s="1">
        <v>0</v>
      </c>
      <c r="Y237" s="1">
        <v>0</v>
      </c>
      <c r="Z237" s="1">
        <v>0</v>
      </c>
      <c r="AA237" s="81">
        <f t="shared" si="16"/>
        <v>0</v>
      </c>
      <c r="AB237" s="1">
        <v>0</v>
      </c>
      <c r="AC237" s="81">
        <f t="shared" si="17"/>
        <v>0</v>
      </c>
      <c r="AD237" s="1">
        <v>0</v>
      </c>
      <c r="AE237" s="81">
        <f t="shared" si="18"/>
        <v>0</v>
      </c>
      <c r="AF237" s="82">
        <f t="shared" si="19"/>
        <v>300000</v>
      </c>
      <c r="AG237" s="1">
        <v>0</v>
      </c>
      <c r="AH237" s="1">
        <v>34.08</v>
      </c>
      <c r="AI237" s="1">
        <v>0</v>
      </c>
      <c r="AJ237" s="1">
        <v>0</v>
      </c>
      <c r="AK237" s="1">
        <v>34.08</v>
      </c>
    </row>
    <row r="238" spans="1:37" hidden="1" x14ac:dyDescent="0.25">
      <c r="A238" t="str">
        <f t="shared" si="15"/>
        <v>1.1-00-2301_2311001_2344513</v>
      </c>
      <c r="B238" t="s">
        <v>137</v>
      </c>
      <c r="C238" t="s">
        <v>138</v>
      </c>
      <c r="D238" t="s">
        <v>28</v>
      </c>
      <c r="E238" t="s">
        <v>29</v>
      </c>
      <c r="F238" t="s">
        <v>43</v>
      </c>
      <c r="G238" t="s">
        <v>44</v>
      </c>
      <c r="H238" t="s">
        <v>306</v>
      </c>
      <c r="I238" t="s">
        <v>307</v>
      </c>
      <c r="J238">
        <v>1</v>
      </c>
      <c r="K238" t="s">
        <v>127</v>
      </c>
      <c r="L238">
        <v>1</v>
      </c>
      <c r="M238" t="s">
        <v>310</v>
      </c>
      <c r="N238" t="s">
        <v>308</v>
      </c>
      <c r="O238" t="s">
        <v>309</v>
      </c>
      <c r="P238">
        <v>4000</v>
      </c>
      <c r="Q238" t="s">
        <v>154</v>
      </c>
      <c r="R238">
        <v>4451</v>
      </c>
      <c r="S238" t="s">
        <v>234</v>
      </c>
      <c r="T238">
        <v>3</v>
      </c>
      <c r="U238" t="s">
        <v>313</v>
      </c>
      <c r="V238" s="68">
        <v>1000000</v>
      </c>
      <c r="W238" s="1">
        <v>1000008.52</v>
      </c>
      <c r="X238" s="1">
        <v>0</v>
      </c>
      <c r="Y238" s="1">
        <v>0</v>
      </c>
      <c r="Z238" s="1">
        <v>0</v>
      </c>
      <c r="AA238" s="81">
        <f t="shared" si="16"/>
        <v>0</v>
      </c>
      <c r="AB238" s="1">
        <v>0</v>
      </c>
      <c r="AC238" s="81">
        <f t="shared" si="17"/>
        <v>0</v>
      </c>
      <c r="AD238" s="1">
        <v>0</v>
      </c>
      <c r="AE238" s="81">
        <f t="shared" si="18"/>
        <v>0</v>
      </c>
      <c r="AF238" s="82">
        <f t="shared" si="19"/>
        <v>1000000</v>
      </c>
      <c r="AG238" s="1">
        <v>0</v>
      </c>
      <c r="AH238" s="1">
        <v>0</v>
      </c>
      <c r="AI238" s="1">
        <v>0</v>
      </c>
      <c r="AJ238" s="1">
        <v>8.52</v>
      </c>
      <c r="AK238" s="1">
        <v>-8.52</v>
      </c>
    </row>
    <row r="239" spans="1:37" hidden="1" x14ac:dyDescent="0.25">
      <c r="A239" t="str">
        <f t="shared" si="15"/>
        <v>1.1-00-2301_2311001_2344514</v>
      </c>
      <c r="B239" t="s">
        <v>137</v>
      </c>
      <c r="C239" t="s">
        <v>138</v>
      </c>
      <c r="D239" t="s">
        <v>28</v>
      </c>
      <c r="E239" t="s">
        <v>29</v>
      </c>
      <c r="F239" t="s">
        <v>43</v>
      </c>
      <c r="G239" t="s">
        <v>44</v>
      </c>
      <c r="H239" t="s">
        <v>306</v>
      </c>
      <c r="I239" t="s">
        <v>307</v>
      </c>
      <c r="J239">
        <v>1</v>
      </c>
      <c r="K239" t="s">
        <v>127</v>
      </c>
      <c r="L239">
        <v>1</v>
      </c>
      <c r="M239" t="s">
        <v>310</v>
      </c>
      <c r="N239" t="s">
        <v>308</v>
      </c>
      <c r="O239" t="s">
        <v>309</v>
      </c>
      <c r="P239">
        <v>4000</v>
      </c>
      <c r="Q239" t="s">
        <v>154</v>
      </c>
      <c r="R239">
        <v>4451</v>
      </c>
      <c r="S239" t="s">
        <v>234</v>
      </c>
      <c r="T239">
        <v>4</v>
      </c>
      <c r="U239" t="s">
        <v>314</v>
      </c>
      <c r="V239" s="68">
        <v>1000000</v>
      </c>
      <c r="W239" s="1">
        <v>1000008.52</v>
      </c>
      <c r="X239" s="1">
        <v>0</v>
      </c>
      <c r="Y239" s="1">
        <v>0</v>
      </c>
      <c r="Z239" s="1">
        <v>0</v>
      </c>
      <c r="AA239" s="81">
        <f t="shared" si="16"/>
        <v>0</v>
      </c>
      <c r="AB239" s="1">
        <v>0</v>
      </c>
      <c r="AC239" s="81">
        <f t="shared" si="17"/>
        <v>0</v>
      </c>
      <c r="AD239" s="1">
        <v>0</v>
      </c>
      <c r="AE239" s="81">
        <f t="shared" si="18"/>
        <v>0</v>
      </c>
      <c r="AF239" s="82">
        <f t="shared" si="19"/>
        <v>1000000</v>
      </c>
      <c r="AG239" s="1">
        <v>0</v>
      </c>
      <c r="AH239" s="1">
        <v>0</v>
      </c>
      <c r="AI239" s="1">
        <v>0</v>
      </c>
      <c r="AJ239" s="1">
        <v>8.52</v>
      </c>
      <c r="AK239" s="1">
        <v>-8.52</v>
      </c>
    </row>
    <row r="240" spans="1:37" hidden="1" x14ac:dyDescent="0.25">
      <c r="A240" t="str">
        <f t="shared" si="15"/>
        <v>1.1-00-2301_2311001_2344515</v>
      </c>
      <c r="B240" t="s">
        <v>137</v>
      </c>
      <c r="C240" t="s">
        <v>138</v>
      </c>
      <c r="D240" t="s">
        <v>28</v>
      </c>
      <c r="E240" t="s">
        <v>29</v>
      </c>
      <c r="F240" t="s">
        <v>43</v>
      </c>
      <c r="G240" t="s">
        <v>44</v>
      </c>
      <c r="H240" t="s">
        <v>306</v>
      </c>
      <c r="I240" t="s">
        <v>307</v>
      </c>
      <c r="J240">
        <v>1</v>
      </c>
      <c r="K240" t="s">
        <v>127</v>
      </c>
      <c r="L240">
        <v>1</v>
      </c>
      <c r="M240" t="s">
        <v>310</v>
      </c>
      <c r="N240" t="s">
        <v>308</v>
      </c>
      <c r="O240" t="s">
        <v>309</v>
      </c>
      <c r="P240">
        <v>4000</v>
      </c>
      <c r="Q240" t="s">
        <v>154</v>
      </c>
      <c r="R240">
        <v>4451</v>
      </c>
      <c r="S240" t="s">
        <v>234</v>
      </c>
      <c r="T240">
        <v>5</v>
      </c>
      <c r="U240" t="s">
        <v>315</v>
      </c>
      <c r="V240" s="68">
        <v>70000</v>
      </c>
      <c r="W240" s="1">
        <v>70008.52</v>
      </c>
      <c r="X240" s="1">
        <v>70000</v>
      </c>
      <c r="Y240" s="1">
        <v>70000</v>
      </c>
      <c r="Z240" s="1">
        <v>70000</v>
      </c>
      <c r="AA240" s="81">
        <f t="shared" si="16"/>
        <v>0</v>
      </c>
      <c r="AB240" s="1">
        <v>0</v>
      </c>
      <c r="AC240" s="81">
        <f t="shared" si="17"/>
        <v>70000</v>
      </c>
      <c r="AD240" s="1">
        <v>0</v>
      </c>
      <c r="AE240" s="81">
        <f t="shared" si="18"/>
        <v>0</v>
      </c>
      <c r="AF240" s="82">
        <f t="shared" si="19"/>
        <v>0</v>
      </c>
      <c r="AG240" s="1">
        <v>0</v>
      </c>
      <c r="AH240" s="1">
        <v>0</v>
      </c>
      <c r="AI240" s="1">
        <v>0</v>
      </c>
      <c r="AJ240" s="1">
        <v>8.52</v>
      </c>
      <c r="AK240" s="1">
        <v>-8.52</v>
      </c>
    </row>
    <row r="241" spans="1:37" hidden="1" x14ac:dyDescent="0.25">
      <c r="A241" t="str">
        <f t="shared" si="15"/>
        <v>1.1-00-2301_2311001_2344516</v>
      </c>
      <c r="B241" t="s">
        <v>137</v>
      </c>
      <c r="C241" t="s">
        <v>138</v>
      </c>
      <c r="D241" t="s">
        <v>28</v>
      </c>
      <c r="E241" t="s">
        <v>29</v>
      </c>
      <c r="F241" t="s">
        <v>43</v>
      </c>
      <c r="G241" t="s">
        <v>44</v>
      </c>
      <c r="H241" t="s">
        <v>306</v>
      </c>
      <c r="I241" t="s">
        <v>307</v>
      </c>
      <c r="J241">
        <v>1</v>
      </c>
      <c r="K241" t="s">
        <v>127</v>
      </c>
      <c r="L241">
        <v>1</v>
      </c>
      <c r="M241" t="s">
        <v>310</v>
      </c>
      <c r="N241" t="s">
        <v>308</v>
      </c>
      <c r="O241" t="s">
        <v>309</v>
      </c>
      <c r="P241">
        <v>4000</v>
      </c>
      <c r="Q241" t="s">
        <v>154</v>
      </c>
      <c r="R241">
        <v>4451</v>
      </c>
      <c r="S241" t="s">
        <v>234</v>
      </c>
      <c r="T241">
        <v>6</v>
      </c>
      <c r="U241" t="s">
        <v>316</v>
      </c>
      <c r="V241" s="68">
        <v>0</v>
      </c>
      <c r="W241" s="1">
        <v>324000</v>
      </c>
      <c r="X241" s="1">
        <v>0</v>
      </c>
      <c r="Y241" s="1">
        <v>0</v>
      </c>
      <c r="Z241" s="1">
        <v>0</v>
      </c>
      <c r="AA241" s="81">
        <f t="shared" si="16"/>
        <v>0</v>
      </c>
      <c r="AB241" s="1">
        <v>0</v>
      </c>
      <c r="AC241" s="81">
        <f t="shared" si="17"/>
        <v>0</v>
      </c>
      <c r="AD241" s="1">
        <v>0</v>
      </c>
      <c r="AE241" s="81">
        <f t="shared" si="18"/>
        <v>0</v>
      </c>
      <c r="AF241" s="82">
        <f t="shared" si="19"/>
        <v>0</v>
      </c>
      <c r="AG241" s="1">
        <v>0</v>
      </c>
      <c r="AH241" s="1">
        <v>0</v>
      </c>
      <c r="AI241" s="1">
        <v>0</v>
      </c>
      <c r="AJ241" s="1">
        <v>324000</v>
      </c>
      <c r="AK241" s="1">
        <v>-324000</v>
      </c>
    </row>
    <row r="242" spans="1:37" hidden="1" x14ac:dyDescent="0.25">
      <c r="A242" t="str">
        <f t="shared" si="15"/>
        <v>1.1-00-2301_2311001_23445140</v>
      </c>
      <c r="B242" t="s">
        <v>137</v>
      </c>
      <c r="C242" t="s">
        <v>138</v>
      </c>
      <c r="D242" t="s">
        <v>28</v>
      </c>
      <c r="E242" t="s">
        <v>29</v>
      </c>
      <c r="F242" t="s">
        <v>43</v>
      </c>
      <c r="G242" t="s">
        <v>44</v>
      </c>
      <c r="H242" t="s">
        <v>306</v>
      </c>
      <c r="I242" t="s">
        <v>307</v>
      </c>
      <c r="J242">
        <v>1</v>
      </c>
      <c r="K242" t="s">
        <v>127</v>
      </c>
      <c r="L242">
        <v>1</v>
      </c>
      <c r="M242" t="s">
        <v>310</v>
      </c>
      <c r="N242" t="s">
        <v>308</v>
      </c>
      <c r="O242" t="s">
        <v>309</v>
      </c>
      <c r="P242">
        <v>4000</v>
      </c>
      <c r="Q242" t="s">
        <v>154</v>
      </c>
      <c r="R242">
        <v>4451</v>
      </c>
      <c r="S242" t="s">
        <v>234</v>
      </c>
      <c r="T242">
        <v>40</v>
      </c>
      <c r="U242" t="s">
        <v>599</v>
      </c>
      <c r="V242" s="68">
        <v>0</v>
      </c>
      <c r="W242" s="1">
        <v>0</v>
      </c>
      <c r="X242" s="1">
        <v>0</v>
      </c>
      <c r="Y242" s="1">
        <v>0</v>
      </c>
      <c r="Z242" s="1">
        <v>0</v>
      </c>
      <c r="AA242" s="81">
        <f t="shared" si="16"/>
        <v>0</v>
      </c>
      <c r="AB242" s="1">
        <v>0</v>
      </c>
      <c r="AC242" s="81">
        <f t="shared" si="17"/>
        <v>0</v>
      </c>
      <c r="AD242" s="1">
        <v>0</v>
      </c>
      <c r="AE242" s="81">
        <f t="shared" si="18"/>
        <v>0</v>
      </c>
      <c r="AF242" s="82">
        <f t="shared" si="19"/>
        <v>0</v>
      </c>
      <c r="AG242" s="1">
        <v>0</v>
      </c>
      <c r="AH242" s="1">
        <v>0</v>
      </c>
      <c r="AI242" s="1">
        <v>0</v>
      </c>
      <c r="AJ242" s="1">
        <v>0</v>
      </c>
      <c r="AK242" s="1">
        <v>0</v>
      </c>
    </row>
    <row r="243" spans="1:37" hidden="1" x14ac:dyDescent="0.25">
      <c r="A243" t="str">
        <f t="shared" si="15"/>
        <v>1.1-00-2301_2352002_2322110</v>
      </c>
      <c r="B243" t="s">
        <v>137</v>
      </c>
      <c r="C243" t="s">
        <v>138</v>
      </c>
      <c r="D243" t="s">
        <v>28</v>
      </c>
      <c r="E243" t="s">
        <v>29</v>
      </c>
      <c r="F243" t="s">
        <v>43</v>
      </c>
      <c r="G243" t="s">
        <v>44</v>
      </c>
      <c r="H243" t="s">
        <v>306</v>
      </c>
      <c r="I243" t="s">
        <v>307</v>
      </c>
      <c r="J243">
        <v>5</v>
      </c>
      <c r="K243" t="s">
        <v>229</v>
      </c>
      <c r="L243">
        <v>2</v>
      </c>
      <c r="M243" t="s">
        <v>319</v>
      </c>
      <c r="N243" t="s">
        <v>317</v>
      </c>
      <c r="O243" t="s">
        <v>318</v>
      </c>
      <c r="P243">
        <v>2000</v>
      </c>
      <c r="Q243" t="s">
        <v>73</v>
      </c>
      <c r="R243">
        <v>2211</v>
      </c>
      <c r="S243" t="s">
        <v>141</v>
      </c>
      <c r="T243">
        <v>0</v>
      </c>
      <c r="U243" t="s">
        <v>40</v>
      </c>
      <c r="V243" s="68">
        <v>150000</v>
      </c>
      <c r="W243" s="1">
        <v>150000</v>
      </c>
      <c r="X243" s="1">
        <v>93396.69</v>
      </c>
      <c r="Y243" s="1">
        <v>93396.69</v>
      </c>
      <c r="Z243" s="1">
        <v>93396.69</v>
      </c>
      <c r="AA243" s="81">
        <f t="shared" si="16"/>
        <v>0</v>
      </c>
      <c r="AB243" s="1">
        <v>59813.120000000003</v>
      </c>
      <c r="AC243" s="81">
        <f t="shared" si="17"/>
        <v>33583.57</v>
      </c>
      <c r="AD243" s="1">
        <v>59813.120000000003</v>
      </c>
      <c r="AE243" s="81">
        <f t="shared" si="18"/>
        <v>0</v>
      </c>
      <c r="AF243" s="82">
        <f t="shared" si="19"/>
        <v>56603.31</v>
      </c>
      <c r="AG243" s="1">
        <v>0</v>
      </c>
      <c r="AH243" s="1">
        <v>0</v>
      </c>
      <c r="AI243" s="1">
        <v>0</v>
      </c>
      <c r="AJ243" s="1">
        <v>0</v>
      </c>
      <c r="AK243" s="1">
        <v>0</v>
      </c>
    </row>
    <row r="244" spans="1:37" hidden="1" x14ac:dyDescent="0.25">
      <c r="A244" t="str">
        <f t="shared" si="15"/>
        <v>1.1-00-2301_2352002_2332910</v>
      </c>
      <c r="B244" t="s">
        <v>137</v>
      </c>
      <c r="C244" t="s">
        <v>138</v>
      </c>
      <c r="D244" t="s">
        <v>28</v>
      </c>
      <c r="E244" t="s">
        <v>29</v>
      </c>
      <c r="F244" t="s">
        <v>43</v>
      </c>
      <c r="G244" t="s">
        <v>44</v>
      </c>
      <c r="H244" t="s">
        <v>306</v>
      </c>
      <c r="I244" t="s">
        <v>307</v>
      </c>
      <c r="J244">
        <v>5</v>
      </c>
      <c r="K244" t="s">
        <v>229</v>
      </c>
      <c r="L244">
        <v>2</v>
      </c>
      <c r="M244" t="s">
        <v>319</v>
      </c>
      <c r="N244" t="s">
        <v>317</v>
      </c>
      <c r="O244" t="s">
        <v>318</v>
      </c>
      <c r="P244">
        <v>3000</v>
      </c>
      <c r="Q244" t="s">
        <v>38</v>
      </c>
      <c r="R244">
        <v>3291</v>
      </c>
      <c r="S244" t="s">
        <v>276</v>
      </c>
      <c r="T244">
        <v>0</v>
      </c>
      <c r="U244" t="s">
        <v>40</v>
      </c>
      <c r="V244" s="68">
        <v>500000</v>
      </c>
      <c r="W244" s="1">
        <v>500000</v>
      </c>
      <c r="X244" s="1">
        <v>282246</v>
      </c>
      <c r="Y244" s="1">
        <v>282246</v>
      </c>
      <c r="Z244" s="1">
        <v>272246</v>
      </c>
      <c r="AA244" s="81">
        <f t="shared" si="16"/>
        <v>10000</v>
      </c>
      <c r="AB244" s="1">
        <v>272246</v>
      </c>
      <c r="AC244" s="81">
        <f t="shared" si="17"/>
        <v>0</v>
      </c>
      <c r="AD244" s="1">
        <v>272246</v>
      </c>
      <c r="AE244" s="81">
        <f t="shared" si="18"/>
        <v>0</v>
      </c>
      <c r="AF244" s="82">
        <f t="shared" si="19"/>
        <v>217754</v>
      </c>
      <c r="AG244" s="1">
        <v>0</v>
      </c>
      <c r="AH244" s="1">
        <v>0</v>
      </c>
      <c r="AI244" s="1">
        <v>0</v>
      </c>
      <c r="AJ244" s="1">
        <v>0</v>
      </c>
      <c r="AK244" s="1">
        <v>0</v>
      </c>
    </row>
    <row r="245" spans="1:37" hidden="1" x14ac:dyDescent="0.25">
      <c r="A245" t="str">
        <f t="shared" si="15"/>
        <v>1.1-00-2301_2352002_2335810</v>
      </c>
      <c r="B245" t="s">
        <v>137</v>
      </c>
      <c r="C245" t="s">
        <v>138</v>
      </c>
      <c r="D245" t="s">
        <v>28</v>
      </c>
      <c r="E245" t="s">
        <v>29</v>
      </c>
      <c r="F245" t="s">
        <v>43</v>
      </c>
      <c r="G245" t="s">
        <v>44</v>
      </c>
      <c r="H245" t="s">
        <v>306</v>
      </c>
      <c r="I245" t="s">
        <v>307</v>
      </c>
      <c r="J245">
        <v>5</v>
      </c>
      <c r="K245" t="s">
        <v>229</v>
      </c>
      <c r="L245">
        <v>2</v>
      </c>
      <c r="M245" t="s">
        <v>319</v>
      </c>
      <c r="N245" t="s">
        <v>317</v>
      </c>
      <c r="O245" t="s">
        <v>318</v>
      </c>
      <c r="P245">
        <v>3000</v>
      </c>
      <c r="Q245" t="s">
        <v>38</v>
      </c>
      <c r="R245">
        <v>3581</v>
      </c>
      <c r="S245" t="s">
        <v>94</v>
      </c>
      <c r="T245">
        <v>0</v>
      </c>
      <c r="U245" t="s">
        <v>40</v>
      </c>
      <c r="V245" s="68">
        <v>5000</v>
      </c>
      <c r="W245" s="1">
        <v>5000</v>
      </c>
      <c r="X245" s="1">
        <v>1851.79</v>
      </c>
      <c r="Y245" s="1">
        <v>1851.79</v>
      </c>
      <c r="Z245" s="1">
        <v>1851.79</v>
      </c>
      <c r="AA245" s="81">
        <f t="shared" si="16"/>
        <v>0</v>
      </c>
      <c r="AB245" s="1">
        <v>1642.99</v>
      </c>
      <c r="AC245" s="81">
        <f t="shared" si="17"/>
        <v>208.79999999999995</v>
      </c>
      <c r="AD245" s="1">
        <v>1642.99</v>
      </c>
      <c r="AE245" s="81">
        <f t="shared" si="18"/>
        <v>0</v>
      </c>
      <c r="AF245" s="82">
        <f t="shared" si="19"/>
        <v>3148.21</v>
      </c>
      <c r="AG245" s="1">
        <v>0</v>
      </c>
      <c r="AH245" s="1">
        <v>0</v>
      </c>
      <c r="AI245" s="1">
        <v>0</v>
      </c>
      <c r="AJ245" s="1">
        <v>0</v>
      </c>
      <c r="AK245" s="1">
        <v>0</v>
      </c>
    </row>
    <row r="246" spans="1:37" hidden="1" x14ac:dyDescent="0.25">
      <c r="A246" t="str">
        <f t="shared" si="15"/>
        <v>1.1-00-2301_2352002_2338210</v>
      </c>
      <c r="B246" t="s">
        <v>137</v>
      </c>
      <c r="C246" t="s">
        <v>138</v>
      </c>
      <c r="D246" t="s">
        <v>28</v>
      </c>
      <c r="E246" t="s">
        <v>29</v>
      </c>
      <c r="F246" t="s">
        <v>43</v>
      </c>
      <c r="G246" t="s">
        <v>44</v>
      </c>
      <c r="H246" t="s">
        <v>306</v>
      </c>
      <c r="I246" t="s">
        <v>307</v>
      </c>
      <c r="J246">
        <v>5</v>
      </c>
      <c r="K246" t="s">
        <v>229</v>
      </c>
      <c r="L246">
        <v>2</v>
      </c>
      <c r="M246" t="s">
        <v>319</v>
      </c>
      <c r="N246" t="s">
        <v>317</v>
      </c>
      <c r="O246" t="s">
        <v>318</v>
      </c>
      <c r="P246">
        <v>3000</v>
      </c>
      <c r="Q246" t="s">
        <v>38</v>
      </c>
      <c r="R246">
        <v>3821</v>
      </c>
      <c r="S246" t="s">
        <v>233</v>
      </c>
      <c r="T246">
        <v>0</v>
      </c>
      <c r="U246" t="s">
        <v>40</v>
      </c>
      <c r="V246" s="68">
        <v>492000</v>
      </c>
      <c r="W246" s="1">
        <v>492000</v>
      </c>
      <c r="X246" s="1">
        <v>850588.4</v>
      </c>
      <c r="Y246" s="1">
        <v>850588.4</v>
      </c>
      <c r="Z246" s="1">
        <v>804988.4</v>
      </c>
      <c r="AA246" s="81">
        <f t="shared" si="16"/>
        <v>45600</v>
      </c>
      <c r="AB246" s="1">
        <v>559184.4</v>
      </c>
      <c r="AC246" s="81">
        <f t="shared" si="17"/>
        <v>245804</v>
      </c>
      <c r="AD246" s="1">
        <v>559184.4</v>
      </c>
      <c r="AE246" s="81">
        <f t="shared" si="18"/>
        <v>0</v>
      </c>
      <c r="AF246" s="82">
        <f t="shared" si="19"/>
        <v>-358588.4</v>
      </c>
      <c r="AG246" s="1">
        <v>0</v>
      </c>
      <c r="AH246" s="1">
        <v>0</v>
      </c>
      <c r="AI246" s="1">
        <v>0</v>
      </c>
      <c r="AJ246" s="1">
        <v>0</v>
      </c>
      <c r="AK246" s="1">
        <v>0</v>
      </c>
    </row>
    <row r="247" spans="1:37" hidden="1" x14ac:dyDescent="0.25">
      <c r="A247" t="str">
        <f t="shared" si="15"/>
        <v>1.1-00-2301_2355005_2338210</v>
      </c>
      <c r="B247" t="s">
        <v>137</v>
      </c>
      <c r="C247" t="s">
        <v>138</v>
      </c>
      <c r="D247" t="s">
        <v>28</v>
      </c>
      <c r="E247" t="s">
        <v>29</v>
      </c>
      <c r="F247" t="s">
        <v>43</v>
      </c>
      <c r="G247" t="s">
        <v>44</v>
      </c>
      <c r="H247" t="s">
        <v>306</v>
      </c>
      <c r="I247" t="s">
        <v>307</v>
      </c>
      <c r="J247">
        <v>5</v>
      </c>
      <c r="K247" t="s">
        <v>229</v>
      </c>
      <c r="L247">
        <v>5</v>
      </c>
      <c r="M247" t="s">
        <v>322</v>
      </c>
      <c r="N247" t="s">
        <v>320</v>
      </c>
      <c r="O247" t="s">
        <v>321</v>
      </c>
      <c r="P247">
        <v>3000</v>
      </c>
      <c r="Q247" t="s">
        <v>38</v>
      </c>
      <c r="R247">
        <v>3821</v>
      </c>
      <c r="S247" t="s">
        <v>233</v>
      </c>
      <c r="T247">
        <v>0</v>
      </c>
      <c r="U247" t="s">
        <v>40</v>
      </c>
      <c r="V247" s="68">
        <v>500000</v>
      </c>
      <c r="W247" s="1">
        <v>500000</v>
      </c>
      <c r="X247" s="1">
        <v>0</v>
      </c>
      <c r="Y247" s="1">
        <v>0</v>
      </c>
      <c r="Z247" s="1">
        <v>0</v>
      </c>
      <c r="AA247" s="81">
        <f t="shared" si="16"/>
        <v>0</v>
      </c>
      <c r="AB247" s="1">
        <v>0</v>
      </c>
      <c r="AC247" s="81">
        <f t="shared" si="17"/>
        <v>0</v>
      </c>
      <c r="AD247" s="1">
        <v>0</v>
      </c>
      <c r="AE247" s="81">
        <f t="shared" si="18"/>
        <v>0</v>
      </c>
      <c r="AF247" s="82">
        <f t="shared" si="19"/>
        <v>500000</v>
      </c>
      <c r="AG247" s="1">
        <v>0</v>
      </c>
      <c r="AH247" s="1">
        <v>0</v>
      </c>
      <c r="AI247" s="1">
        <v>0</v>
      </c>
      <c r="AJ247" s="1">
        <v>0</v>
      </c>
      <c r="AK247" s="1">
        <v>0</v>
      </c>
    </row>
    <row r="248" spans="1:37" hidden="1" x14ac:dyDescent="0.25">
      <c r="A248" t="str">
        <f t="shared" si="15"/>
        <v>1.1-00-2301_2363003_2327110</v>
      </c>
      <c r="B248" t="s">
        <v>137</v>
      </c>
      <c r="C248" t="s">
        <v>138</v>
      </c>
      <c r="D248" t="s">
        <v>28</v>
      </c>
      <c r="E248" t="s">
        <v>29</v>
      </c>
      <c r="F248" t="s">
        <v>43</v>
      </c>
      <c r="G248" t="s">
        <v>44</v>
      </c>
      <c r="H248" t="s">
        <v>306</v>
      </c>
      <c r="I248" t="s">
        <v>307</v>
      </c>
      <c r="J248">
        <v>6</v>
      </c>
      <c r="K248" t="s">
        <v>34</v>
      </c>
      <c r="L248">
        <v>3</v>
      </c>
      <c r="M248" t="s">
        <v>325</v>
      </c>
      <c r="N248" t="s">
        <v>323</v>
      </c>
      <c r="O248" t="s">
        <v>324</v>
      </c>
      <c r="P248">
        <v>2000</v>
      </c>
      <c r="Q248" t="s">
        <v>73</v>
      </c>
      <c r="R248">
        <v>2711</v>
      </c>
      <c r="S248" t="s">
        <v>142</v>
      </c>
      <c r="T248">
        <v>0</v>
      </c>
      <c r="U248" t="s">
        <v>40</v>
      </c>
      <c r="V248" s="68">
        <v>1650000</v>
      </c>
      <c r="W248" s="1">
        <v>1500000</v>
      </c>
      <c r="X248" s="1">
        <v>0</v>
      </c>
      <c r="Y248" s="1">
        <v>0</v>
      </c>
      <c r="Z248" s="1">
        <v>0</v>
      </c>
      <c r="AA248" s="81">
        <f t="shared" si="16"/>
        <v>0</v>
      </c>
      <c r="AB248" s="1">
        <v>0</v>
      </c>
      <c r="AC248" s="81">
        <f t="shared" si="17"/>
        <v>0</v>
      </c>
      <c r="AD248" s="1">
        <v>0</v>
      </c>
      <c r="AE248" s="81">
        <f t="shared" si="18"/>
        <v>0</v>
      </c>
      <c r="AF248" s="82">
        <f t="shared" si="19"/>
        <v>1650000</v>
      </c>
      <c r="AG248" s="1">
        <v>0</v>
      </c>
      <c r="AH248" s="1">
        <v>150000</v>
      </c>
      <c r="AI248" s="1">
        <v>0</v>
      </c>
      <c r="AJ248" s="1">
        <v>0</v>
      </c>
      <c r="AK248" s="1">
        <v>150000</v>
      </c>
    </row>
    <row r="249" spans="1:37" hidden="1" x14ac:dyDescent="0.25">
      <c r="A249" t="str">
        <f t="shared" si="15"/>
        <v>1.1-00-2301_2363003_2333610</v>
      </c>
      <c r="B249" t="s">
        <v>137</v>
      </c>
      <c r="C249" t="s">
        <v>138</v>
      </c>
      <c r="D249" t="s">
        <v>28</v>
      </c>
      <c r="E249" t="s">
        <v>29</v>
      </c>
      <c r="F249" t="s">
        <v>43</v>
      </c>
      <c r="G249" t="s">
        <v>44</v>
      </c>
      <c r="H249" t="s">
        <v>306</v>
      </c>
      <c r="I249" t="s">
        <v>307</v>
      </c>
      <c r="J249">
        <v>6</v>
      </c>
      <c r="K249" t="s">
        <v>34</v>
      </c>
      <c r="L249">
        <v>3</v>
      </c>
      <c r="M249" t="s">
        <v>325</v>
      </c>
      <c r="N249" t="s">
        <v>323</v>
      </c>
      <c r="O249" t="s">
        <v>324</v>
      </c>
      <c r="P249">
        <v>3000</v>
      </c>
      <c r="Q249" t="s">
        <v>38</v>
      </c>
      <c r="R249">
        <v>3361</v>
      </c>
      <c r="S249" t="s">
        <v>205</v>
      </c>
      <c r="T249">
        <v>0</v>
      </c>
      <c r="U249" t="s">
        <v>40</v>
      </c>
      <c r="V249" s="68">
        <v>10525565.449999999</v>
      </c>
      <c r="W249" s="1">
        <v>10500000</v>
      </c>
      <c r="X249" s="1">
        <v>10470320.66</v>
      </c>
      <c r="Y249" s="1">
        <v>10470320.66</v>
      </c>
      <c r="Z249" s="1">
        <v>10470320.66</v>
      </c>
      <c r="AA249" s="81">
        <f t="shared" si="16"/>
        <v>0</v>
      </c>
      <c r="AB249" s="1">
        <v>9265544.6600000001</v>
      </c>
      <c r="AC249" s="81">
        <f t="shared" si="17"/>
        <v>1204776</v>
      </c>
      <c r="AD249" s="1">
        <v>9265544.6600000001</v>
      </c>
      <c r="AE249" s="81">
        <f t="shared" si="18"/>
        <v>0</v>
      </c>
      <c r="AF249" s="82">
        <f t="shared" si="19"/>
        <v>55244.789999999106</v>
      </c>
      <c r="AG249" s="1">
        <v>0</v>
      </c>
      <c r="AH249" s="1">
        <v>37584</v>
      </c>
      <c r="AI249" s="1">
        <v>0</v>
      </c>
      <c r="AJ249" s="1">
        <v>12018.55</v>
      </c>
      <c r="AK249" s="1">
        <v>25565.45</v>
      </c>
    </row>
    <row r="250" spans="1:37" hidden="1" x14ac:dyDescent="0.25">
      <c r="A250" t="str">
        <f t="shared" si="15"/>
        <v>1.1-00-2301_2363003_2337110</v>
      </c>
      <c r="B250" t="s">
        <v>137</v>
      </c>
      <c r="C250" t="s">
        <v>138</v>
      </c>
      <c r="D250" t="s">
        <v>28</v>
      </c>
      <c r="E250" t="s">
        <v>29</v>
      </c>
      <c r="F250" t="s">
        <v>43</v>
      </c>
      <c r="G250" t="s">
        <v>44</v>
      </c>
      <c r="H250" t="s">
        <v>306</v>
      </c>
      <c r="I250" t="s">
        <v>307</v>
      </c>
      <c r="J250">
        <v>6</v>
      </c>
      <c r="K250" t="s">
        <v>34</v>
      </c>
      <c r="L250">
        <v>3</v>
      </c>
      <c r="M250" t="s">
        <v>325</v>
      </c>
      <c r="N250" t="s">
        <v>323</v>
      </c>
      <c r="O250" t="s">
        <v>324</v>
      </c>
      <c r="P250">
        <v>3000</v>
      </c>
      <c r="Q250" t="s">
        <v>38</v>
      </c>
      <c r="R250">
        <v>3711</v>
      </c>
      <c r="S250" t="s">
        <v>280</v>
      </c>
      <c r="T250">
        <v>0</v>
      </c>
      <c r="U250" t="s">
        <v>40</v>
      </c>
      <c r="V250" s="68">
        <v>6430.12</v>
      </c>
      <c r="W250" s="1">
        <v>0</v>
      </c>
      <c r="X250" s="1">
        <v>6382.12</v>
      </c>
      <c r="Y250" s="1">
        <v>6382.12</v>
      </c>
      <c r="Z250" s="1">
        <v>6382.12</v>
      </c>
      <c r="AA250" s="81">
        <f t="shared" si="16"/>
        <v>0</v>
      </c>
      <c r="AB250" s="1">
        <v>6382.12</v>
      </c>
      <c r="AC250" s="81">
        <f t="shared" si="17"/>
        <v>0</v>
      </c>
      <c r="AD250" s="1">
        <v>6382.12</v>
      </c>
      <c r="AE250" s="81">
        <f t="shared" si="18"/>
        <v>0</v>
      </c>
      <c r="AF250" s="82">
        <f t="shared" si="19"/>
        <v>48</v>
      </c>
      <c r="AG250" s="1">
        <v>0</v>
      </c>
      <c r="AH250" s="1">
        <v>7055.12</v>
      </c>
      <c r="AI250" s="1">
        <v>0</v>
      </c>
      <c r="AJ250" s="1">
        <v>625</v>
      </c>
      <c r="AK250" s="1">
        <v>6430.12</v>
      </c>
    </row>
    <row r="251" spans="1:37" hidden="1" x14ac:dyDescent="0.25">
      <c r="A251" t="str">
        <f t="shared" si="15"/>
        <v>1.1-00-2301_2363003_2337510</v>
      </c>
      <c r="B251" t="s">
        <v>137</v>
      </c>
      <c r="C251" t="s">
        <v>138</v>
      </c>
      <c r="D251" t="s">
        <v>28</v>
      </c>
      <c r="E251" t="s">
        <v>29</v>
      </c>
      <c r="F251" t="s">
        <v>43</v>
      </c>
      <c r="G251" t="s">
        <v>44</v>
      </c>
      <c r="H251" t="s">
        <v>306</v>
      </c>
      <c r="I251" t="s">
        <v>307</v>
      </c>
      <c r="J251">
        <v>6</v>
      </c>
      <c r="K251" t="s">
        <v>34</v>
      </c>
      <c r="L251">
        <v>3</v>
      </c>
      <c r="M251" t="s">
        <v>325</v>
      </c>
      <c r="N251" t="s">
        <v>323</v>
      </c>
      <c r="O251" t="s">
        <v>324</v>
      </c>
      <c r="P251">
        <v>3000</v>
      </c>
      <c r="Q251" t="s">
        <v>38</v>
      </c>
      <c r="R251">
        <v>3751</v>
      </c>
      <c r="S251" t="s">
        <v>282</v>
      </c>
      <c r="T251">
        <v>0</v>
      </c>
      <c r="U251" t="s">
        <v>40</v>
      </c>
      <c r="V251" s="68">
        <v>5588.43</v>
      </c>
      <c r="W251" s="1">
        <v>0</v>
      </c>
      <c r="X251" s="1">
        <v>4992.07</v>
      </c>
      <c r="Y251" s="1">
        <v>4992.07</v>
      </c>
      <c r="Z251" s="1">
        <v>4992.07</v>
      </c>
      <c r="AA251" s="81">
        <f t="shared" si="16"/>
        <v>0</v>
      </c>
      <c r="AB251" s="1">
        <v>4992.07</v>
      </c>
      <c r="AC251" s="81">
        <f t="shared" si="17"/>
        <v>0</v>
      </c>
      <c r="AD251" s="1">
        <v>4992.07</v>
      </c>
      <c r="AE251" s="81">
        <f t="shared" si="18"/>
        <v>0</v>
      </c>
      <c r="AF251" s="82">
        <f t="shared" si="19"/>
        <v>596.36000000000058</v>
      </c>
      <c r="AG251" s="1">
        <v>0</v>
      </c>
      <c r="AH251" s="1">
        <v>5588.43</v>
      </c>
      <c r="AI251" s="1">
        <v>0</v>
      </c>
      <c r="AJ251" s="1">
        <v>0</v>
      </c>
      <c r="AK251" s="1">
        <v>5588.43</v>
      </c>
    </row>
    <row r="252" spans="1:37" hidden="1" x14ac:dyDescent="0.25">
      <c r="A252" t="str">
        <f t="shared" si="15"/>
        <v>1.1-00-2301_2364004_2331810</v>
      </c>
      <c r="B252" t="s">
        <v>137</v>
      </c>
      <c r="C252" t="s">
        <v>138</v>
      </c>
      <c r="D252" t="s">
        <v>28</v>
      </c>
      <c r="E252" t="s">
        <v>29</v>
      </c>
      <c r="F252" t="s">
        <v>43</v>
      </c>
      <c r="G252" t="s">
        <v>44</v>
      </c>
      <c r="H252" t="s">
        <v>306</v>
      </c>
      <c r="I252" t="s">
        <v>307</v>
      </c>
      <c r="J252">
        <v>6</v>
      </c>
      <c r="K252" t="s">
        <v>34</v>
      </c>
      <c r="L252">
        <v>4</v>
      </c>
      <c r="M252" t="s">
        <v>328</v>
      </c>
      <c r="N252" t="s">
        <v>326</v>
      </c>
      <c r="O252" t="s">
        <v>327</v>
      </c>
      <c r="P252">
        <v>3000</v>
      </c>
      <c r="Q252" t="s">
        <v>38</v>
      </c>
      <c r="R252">
        <v>3181</v>
      </c>
      <c r="S252" t="s">
        <v>139</v>
      </c>
      <c r="T252">
        <v>0</v>
      </c>
      <c r="U252" t="s">
        <v>40</v>
      </c>
      <c r="V252" s="68">
        <v>5000</v>
      </c>
      <c r="W252" s="1">
        <v>0</v>
      </c>
      <c r="X252" s="1">
        <v>0</v>
      </c>
      <c r="Y252" s="1">
        <v>0</v>
      </c>
      <c r="Z252" s="1">
        <v>0</v>
      </c>
      <c r="AA252" s="81">
        <f t="shared" si="16"/>
        <v>0</v>
      </c>
      <c r="AB252" s="1">
        <v>0</v>
      </c>
      <c r="AC252" s="81">
        <f t="shared" si="17"/>
        <v>0</v>
      </c>
      <c r="AD252" s="1">
        <v>0</v>
      </c>
      <c r="AE252" s="81">
        <f t="shared" si="18"/>
        <v>0</v>
      </c>
      <c r="AF252" s="82">
        <f t="shared" si="19"/>
        <v>5000</v>
      </c>
      <c r="AG252" s="1">
        <v>0</v>
      </c>
      <c r="AH252" s="1">
        <v>5000</v>
      </c>
      <c r="AI252" s="1">
        <v>0</v>
      </c>
      <c r="AJ252" s="1">
        <v>0</v>
      </c>
      <c r="AK252" s="1">
        <v>5000</v>
      </c>
    </row>
    <row r="253" spans="1:37" hidden="1" x14ac:dyDescent="0.25">
      <c r="A253" t="str">
        <f t="shared" si="15"/>
        <v>1.1-00-2301_2364004_2333910</v>
      </c>
      <c r="B253" t="s">
        <v>137</v>
      </c>
      <c r="C253" t="s">
        <v>138</v>
      </c>
      <c r="D253" t="s">
        <v>28</v>
      </c>
      <c r="E253" t="s">
        <v>29</v>
      </c>
      <c r="F253" t="s">
        <v>43</v>
      </c>
      <c r="G253" t="s">
        <v>44</v>
      </c>
      <c r="H253" t="s">
        <v>306</v>
      </c>
      <c r="I253" t="s">
        <v>307</v>
      </c>
      <c r="J253">
        <v>6</v>
      </c>
      <c r="K253" t="s">
        <v>34</v>
      </c>
      <c r="L253">
        <v>4</v>
      </c>
      <c r="M253" t="s">
        <v>328</v>
      </c>
      <c r="N253" t="s">
        <v>326</v>
      </c>
      <c r="O253" t="s">
        <v>327</v>
      </c>
      <c r="P253">
        <v>3000</v>
      </c>
      <c r="Q253" t="s">
        <v>38</v>
      </c>
      <c r="R253">
        <v>3391</v>
      </c>
      <c r="S253" t="s">
        <v>145</v>
      </c>
      <c r="T253">
        <v>0</v>
      </c>
      <c r="U253" t="s">
        <v>40</v>
      </c>
      <c r="V253" s="68">
        <v>445000</v>
      </c>
      <c r="W253" s="1">
        <v>450000</v>
      </c>
      <c r="X253" s="1">
        <v>350400</v>
      </c>
      <c r="Y253" s="1">
        <v>350400</v>
      </c>
      <c r="Z253" s="1">
        <v>204400</v>
      </c>
      <c r="AA253" s="81">
        <f t="shared" si="16"/>
        <v>146000</v>
      </c>
      <c r="AB253" s="1">
        <v>204400</v>
      </c>
      <c r="AC253" s="81">
        <f t="shared" si="17"/>
        <v>0</v>
      </c>
      <c r="AD253" s="1">
        <v>175200</v>
      </c>
      <c r="AE253" s="81">
        <f t="shared" si="18"/>
        <v>29200</v>
      </c>
      <c r="AF253" s="82">
        <f t="shared" si="19"/>
        <v>94600</v>
      </c>
      <c r="AG253" s="1">
        <v>0</v>
      </c>
      <c r="AH253" s="1">
        <v>0</v>
      </c>
      <c r="AI253" s="1">
        <v>0</v>
      </c>
      <c r="AJ253" s="1">
        <v>5000</v>
      </c>
      <c r="AK253" s="1">
        <v>-5000</v>
      </c>
    </row>
    <row r="254" spans="1:37" hidden="1" x14ac:dyDescent="0.25">
      <c r="A254" t="str">
        <f t="shared" si="15"/>
        <v>1.1-00-2301_2364004_2336110</v>
      </c>
      <c r="B254" t="s">
        <v>137</v>
      </c>
      <c r="C254" t="s">
        <v>138</v>
      </c>
      <c r="D254" t="s">
        <v>28</v>
      </c>
      <c r="E254" t="s">
        <v>29</v>
      </c>
      <c r="F254" t="s">
        <v>43</v>
      </c>
      <c r="G254" t="s">
        <v>44</v>
      </c>
      <c r="H254" t="s">
        <v>306</v>
      </c>
      <c r="I254" t="s">
        <v>307</v>
      </c>
      <c r="J254">
        <v>6</v>
      </c>
      <c r="K254" t="s">
        <v>34</v>
      </c>
      <c r="L254">
        <v>4</v>
      </c>
      <c r="M254" t="s">
        <v>328</v>
      </c>
      <c r="N254" t="s">
        <v>326</v>
      </c>
      <c r="O254" t="s">
        <v>327</v>
      </c>
      <c r="P254">
        <v>3000</v>
      </c>
      <c r="Q254" t="s">
        <v>38</v>
      </c>
      <c r="R254">
        <v>3611</v>
      </c>
      <c r="S254" t="s">
        <v>329</v>
      </c>
      <c r="T254">
        <v>0</v>
      </c>
      <c r="U254" t="s">
        <v>40</v>
      </c>
      <c r="V254" s="68">
        <v>30500000</v>
      </c>
      <c r="W254" s="1">
        <v>30500000</v>
      </c>
      <c r="X254" s="1">
        <v>12902822.66</v>
      </c>
      <c r="Y254" s="1">
        <v>12752822.66</v>
      </c>
      <c r="Z254" s="1">
        <v>11671755.99</v>
      </c>
      <c r="AA254" s="81">
        <f t="shared" si="16"/>
        <v>1081066.67</v>
      </c>
      <c r="AB254" s="1">
        <v>6367682.6500000004</v>
      </c>
      <c r="AC254" s="81">
        <f t="shared" si="17"/>
        <v>5304073.34</v>
      </c>
      <c r="AD254" s="1">
        <v>6367682.6500000004</v>
      </c>
      <c r="AE254" s="81">
        <f t="shared" si="18"/>
        <v>0</v>
      </c>
      <c r="AF254" s="82">
        <f t="shared" si="19"/>
        <v>17597177.34</v>
      </c>
      <c r="AG254" s="1">
        <v>0</v>
      </c>
      <c r="AH254" s="1">
        <v>0</v>
      </c>
      <c r="AI254" s="1">
        <v>0</v>
      </c>
      <c r="AJ254" s="1">
        <v>0</v>
      </c>
      <c r="AK254" s="1">
        <v>0</v>
      </c>
    </row>
    <row r="255" spans="1:37" hidden="1" x14ac:dyDescent="0.25">
      <c r="A255" t="str">
        <f t="shared" si="15"/>
        <v>1.1-00-2301_2364004_2336117</v>
      </c>
      <c r="B255" t="s">
        <v>137</v>
      </c>
      <c r="C255" t="s">
        <v>138</v>
      </c>
      <c r="D255" t="s">
        <v>28</v>
      </c>
      <c r="E255" t="s">
        <v>29</v>
      </c>
      <c r="F255" t="s">
        <v>43</v>
      </c>
      <c r="G255" t="s">
        <v>44</v>
      </c>
      <c r="H255" t="s">
        <v>306</v>
      </c>
      <c r="I255" t="s">
        <v>307</v>
      </c>
      <c r="J255">
        <v>6</v>
      </c>
      <c r="K255" t="s">
        <v>34</v>
      </c>
      <c r="L255">
        <v>4</v>
      </c>
      <c r="M255" t="s">
        <v>328</v>
      </c>
      <c r="N255" t="s">
        <v>326</v>
      </c>
      <c r="O255" t="s">
        <v>327</v>
      </c>
      <c r="P255">
        <v>3000</v>
      </c>
      <c r="Q255" t="s">
        <v>38</v>
      </c>
      <c r="R255">
        <v>3611</v>
      </c>
      <c r="S255" t="s">
        <v>329</v>
      </c>
      <c r="T255">
        <v>7</v>
      </c>
      <c r="U255" t="s">
        <v>330</v>
      </c>
      <c r="V255" s="68">
        <v>1500000</v>
      </c>
      <c r="W255" s="1">
        <v>1500000</v>
      </c>
      <c r="X255" s="1">
        <v>0</v>
      </c>
      <c r="Y255" s="1">
        <v>0</v>
      </c>
      <c r="Z255" s="1">
        <v>0</v>
      </c>
      <c r="AA255" s="81">
        <f t="shared" si="16"/>
        <v>0</v>
      </c>
      <c r="AB255" s="1">
        <v>0</v>
      </c>
      <c r="AC255" s="81">
        <f t="shared" si="17"/>
        <v>0</v>
      </c>
      <c r="AD255" s="1">
        <v>0</v>
      </c>
      <c r="AE255" s="81">
        <f t="shared" si="18"/>
        <v>0</v>
      </c>
      <c r="AF255" s="82">
        <f t="shared" si="19"/>
        <v>1500000</v>
      </c>
      <c r="AG255" s="1">
        <v>0</v>
      </c>
      <c r="AH255" s="1">
        <v>0</v>
      </c>
      <c r="AI255" s="1">
        <v>0</v>
      </c>
      <c r="AJ255" s="1">
        <v>0</v>
      </c>
      <c r="AK255" s="1">
        <v>0</v>
      </c>
    </row>
    <row r="256" spans="1:37" hidden="1" x14ac:dyDescent="0.25">
      <c r="A256" t="str">
        <f t="shared" si="15"/>
        <v>1.1-00-2301_2364004_2336510</v>
      </c>
      <c r="B256" t="s">
        <v>137</v>
      </c>
      <c r="C256" t="s">
        <v>138</v>
      </c>
      <c r="D256" t="s">
        <v>28</v>
      </c>
      <c r="E256" t="s">
        <v>29</v>
      </c>
      <c r="F256" t="s">
        <v>43</v>
      </c>
      <c r="G256" t="s">
        <v>44</v>
      </c>
      <c r="H256" t="s">
        <v>306</v>
      </c>
      <c r="I256" t="s">
        <v>307</v>
      </c>
      <c r="J256">
        <v>6</v>
      </c>
      <c r="K256" t="s">
        <v>34</v>
      </c>
      <c r="L256">
        <v>4</v>
      </c>
      <c r="M256" t="s">
        <v>328</v>
      </c>
      <c r="N256" t="s">
        <v>326</v>
      </c>
      <c r="O256" t="s">
        <v>327</v>
      </c>
      <c r="P256">
        <v>3000</v>
      </c>
      <c r="Q256" t="s">
        <v>38</v>
      </c>
      <c r="R256">
        <v>3651</v>
      </c>
      <c r="S256" t="s">
        <v>331</v>
      </c>
      <c r="T256">
        <v>0</v>
      </c>
      <c r="U256" t="s">
        <v>40</v>
      </c>
      <c r="V256" s="68">
        <v>3228216</v>
      </c>
      <c r="W256" s="1">
        <v>3228216</v>
      </c>
      <c r="X256" s="1">
        <v>3115199.95</v>
      </c>
      <c r="Y256" s="1">
        <v>3115199.95</v>
      </c>
      <c r="Z256" s="1">
        <v>1817200</v>
      </c>
      <c r="AA256" s="81">
        <f t="shared" si="16"/>
        <v>1297999.9500000002</v>
      </c>
      <c r="AB256" s="1">
        <v>1557600</v>
      </c>
      <c r="AC256" s="81">
        <f t="shared" si="17"/>
        <v>259600</v>
      </c>
      <c r="AD256" s="1">
        <v>1298000</v>
      </c>
      <c r="AE256" s="81">
        <f t="shared" si="18"/>
        <v>259600</v>
      </c>
      <c r="AF256" s="82">
        <f t="shared" si="19"/>
        <v>113016.04999999981</v>
      </c>
      <c r="AG256" s="1">
        <v>0</v>
      </c>
      <c r="AH256" s="1">
        <v>0</v>
      </c>
      <c r="AI256" s="1">
        <v>0</v>
      </c>
      <c r="AJ256" s="1">
        <v>0</v>
      </c>
      <c r="AK256" s="1">
        <v>0</v>
      </c>
    </row>
    <row r="257" spans="1:37" hidden="1" x14ac:dyDescent="0.25">
      <c r="A257" t="str">
        <f t="shared" si="15"/>
        <v>1.1-00-2301_2364004_2336610</v>
      </c>
      <c r="B257" t="s">
        <v>137</v>
      </c>
      <c r="C257" t="s">
        <v>138</v>
      </c>
      <c r="D257" t="s">
        <v>28</v>
      </c>
      <c r="E257" t="s">
        <v>29</v>
      </c>
      <c r="F257" t="s">
        <v>43</v>
      </c>
      <c r="G257" t="s">
        <v>44</v>
      </c>
      <c r="H257" t="s">
        <v>306</v>
      </c>
      <c r="I257" t="s">
        <v>307</v>
      </c>
      <c r="J257">
        <v>6</v>
      </c>
      <c r="K257" t="s">
        <v>34</v>
      </c>
      <c r="L257">
        <v>4</v>
      </c>
      <c r="M257" t="s">
        <v>328</v>
      </c>
      <c r="N257" t="s">
        <v>326</v>
      </c>
      <c r="O257" t="s">
        <v>327</v>
      </c>
      <c r="P257">
        <v>3000</v>
      </c>
      <c r="Q257" t="s">
        <v>38</v>
      </c>
      <c r="R257">
        <v>3661</v>
      </c>
      <c r="S257" t="s">
        <v>332</v>
      </c>
      <c r="T257">
        <v>0</v>
      </c>
      <c r="U257" t="s">
        <v>40</v>
      </c>
      <c r="V257" s="68">
        <v>7515784</v>
      </c>
      <c r="W257" s="1">
        <v>7515784</v>
      </c>
      <c r="X257" s="1">
        <v>3228221.3</v>
      </c>
      <c r="Y257" s="1">
        <v>3228221.3</v>
      </c>
      <c r="Z257" s="1">
        <v>1883129.08</v>
      </c>
      <c r="AA257" s="81">
        <f t="shared" si="16"/>
        <v>1345092.2199999997</v>
      </c>
      <c r="AB257" s="1">
        <v>1614110.64</v>
      </c>
      <c r="AC257" s="81">
        <f t="shared" si="17"/>
        <v>269018.44000000018</v>
      </c>
      <c r="AD257" s="1">
        <v>1614110.64</v>
      </c>
      <c r="AE257" s="81">
        <f t="shared" si="18"/>
        <v>0</v>
      </c>
      <c r="AF257" s="82">
        <f t="shared" si="19"/>
        <v>4287562.7</v>
      </c>
      <c r="AG257" s="1">
        <v>0</v>
      </c>
      <c r="AH257" s="1">
        <v>0</v>
      </c>
      <c r="AI257" s="1">
        <v>0</v>
      </c>
      <c r="AJ257" s="1">
        <v>0</v>
      </c>
      <c r="AK257" s="1">
        <v>0</v>
      </c>
    </row>
    <row r="258" spans="1:37" hidden="1" x14ac:dyDescent="0.25">
      <c r="A258" t="str">
        <f t="shared" si="15"/>
        <v>1.1-00-2305_23621015_2321110</v>
      </c>
      <c r="B258" t="s">
        <v>137</v>
      </c>
      <c r="C258" t="s">
        <v>138</v>
      </c>
      <c r="D258" t="s">
        <v>28</v>
      </c>
      <c r="E258" t="s">
        <v>29</v>
      </c>
      <c r="F258" t="s">
        <v>43</v>
      </c>
      <c r="G258" t="s">
        <v>44</v>
      </c>
      <c r="H258" t="s">
        <v>45</v>
      </c>
      <c r="I258" t="s">
        <v>46</v>
      </c>
      <c r="J258">
        <v>6</v>
      </c>
      <c r="K258" t="s">
        <v>34</v>
      </c>
      <c r="L258">
        <v>21</v>
      </c>
      <c r="M258" t="s">
        <v>107</v>
      </c>
      <c r="N258" t="s">
        <v>47</v>
      </c>
      <c r="O258" t="s">
        <v>48</v>
      </c>
      <c r="P258">
        <v>2000</v>
      </c>
      <c r="Q258" t="s">
        <v>73</v>
      </c>
      <c r="R258">
        <v>2111</v>
      </c>
      <c r="S258" t="s">
        <v>161</v>
      </c>
      <c r="T258">
        <v>0</v>
      </c>
      <c r="U258" t="s">
        <v>40</v>
      </c>
      <c r="V258" s="68">
        <v>2121000</v>
      </c>
      <c r="W258" s="1">
        <v>2000000</v>
      </c>
      <c r="X258" s="1">
        <v>1664042.82</v>
      </c>
      <c r="Y258" s="1">
        <v>1577042.82</v>
      </c>
      <c r="Z258" s="1">
        <v>834418.74</v>
      </c>
      <c r="AA258" s="81">
        <f t="shared" si="16"/>
        <v>742624.08000000007</v>
      </c>
      <c r="AB258" s="1">
        <v>770827.54</v>
      </c>
      <c r="AC258" s="81">
        <f t="shared" si="17"/>
        <v>63591.199999999953</v>
      </c>
      <c r="AD258" s="1">
        <v>770827.54</v>
      </c>
      <c r="AE258" s="81">
        <f t="shared" si="18"/>
        <v>0</v>
      </c>
      <c r="AF258" s="82">
        <f t="shared" si="19"/>
        <v>456957.17999999993</v>
      </c>
      <c r="AG258" s="1">
        <v>0</v>
      </c>
      <c r="AH258" s="1">
        <v>147000</v>
      </c>
      <c r="AI258" s="1">
        <v>0</v>
      </c>
      <c r="AJ258" s="1">
        <v>26000</v>
      </c>
      <c r="AK258" s="1">
        <v>121000</v>
      </c>
    </row>
    <row r="259" spans="1:37" hidden="1" x14ac:dyDescent="0.25">
      <c r="A259" t="str">
        <f t="shared" ref="A259:A322" si="20">CONCATENATE(B259,H259,J259,L259,N259,R259,T259)</f>
        <v>1.1-00-2305_23621015_2321410</v>
      </c>
      <c r="B259" t="s">
        <v>137</v>
      </c>
      <c r="C259" t="s">
        <v>138</v>
      </c>
      <c r="D259" t="s">
        <v>28</v>
      </c>
      <c r="E259" t="s">
        <v>29</v>
      </c>
      <c r="F259" t="s">
        <v>43</v>
      </c>
      <c r="G259" t="s">
        <v>44</v>
      </c>
      <c r="H259" t="s">
        <v>45</v>
      </c>
      <c r="I259" t="s">
        <v>46</v>
      </c>
      <c r="J259">
        <v>6</v>
      </c>
      <c r="K259" t="s">
        <v>34</v>
      </c>
      <c r="L259">
        <v>21</v>
      </c>
      <c r="M259" t="s">
        <v>107</v>
      </c>
      <c r="N259" t="s">
        <v>47</v>
      </c>
      <c r="O259" t="s">
        <v>48</v>
      </c>
      <c r="P259">
        <v>2000</v>
      </c>
      <c r="Q259" t="s">
        <v>73</v>
      </c>
      <c r="R259">
        <v>2141</v>
      </c>
      <c r="S259" t="s">
        <v>201</v>
      </c>
      <c r="T259">
        <v>0</v>
      </c>
      <c r="U259" t="s">
        <v>40</v>
      </c>
      <c r="V259" s="68">
        <v>24000</v>
      </c>
      <c r="W259" s="1">
        <v>0</v>
      </c>
      <c r="X259" s="1">
        <v>22605.1</v>
      </c>
      <c r="Y259" s="1">
        <v>22605.1</v>
      </c>
      <c r="Z259" s="1">
        <v>22605.1</v>
      </c>
      <c r="AA259" s="81">
        <f t="shared" ref="AA259:AA322" si="21">Y259-Z259</f>
        <v>0</v>
      </c>
      <c r="AB259" s="1">
        <v>0</v>
      </c>
      <c r="AC259" s="81">
        <f t="shared" ref="AC259:AC322" si="22">Z259-AB259</f>
        <v>22605.1</v>
      </c>
      <c r="AD259" s="1">
        <v>0</v>
      </c>
      <c r="AE259" s="81">
        <f t="shared" ref="AE259:AE322" si="23">AB259-AD259</f>
        <v>0</v>
      </c>
      <c r="AF259" s="82">
        <f t="shared" ref="AF259:AF322" si="24">V259-X259</f>
        <v>1394.9000000000015</v>
      </c>
      <c r="AG259" s="1">
        <v>0</v>
      </c>
      <c r="AH259" s="1">
        <v>24000</v>
      </c>
      <c r="AI259" s="1">
        <v>0</v>
      </c>
      <c r="AJ259" s="1">
        <v>0</v>
      </c>
      <c r="AK259" s="1">
        <v>24000</v>
      </c>
    </row>
    <row r="260" spans="1:37" hidden="1" x14ac:dyDescent="0.25">
      <c r="A260" t="str">
        <f t="shared" si="20"/>
        <v>1.1-00-2305_23621015_2321510</v>
      </c>
      <c r="B260" t="s">
        <v>137</v>
      </c>
      <c r="C260" t="s">
        <v>138</v>
      </c>
      <c r="D260" t="s">
        <v>28</v>
      </c>
      <c r="E260" t="s">
        <v>29</v>
      </c>
      <c r="F260" t="s">
        <v>43</v>
      </c>
      <c r="G260" t="s">
        <v>44</v>
      </c>
      <c r="H260" t="s">
        <v>45</v>
      </c>
      <c r="I260" t="s">
        <v>46</v>
      </c>
      <c r="J260">
        <v>6</v>
      </c>
      <c r="K260" t="s">
        <v>34</v>
      </c>
      <c r="L260">
        <v>21</v>
      </c>
      <c r="M260" t="s">
        <v>107</v>
      </c>
      <c r="N260" t="s">
        <v>47</v>
      </c>
      <c r="O260" t="s">
        <v>48</v>
      </c>
      <c r="P260">
        <v>2000</v>
      </c>
      <c r="Q260" t="s">
        <v>73</v>
      </c>
      <c r="R260">
        <v>2151</v>
      </c>
      <c r="S260" t="s">
        <v>333</v>
      </c>
      <c r="T260">
        <v>0</v>
      </c>
      <c r="U260" t="s">
        <v>40</v>
      </c>
      <c r="V260" s="68">
        <v>500</v>
      </c>
      <c r="W260" s="1">
        <v>0</v>
      </c>
      <c r="X260" s="1">
        <v>420</v>
      </c>
      <c r="Y260" s="1">
        <v>420</v>
      </c>
      <c r="Z260" s="1">
        <v>420</v>
      </c>
      <c r="AA260" s="81">
        <f t="shared" si="21"/>
        <v>0</v>
      </c>
      <c r="AB260" s="1">
        <v>420</v>
      </c>
      <c r="AC260" s="81">
        <f t="shared" si="22"/>
        <v>0</v>
      </c>
      <c r="AD260" s="1">
        <v>420</v>
      </c>
      <c r="AE260" s="81">
        <f t="shared" si="23"/>
        <v>0</v>
      </c>
      <c r="AF260" s="82">
        <f t="shared" si="24"/>
        <v>80</v>
      </c>
      <c r="AG260" s="1">
        <v>0</v>
      </c>
      <c r="AH260" s="1">
        <v>500</v>
      </c>
      <c r="AI260" s="1">
        <v>0</v>
      </c>
      <c r="AJ260" s="1">
        <v>0</v>
      </c>
      <c r="AK260" s="1">
        <v>500</v>
      </c>
    </row>
    <row r="261" spans="1:37" hidden="1" x14ac:dyDescent="0.25">
      <c r="A261" t="str">
        <f t="shared" si="20"/>
        <v>1.1-00-2305_23621015_2321610</v>
      </c>
      <c r="B261" t="s">
        <v>137</v>
      </c>
      <c r="C261" t="s">
        <v>138</v>
      </c>
      <c r="D261" t="s">
        <v>28</v>
      </c>
      <c r="E261" t="s">
        <v>29</v>
      </c>
      <c r="F261" t="s">
        <v>43</v>
      </c>
      <c r="G261" t="s">
        <v>44</v>
      </c>
      <c r="H261" t="s">
        <v>45</v>
      </c>
      <c r="I261" t="s">
        <v>46</v>
      </c>
      <c r="J261">
        <v>6</v>
      </c>
      <c r="K261" t="s">
        <v>34</v>
      </c>
      <c r="L261">
        <v>21</v>
      </c>
      <c r="M261" t="s">
        <v>107</v>
      </c>
      <c r="N261" t="s">
        <v>47</v>
      </c>
      <c r="O261" t="s">
        <v>48</v>
      </c>
      <c r="P261">
        <v>2000</v>
      </c>
      <c r="Q261" t="s">
        <v>73</v>
      </c>
      <c r="R261">
        <v>2161</v>
      </c>
      <c r="S261" t="s">
        <v>162</v>
      </c>
      <c r="T261">
        <v>0</v>
      </c>
      <c r="U261" t="s">
        <v>40</v>
      </c>
      <c r="V261" s="68">
        <v>1707501.48</v>
      </c>
      <c r="W261" s="1">
        <v>1450000</v>
      </c>
      <c r="X261" s="1">
        <v>1510467.24</v>
      </c>
      <c r="Y261" s="1">
        <v>1510467.24</v>
      </c>
      <c r="Z261" s="1">
        <v>1137069.04</v>
      </c>
      <c r="AA261" s="81">
        <f t="shared" si="21"/>
        <v>373398.19999999995</v>
      </c>
      <c r="AB261" s="1">
        <v>1137069.04</v>
      </c>
      <c r="AC261" s="81">
        <f t="shared" si="22"/>
        <v>0</v>
      </c>
      <c r="AD261" s="1">
        <v>1137069.04</v>
      </c>
      <c r="AE261" s="81">
        <f t="shared" si="23"/>
        <v>0</v>
      </c>
      <c r="AF261" s="82">
        <f t="shared" si="24"/>
        <v>197034.23999999999</v>
      </c>
      <c r="AG261" s="1">
        <v>0</v>
      </c>
      <c r="AH261" s="1">
        <v>382801.48</v>
      </c>
      <c r="AI261" s="1">
        <v>0</v>
      </c>
      <c r="AJ261" s="1">
        <v>125300</v>
      </c>
      <c r="AK261" s="1">
        <v>257501.48</v>
      </c>
    </row>
    <row r="262" spans="1:37" hidden="1" x14ac:dyDescent="0.25">
      <c r="A262" t="str">
        <f t="shared" si="20"/>
        <v>1.1-00-2305_23621015_2322110</v>
      </c>
      <c r="B262" t="s">
        <v>137</v>
      </c>
      <c r="C262" t="s">
        <v>138</v>
      </c>
      <c r="D262" t="s">
        <v>28</v>
      </c>
      <c r="E262" t="s">
        <v>29</v>
      </c>
      <c r="F262" t="s">
        <v>43</v>
      </c>
      <c r="G262" t="s">
        <v>44</v>
      </c>
      <c r="H262" t="s">
        <v>45</v>
      </c>
      <c r="I262" t="s">
        <v>46</v>
      </c>
      <c r="J262">
        <v>6</v>
      </c>
      <c r="K262" t="s">
        <v>34</v>
      </c>
      <c r="L262">
        <v>21</v>
      </c>
      <c r="M262" t="s">
        <v>107</v>
      </c>
      <c r="N262" t="s">
        <v>47</v>
      </c>
      <c r="O262" t="s">
        <v>48</v>
      </c>
      <c r="P262">
        <v>2000</v>
      </c>
      <c r="Q262" t="s">
        <v>73</v>
      </c>
      <c r="R262">
        <v>2211</v>
      </c>
      <c r="S262" t="s">
        <v>141</v>
      </c>
      <c r="T262">
        <v>0</v>
      </c>
      <c r="U262" t="s">
        <v>40</v>
      </c>
      <c r="V262" s="68">
        <v>247860</v>
      </c>
      <c r="W262" s="1">
        <v>247860</v>
      </c>
      <c r="X262" s="1">
        <v>241257.5</v>
      </c>
      <c r="Y262" s="1">
        <v>241257.5</v>
      </c>
      <c r="Z262" s="1">
        <v>101200</v>
      </c>
      <c r="AA262" s="81">
        <f t="shared" si="21"/>
        <v>140057.5</v>
      </c>
      <c r="AB262" s="1">
        <v>101200</v>
      </c>
      <c r="AC262" s="81">
        <f t="shared" si="22"/>
        <v>0</v>
      </c>
      <c r="AD262" s="1">
        <v>101200</v>
      </c>
      <c r="AE262" s="81">
        <f t="shared" si="23"/>
        <v>0</v>
      </c>
      <c r="AF262" s="82">
        <f t="shared" si="24"/>
        <v>6602.5</v>
      </c>
      <c r="AG262" s="1">
        <v>0</v>
      </c>
      <c r="AH262" s="1">
        <v>0</v>
      </c>
      <c r="AI262" s="1">
        <v>0</v>
      </c>
      <c r="AJ262" s="1">
        <v>0</v>
      </c>
      <c r="AK262" s="1">
        <v>0</v>
      </c>
    </row>
    <row r="263" spans="1:37" hidden="1" x14ac:dyDescent="0.25">
      <c r="A263" t="str">
        <f t="shared" si="20"/>
        <v>1.1-00-2305_23621015_2324110</v>
      </c>
      <c r="B263" t="s">
        <v>137</v>
      </c>
      <c r="C263" t="s">
        <v>138</v>
      </c>
      <c r="D263" t="s">
        <v>28</v>
      </c>
      <c r="E263" t="s">
        <v>29</v>
      </c>
      <c r="F263" t="s">
        <v>43</v>
      </c>
      <c r="G263" t="s">
        <v>44</v>
      </c>
      <c r="H263" t="s">
        <v>45</v>
      </c>
      <c r="I263" t="s">
        <v>46</v>
      </c>
      <c r="J263">
        <v>6</v>
      </c>
      <c r="K263" t="s">
        <v>34</v>
      </c>
      <c r="L263">
        <v>21</v>
      </c>
      <c r="M263" t="s">
        <v>107</v>
      </c>
      <c r="N263" t="s">
        <v>47</v>
      </c>
      <c r="O263" t="s">
        <v>48</v>
      </c>
      <c r="P263">
        <v>2000</v>
      </c>
      <c r="Q263" t="s">
        <v>73</v>
      </c>
      <c r="R263">
        <v>2411</v>
      </c>
      <c r="S263" t="s">
        <v>173</v>
      </c>
      <c r="T263">
        <v>0</v>
      </c>
      <c r="U263" t="s">
        <v>40</v>
      </c>
      <c r="V263" s="68">
        <v>2000</v>
      </c>
      <c r="W263" s="1">
        <v>0</v>
      </c>
      <c r="X263" s="1">
        <v>900</v>
      </c>
      <c r="Y263" s="1">
        <v>900</v>
      </c>
      <c r="Z263" s="1">
        <v>900</v>
      </c>
      <c r="AA263" s="81">
        <f t="shared" si="21"/>
        <v>0</v>
      </c>
      <c r="AB263" s="1">
        <v>900</v>
      </c>
      <c r="AC263" s="81">
        <f t="shared" si="22"/>
        <v>0</v>
      </c>
      <c r="AD263" s="1">
        <v>900</v>
      </c>
      <c r="AE263" s="81">
        <f t="shared" si="23"/>
        <v>0</v>
      </c>
      <c r="AF263" s="82">
        <f t="shared" si="24"/>
        <v>1100</v>
      </c>
      <c r="AG263" s="1">
        <v>0</v>
      </c>
      <c r="AH263" s="1">
        <v>2000</v>
      </c>
      <c r="AI263" s="1">
        <v>0</v>
      </c>
      <c r="AJ263" s="1">
        <v>0</v>
      </c>
      <c r="AK263" s="1">
        <v>2000</v>
      </c>
    </row>
    <row r="264" spans="1:37" hidden="1" x14ac:dyDescent="0.25">
      <c r="A264" t="str">
        <f t="shared" si="20"/>
        <v>1.1-00-2305_23621015_2324210</v>
      </c>
      <c r="B264" t="s">
        <v>137</v>
      </c>
      <c r="C264" t="s">
        <v>138</v>
      </c>
      <c r="D264" t="s">
        <v>28</v>
      </c>
      <c r="E264" t="s">
        <v>29</v>
      </c>
      <c r="F264" t="s">
        <v>43</v>
      </c>
      <c r="G264" t="s">
        <v>44</v>
      </c>
      <c r="H264" t="s">
        <v>45</v>
      </c>
      <c r="I264" t="s">
        <v>46</v>
      </c>
      <c r="J264">
        <v>6</v>
      </c>
      <c r="K264" t="s">
        <v>34</v>
      </c>
      <c r="L264">
        <v>21</v>
      </c>
      <c r="M264" t="s">
        <v>107</v>
      </c>
      <c r="N264" t="s">
        <v>47</v>
      </c>
      <c r="O264" t="s">
        <v>48</v>
      </c>
      <c r="P264">
        <v>2000</v>
      </c>
      <c r="Q264" t="s">
        <v>73</v>
      </c>
      <c r="R264">
        <v>2421</v>
      </c>
      <c r="S264" t="s">
        <v>163</v>
      </c>
      <c r="T264">
        <v>0</v>
      </c>
      <c r="U264" t="s">
        <v>40</v>
      </c>
      <c r="V264" s="68">
        <v>60500</v>
      </c>
      <c r="W264" s="1">
        <v>20000</v>
      </c>
      <c r="X264" s="1">
        <v>54450.01</v>
      </c>
      <c r="Y264" s="1">
        <v>54450.01</v>
      </c>
      <c r="Z264" s="1">
        <v>54450.01</v>
      </c>
      <c r="AA264" s="81">
        <f t="shared" si="21"/>
        <v>0</v>
      </c>
      <c r="AB264" s="1">
        <v>54450.01</v>
      </c>
      <c r="AC264" s="81">
        <f t="shared" si="22"/>
        <v>0</v>
      </c>
      <c r="AD264" s="1">
        <v>54450.01</v>
      </c>
      <c r="AE264" s="81">
        <f t="shared" si="23"/>
        <v>0</v>
      </c>
      <c r="AF264" s="82">
        <f t="shared" si="24"/>
        <v>6049.989999999998</v>
      </c>
      <c r="AG264" s="1">
        <v>0</v>
      </c>
      <c r="AH264" s="1">
        <v>40500</v>
      </c>
      <c r="AI264" s="1">
        <v>0</v>
      </c>
      <c r="AJ264" s="1">
        <v>0</v>
      </c>
      <c r="AK264" s="1">
        <v>40500</v>
      </c>
    </row>
    <row r="265" spans="1:37" hidden="1" x14ac:dyDescent="0.25">
      <c r="A265" t="str">
        <f t="shared" si="20"/>
        <v>1.1-00-2305_23621015_2324510</v>
      </c>
      <c r="B265" t="s">
        <v>137</v>
      </c>
      <c r="C265" t="s">
        <v>138</v>
      </c>
      <c r="D265" t="s">
        <v>28</v>
      </c>
      <c r="E265" t="s">
        <v>29</v>
      </c>
      <c r="F265" t="s">
        <v>43</v>
      </c>
      <c r="G265" t="s">
        <v>44</v>
      </c>
      <c r="H265" t="s">
        <v>45</v>
      </c>
      <c r="I265" t="s">
        <v>46</v>
      </c>
      <c r="J265">
        <v>6</v>
      </c>
      <c r="K265" t="s">
        <v>34</v>
      </c>
      <c r="L265">
        <v>21</v>
      </c>
      <c r="M265" t="s">
        <v>107</v>
      </c>
      <c r="N265" t="s">
        <v>47</v>
      </c>
      <c r="O265" t="s">
        <v>48</v>
      </c>
      <c r="P265">
        <v>2000</v>
      </c>
      <c r="Q265" t="s">
        <v>73</v>
      </c>
      <c r="R265">
        <v>2451</v>
      </c>
      <c r="S265" t="s">
        <v>334</v>
      </c>
      <c r="T265">
        <v>0</v>
      </c>
      <c r="U265" t="s">
        <v>40</v>
      </c>
      <c r="V265" s="68">
        <v>50000</v>
      </c>
      <c r="W265" s="1">
        <v>50000</v>
      </c>
      <c r="X265" s="1">
        <v>32926.6</v>
      </c>
      <c r="Y265" s="1">
        <v>32926.6</v>
      </c>
      <c r="Z265" s="1">
        <v>32926.6</v>
      </c>
      <c r="AA265" s="81">
        <f t="shared" si="21"/>
        <v>0</v>
      </c>
      <c r="AB265" s="1">
        <v>32926.6</v>
      </c>
      <c r="AC265" s="81">
        <f t="shared" si="22"/>
        <v>0</v>
      </c>
      <c r="AD265" s="1">
        <v>32926.6</v>
      </c>
      <c r="AE265" s="81">
        <f t="shared" si="23"/>
        <v>0</v>
      </c>
      <c r="AF265" s="82">
        <f t="shared" si="24"/>
        <v>17073.400000000001</v>
      </c>
      <c r="AG265" s="1">
        <v>0</v>
      </c>
      <c r="AH265" s="1">
        <v>0</v>
      </c>
      <c r="AI265" s="1">
        <v>0</v>
      </c>
      <c r="AJ265" s="1">
        <v>0</v>
      </c>
      <c r="AK265" s="1">
        <v>0</v>
      </c>
    </row>
    <row r="266" spans="1:37" hidden="1" x14ac:dyDescent="0.25">
      <c r="A266" t="str">
        <f t="shared" si="20"/>
        <v>1.1-00-2305_23621015_2324610</v>
      </c>
      <c r="B266" t="s">
        <v>137</v>
      </c>
      <c r="C266" t="s">
        <v>138</v>
      </c>
      <c r="D266" t="s">
        <v>28</v>
      </c>
      <c r="E266" t="s">
        <v>29</v>
      </c>
      <c r="F266" t="s">
        <v>43</v>
      </c>
      <c r="G266" t="s">
        <v>44</v>
      </c>
      <c r="H266" t="s">
        <v>45</v>
      </c>
      <c r="I266" t="s">
        <v>46</v>
      </c>
      <c r="J266">
        <v>6</v>
      </c>
      <c r="K266" t="s">
        <v>34</v>
      </c>
      <c r="L266">
        <v>21</v>
      </c>
      <c r="M266" t="s">
        <v>107</v>
      </c>
      <c r="N266" t="s">
        <v>47</v>
      </c>
      <c r="O266" t="s">
        <v>48</v>
      </c>
      <c r="P266">
        <v>2000</v>
      </c>
      <c r="Q266" t="s">
        <v>73</v>
      </c>
      <c r="R266">
        <v>2461</v>
      </c>
      <c r="S266" t="s">
        <v>164</v>
      </c>
      <c r="T266">
        <v>0</v>
      </c>
      <c r="U266" t="s">
        <v>40</v>
      </c>
      <c r="V266" s="68">
        <v>110000</v>
      </c>
      <c r="W266" s="1">
        <v>110000</v>
      </c>
      <c r="X266" s="1">
        <v>65724.72</v>
      </c>
      <c r="Y266" s="1">
        <v>65724.72</v>
      </c>
      <c r="Z266" s="1">
        <v>65724.72</v>
      </c>
      <c r="AA266" s="81">
        <f t="shared" si="21"/>
        <v>0</v>
      </c>
      <c r="AB266" s="1">
        <v>65724.72</v>
      </c>
      <c r="AC266" s="81">
        <f t="shared" si="22"/>
        <v>0</v>
      </c>
      <c r="AD266" s="1">
        <v>65724.72</v>
      </c>
      <c r="AE266" s="81">
        <f t="shared" si="23"/>
        <v>0</v>
      </c>
      <c r="AF266" s="82">
        <f t="shared" si="24"/>
        <v>44275.28</v>
      </c>
      <c r="AG266" s="1">
        <v>0</v>
      </c>
      <c r="AH266" s="1">
        <v>0</v>
      </c>
      <c r="AI266" s="1">
        <v>0</v>
      </c>
      <c r="AJ266" s="1">
        <v>0</v>
      </c>
      <c r="AK266" s="1">
        <v>0</v>
      </c>
    </row>
    <row r="267" spans="1:37" hidden="1" x14ac:dyDescent="0.25">
      <c r="A267" t="str">
        <f t="shared" si="20"/>
        <v>1.1-00-2305_23621015_2324710</v>
      </c>
      <c r="B267" t="s">
        <v>137</v>
      </c>
      <c r="C267" t="s">
        <v>138</v>
      </c>
      <c r="D267" t="s">
        <v>28</v>
      </c>
      <c r="E267" t="s">
        <v>29</v>
      </c>
      <c r="F267" t="s">
        <v>43</v>
      </c>
      <c r="G267" t="s">
        <v>44</v>
      </c>
      <c r="H267" t="s">
        <v>45</v>
      </c>
      <c r="I267" t="s">
        <v>46</v>
      </c>
      <c r="J267">
        <v>6</v>
      </c>
      <c r="K267" t="s">
        <v>34</v>
      </c>
      <c r="L267">
        <v>21</v>
      </c>
      <c r="M267" t="s">
        <v>107</v>
      </c>
      <c r="N267" t="s">
        <v>47</v>
      </c>
      <c r="O267" t="s">
        <v>48</v>
      </c>
      <c r="P267">
        <v>2000</v>
      </c>
      <c r="Q267" t="s">
        <v>73</v>
      </c>
      <c r="R267">
        <v>2471</v>
      </c>
      <c r="S267" t="s">
        <v>174</v>
      </c>
      <c r="T267">
        <v>0</v>
      </c>
      <c r="U267" t="s">
        <v>40</v>
      </c>
      <c r="V267" s="68">
        <v>63772</v>
      </c>
      <c r="W267" s="1">
        <v>80000</v>
      </c>
      <c r="X267" s="1">
        <v>6012.01</v>
      </c>
      <c r="Y267" s="1">
        <v>6012.01</v>
      </c>
      <c r="Z267" s="1">
        <v>6012.01</v>
      </c>
      <c r="AA267" s="81">
        <f t="shared" si="21"/>
        <v>0</v>
      </c>
      <c r="AB267" s="1">
        <v>6012.01</v>
      </c>
      <c r="AC267" s="81">
        <f t="shared" si="22"/>
        <v>0</v>
      </c>
      <c r="AD267" s="1">
        <v>6012.01</v>
      </c>
      <c r="AE267" s="81">
        <f t="shared" si="23"/>
        <v>0</v>
      </c>
      <c r="AF267" s="82">
        <f t="shared" si="24"/>
        <v>57759.99</v>
      </c>
      <c r="AG267" s="1">
        <v>0</v>
      </c>
      <c r="AH267" s="1">
        <v>0</v>
      </c>
      <c r="AI267" s="1">
        <v>0</v>
      </c>
      <c r="AJ267" s="1">
        <v>16228</v>
      </c>
      <c r="AK267" s="1">
        <v>-16228</v>
      </c>
    </row>
    <row r="268" spans="1:37" hidden="1" x14ac:dyDescent="0.25">
      <c r="A268" t="str">
        <f t="shared" si="20"/>
        <v>1.1-00-2305_23621015_2324910</v>
      </c>
      <c r="B268" t="s">
        <v>137</v>
      </c>
      <c r="C268" t="s">
        <v>138</v>
      </c>
      <c r="D268" t="s">
        <v>28</v>
      </c>
      <c r="E268" t="s">
        <v>29</v>
      </c>
      <c r="F268" t="s">
        <v>43</v>
      </c>
      <c r="G268" t="s">
        <v>44</v>
      </c>
      <c r="H268" t="s">
        <v>45</v>
      </c>
      <c r="I268" t="s">
        <v>46</v>
      </c>
      <c r="J268">
        <v>6</v>
      </c>
      <c r="K268" t="s">
        <v>34</v>
      </c>
      <c r="L268">
        <v>21</v>
      </c>
      <c r="M268" t="s">
        <v>107</v>
      </c>
      <c r="N268" t="s">
        <v>47</v>
      </c>
      <c r="O268" t="s">
        <v>48</v>
      </c>
      <c r="P268">
        <v>2000</v>
      </c>
      <c r="Q268" t="s">
        <v>73</v>
      </c>
      <c r="R268">
        <v>2491</v>
      </c>
      <c r="S268" t="s">
        <v>165</v>
      </c>
      <c r="T268">
        <v>0</v>
      </c>
      <c r="U268" t="s">
        <v>40</v>
      </c>
      <c r="V268" s="68">
        <v>364228</v>
      </c>
      <c r="W268" s="1">
        <v>320000</v>
      </c>
      <c r="X268" s="1">
        <v>321914.03999999998</v>
      </c>
      <c r="Y268" s="1">
        <v>321914.03999999998</v>
      </c>
      <c r="Z268" s="1">
        <v>321914.03999999998</v>
      </c>
      <c r="AA268" s="81">
        <f t="shared" si="21"/>
        <v>0</v>
      </c>
      <c r="AB268" s="1">
        <v>240823.08</v>
      </c>
      <c r="AC268" s="81">
        <f t="shared" si="22"/>
        <v>81090.959999999992</v>
      </c>
      <c r="AD268" s="1">
        <v>240823.08</v>
      </c>
      <c r="AE268" s="81">
        <f t="shared" si="23"/>
        <v>0</v>
      </c>
      <c r="AF268" s="82">
        <f t="shared" si="24"/>
        <v>42313.960000000021</v>
      </c>
      <c r="AG268" s="1">
        <v>0</v>
      </c>
      <c r="AH268" s="1">
        <v>144228</v>
      </c>
      <c r="AI268" s="1">
        <v>0</v>
      </c>
      <c r="AJ268" s="1">
        <v>100000</v>
      </c>
      <c r="AK268" s="1">
        <v>44228</v>
      </c>
    </row>
    <row r="269" spans="1:37" hidden="1" x14ac:dyDescent="0.25">
      <c r="A269" t="str">
        <f t="shared" si="20"/>
        <v>1.1-00-2305_23621015_2325210</v>
      </c>
      <c r="B269" t="s">
        <v>137</v>
      </c>
      <c r="C269" t="s">
        <v>138</v>
      </c>
      <c r="D269" t="s">
        <v>28</v>
      </c>
      <c r="E269" t="s">
        <v>29</v>
      </c>
      <c r="F269" t="s">
        <v>43</v>
      </c>
      <c r="G269" t="s">
        <v>44</v>
      </c>
      <c r="H269" t="s">
        <v>45</v>
      </c>
      <c r="I269" t="s">
        <v>46</v>
      </c>
      <c r="J269">
        <v>6</v>
      </c>
      <c r="K269" t="s">
        <v>34</v>
      </c>
      <c r="L269">
        <v>21</v>
      </c>
      <c r="M269" t="s">
        <v>107</v>
      </c>
      <c r="N269" t="s">
        <v>47</v>
      </c>
      <c r="O269" t="s">
        <v>48</v>
      </c>
      <c r="P269">
        <v>2000</v>
      </c>
      <c r="Q269" t="s">
        <v>73</v>
      </c>
      <c r="R269">
        <v>2521</v>
      </c>
      <c r="S269" t="s">
        <v>220</v>
      </c>
      <c r="T269">
        <v>0</v>
      </c>
      <c r="U269" t="s">
        <v>40</v>
      </c>
      <c r="V269" s="68">
        <v>99500</v>
      </c>
      <c r="W269" s="1">
        <v>50000</v>
      </c>
      <c r="X269" s="1">
        <v>61800</v>
      </c>
      <c r="Y269" s="1">
        <v>61800</v>
      </c>
      <c r="Z269" s="1">
        <v>61800</v>
      </c>
      <c r="AA269" s="81">
        <f t="shared" si="21"/>
        <v>0</v>
      </c>
      <c r="AB269" s="1">
        <v>50200</v>
      </c>
      <c r="AC269" s="81">
        <f t="shared" si="22"/>
        <v>11600</v>
      </c>
      <c r="AD269" s="1">
        <v>50200</v>
      </c>
      <c r="AE269" s="81">
        <f t="shared" si="23"/>
        <v>0</v>
      </c>
      <c r="AF269" s="82">
        <f t="shared" si="24"/>
        <v>37700</v>
      </c>
      <c r="AG269" s="1">
        <v>0</v>
      </c>
      <c r="AH269" s="1">
        <v>80000</v>
      </c>
      <c r="AI269" s="1">
        <v>0</v>
      </c>
      <c r="AJ269" s="1">
        <v>30500</v>
      </c>
      <c r="AK269" s="1">
        <v>49500</v>
      </c>
    </row>
    <row r="270" spans="1:37" hidden="1" x14ac:dyDescent="0.25">
      <c r="A270" t="str">
        <f t="shared" si="20"/>
        <v>1.1-00-2305_23621015_2325610</v>
      </c>
      <c r="B270" t="s">
        <v>137</v>
      </c>
      <c r="C270" t="s">
        <v>138</v>
      </c>
      <c r="D270" t="s">
        <v>28</v>
      </c>
      <c r="E270" t="s">
        <v>29</v>
      </c>
      <c r="F270" t="s">
        <v>43</v>
      </c>
      <c r="G270" t="s">
        <v>44</v>
      </c>
      <c r="H270" t="s">
        <v>45</v>
      </c>
      <c r="I270" t="s">
        <v>46</v>
      </c>
      <c r="J270">
        <v>6</v>
      </c>
      <c r="K270" t="s">
        <v>34</v>
      </c>
      <c r="L270">
        <v>21</v>
      </c>
      <c r="M270" t="s">
        <v>107</v>
      </c>
      <c r="N270" t="s">
        <v>47</v>
      </c>
      <c r="O270" t="s">
        <v>48</v>
      </c>
      <c r="P270">
        <v>2000</v>
      </c>
      <c r="Q270" t="s">
        <v>73</v>
      </c>
      <c r="R270">
        <v>2561</v>
      </c>
      <c r="S270" t="s">
        <v>177</v>
      </c>
      <c r="T270">
        <v>0</v>
      </c>
      <c r="U270" t="s">
        <v>40</v>
      </c>
      <c r="V270" s="68">
        <v>2500</v>
      </c>
      <c r="W270" s="1">
        <v>0</v>
      </c>
      <c r="X270" s="1">
        <v>2387</v>
      </c>
      <c r="Y270" s="1">
        <v>2387</v>
      </c>
      <c r="Z270" s="1">
        <v>2387</v>
      </c>
      <c r="AA270" s="81">
        <f t="shared" si="21"/>
        <v>0</v>
      </c>
      <c r="AB270" s="1">
        <v>2387</v>
      </c>
      <c r="AC270" s="81">
        <f t="shared" si="22"/>
        <v>0</v>
      </c>
      <c r="AD270" s="1">
        <v>2387</v>
      </c>
      <c r="AE270" s="81">
        <f t="shared" si="23"/>
        <v>0</v>
      </c>
      <c r="AF270" s="82">
        <f t="shared" si="24"/>
        <v>113</v>
      </c>
      <c r="AG270" s="1">
        <v>0</v>
      </c>
      <c r="AH270" s="1">
        <v>2500</v>
      </c>
      <c r="AI270" s="1">
        <v>0</v>
      </c>
      <c r="AJ270" s="1">
        <v>0</v>
      </c>
      <c r="AK270" s="1">
        <v>2500</v>
      </c>
    </row>
    <row r="271" spans="1:37" hidden="1" x14ac:dyDescent="0.25">
      <c r="A271" t="str">
        <f t="shared" si="20"/>
        <v>1.1-00-2305_23621015_2326110</v>
      </c>
      <c r="B271" t="s">
        <v>137</v>
      </c>
      <c r="C271" t="s">
        <v>138</v>
      </c>
      <c r="D271" t="s">
        <v>28</v>
      </c>
      <c r="E271" t="s">
        <v>29</v>
      </c>
      <c r="F271" t="s">
        <v>43</v>
      </c>
      <c r="G271" t="s">
        <v>44</v>
      </c>
      <c r="H271" t="s">
        <v>45</v>
      </c>
      <c r="I271" t="s">
        <v>46</v>
      </c>
      <c r="J271">
        <v>6</v>
      </c>
      <c r="K271" t="s">
        <v>34</v>
      </c>
      <c r="L271">
        <v>21</v>
      </c>
      <c r="M271" t="s">
        <v>107</v>
      </c>
      <c r="N271" t="s">
        <v>47</v>
      </c>
      <c r="O271" t="s">
        <v>48</v>
      </c>
      <c r="P271">
        <v>2000</v>
      </c>
      <c r="Q271" t="s">
        <v>73</v>
      </c>
      <c r="R271">
        <v>2611</v>
      </c>
      <c r="S271" t="s">
        <v>76</v>
      </c>
      <c r="T271">
        <v>0</v>
      </c>
      <c r="U271" t="s">
        <v>40</v>
      </c>
      <c r="V271" s="68">
        <v>35000000</v>
      </c>
      <c r="W271" s="1">
        <v>35000000</v>
      </c>
      <c r="X271" s="1">
        <v>32755906.719999999</v>
      </c>
      <c r="Y271" s="1">
        <v>32746162.719999999</v>
      </c>
      <c r="Z271" s="1">
        <v>32701038.719999999</v>
      </c>
      <c r="AA271" s="81">
        <f t="shared" si="21"/>
        <v>45124</v>
      </c>
      <c r="AB271" s="1">
        <v>32597080.43</v>
      </c>
      <c r="AC271" s="81">
        <f t="shared" si="22"/>
        <v>103958.28999999911</v>
      </c>
      <c r="AD271" s="1">
        <v>32597080.43</v>
      </c>
      <c r="AE271" s="81">
        <f t="shared" si="23"/>
        <v>0</v>
      </c>
      <c r="AF271" s="82">
        <f t="shared" si="24"/>
        <v>2244093.2800000012</v>
      </c>
      <c r="AG271" s="1">
        <v>0</v>
      </c>
      <c r="AH271" s="1">
        <v>0</v>
      </c>
      <c r="AI271" s="1">
        <v>0</v>
      </c>
      <c r="AJ271" s="1">
        <v>0</v>
      </c>
      <c r="AK271" s="1">
        <v>0</v>
      </c>
    </row>
    <row r="272" spans="1:37" hidden="1" x14ac:dyDescent="0.25">
      <c r="A272" t="str">
        <f t="shared" si="20"/>
        <v>1.1-00-2305_23621015_2327210</v>
      </c>
      <c r="B272" t="s">
        <v>137</v>
      </c>
      <c r="C272" t="s">
        <v>138</v>
      </c>
      <c r="D272" t="s">
        <v>28</v>
      </c>
      <c r="E272" t="s">
        <v>29</v>
      </c>
      <c r="F272" t="s">
        <v>43</v>
      </c>
      <c r="G272" t="s">
        <v>44</v>
      </c>
      <c r="H272" t="s">
        <v>45</v>
      </c>
      <c r="I272" t="s">
        <v>46</v>
      </c>
      <c r="J272">
        <v>6</v>
      </c>
      <c r="K272" t="s">
        <v>34</v>
      </c>
      <c r="L272">
        <v>21</v>
      </c>
      <c r="M272" t="s">
        <v>107</v>
      </c>
      <c r="N272" t="s">
        <v>47</v>
      </c>
      <c r="O272" t="s">
        <v>48</v>
      </c>
      <c r="P272">
        <v>2000</v>
      </c>
      <c r="Q272" t="s">
        <v>73</v>
      </c>
      <c r="R272">
        <v>2721</v>
      </c>
      <c r="S272" t="s">
        <v>166</v>
      </c>
      <c r="T272">
        <v>0</v>
      </c>
      <c r="U272" t="s">
        <v>40</v>
      </c>
      <c r="V272" s="68">
        <v>2300</v>
      </c>
      <c r="W272" s="1">
        <v>0</v>
      </c>
      <c r="X272" s="1">
        <v>1542.8</v>
      </c>
      <c r="Y272" s="1">
        <v>1542.8</v>
      </c>
      <c r="Z272" s="1">
        <v>1542.8</v>
      </c>
      <c r="AA272" s="81">
        <f t="shared" si="21"/>
        <v>0</v>
      </c>
      <c r="AB272" s="1">
        <v>1542.8</v>
      </c>
      <c r="AC272" s="81">
        <f t="shared" si="22"/>
        <v>0</v>
      </c>
      <c r="AD272" s="1">
        <v>1542.8</v>
      </c>
      <c r="AE272" s="81">
        <f t="shared" si="23"/>
        <v>0</v>
      </c>
      <c r="AF272" s="82">
        <f t="shared" si="24"/>
        <v>757.2</v>
      </c>
      <c r="AG272" s="1">
        <v>0</v>
      </c>
      <c r="AH272" s="1">
        <v>2300</v>
      </c>
      <c r="AI272" s="1">
        <v>0</v>
      </c>
      <c r="AJ272" s="1">
        <v>0</v>
      </c>
      <c r="AK272" s="1">
        <v>2300</v>
      </c>
    </row>
    <row r="273" spans="1:37" hidden="1" x14ac:dyDescent="0.25">
      <c r="A273" t="str">
        <f t="shared" si="20"/>
        <v>1.1-00-2305_23621015_2329110</v>
      </c>
      <c r="B273" t="s">
        <v>137</v>
      </c>
      <c r="C273" t="s">
        <v>138</v>
      </c>
      <c r="D273" t="s">
        <v>28</v>
      </c>
      <c r="E273" t="s">
        <v>29</v>
      </c>
      <c r="F273" t="s">
        <v>43</v>
      </c>
      <c r="G273" t="s">
        <v>44</v>
      </c>
      <c r="H273" t="s">
        <v>45</v>
      </c>
      <c r="I273" t="s">
        <v>46</v>
      </c>
      <c r="J273">
        <v>6</v>
      </c>
      <c r="K273" t="s">
        <v>34</v>
      </c>
      <c r="L273">
        <v>21</v>
      </c>
      <c r="M273" t="s">
        <v>107</v>
      </c>
      <c r="N273" t="s">
        <v>47</v>
      </c>
      <c r="O273" t="s">
        <v>48</v>
      </c>
      <c r="P273">
        <v>2000</v>
      </c>
      <c r="Q273" t="s">
        <v>73</v>
      </c>
      <c r="R273">
        <v>2911</v>
      </c>
      <c r="S273" t="s">
        <v>167</v>
      </c>
      <c r="T273">
        <v>0</v>
      </c>
      <c r="U273" t="s">
        <v>40</v>
      </c>
      <c r="V273" s="68">
        <v>142000</v>
      </c>
      <c r="W273" s="1">
        <v>150000</v>
      </c>
      <c r="X273" s="1">
        <v>85481.86</v>
      </c>
      <c r="Y273" s="1">
        <v>85481.86</v>
      </c>
      <c r="Z273" s="1">
        <v>85481.86</v>
      </c>
      <c r="AA273" s="81">
        <f t="shared" si="21"/>
        <v>0</v>
      </c>
      <c r="AB273" s="1">
        <v>85481.86</v>
      </c>
      <c r="AC273" s="81">
        <f t="shared" si="22"/>
        <v>0</v>
      </c>
      <c r="AD273" s="1">
        <v>85481.86</v>
      </c>
      <c r="AE273" s="81">
        <f t="shared" si="23"/>
        <v>0</v>
      </c>
      <c r="AF273" s="82">
        <f t="shared" si="24"/>
        <v>56518.14</v>
      </c>
      <c r="AG273" s="1">
        <v>0</v>
      </c>
      <c r="AH273" s="1">
        <v>0</v>
      </c>
      <c r="AI273" s="1">
        <v>0</v>
      </c>
      <c r="AJ273" s="1">
        <v>8000</v>
      </c>
      <c r="AK273" s="1">
        <v>-8000</v>
      </c>
    </row>
    <row r="274" spans="1:37" hidden="1" x14ac:dyDescent="0.25">
      <c r="A274" t="str">
        <f t="shared" si="20"/>
        <v>1.1-00-2305_23621015_2329210</v>
      </c>
      <c r="B274" t="s">
        <v>137</v>
      </c>
      <c r="C274" t="s">
        <v>138</v>
      </c>
      <c r="D274" t="s">
        <v>28</v>
      </c>
      <c r="E274" t="s">
        <v>29</v>
      </c>
      <c r="F274" t="s">
        <v>43</v>
      </c>
      <c r="G274" t="s">
        <v>44</v>
      </c>
      <c r="H274" t="s">
        <v>45</v>
      </c>
      <c r="I274" t="s">
        <v>46</v>
      </c>
      <c r="J274">
        <v>6</v>
      </c>
      <c r="K274" t="s">
        <v>34</v>
      </c>
      <c r="L274">
        <v>21</v>
      </c>
      <c r="M274" t="s">
        <v>107</v>
      </c>
      <c r="N274" t="s">
        <v>47</v>
      </c>
      <c r="O274" t="s">
        <v>48</v>
      </c>
      <c r="P274">
        <v>2000</v>
      </c>
      <c r="Q274" t="s">
        <v>73</v>
      </c>
      <c r="R274">
        <v>2921</v>
      </c>
      <c r="S274" t="s">
        <v>262</v>
      </c>
      <c r="T274">
        <v>0</v>
      </c>
      <c r="U274" t="s">
        <v>40</v>
      </c>
      <c r="V274" s="68">
        <v>100000</v>
      </c>
      <c r="W274" s="1">
        <v>0</v>
      </c>
      <c r="X274" s="1">
        <v>63791.08</v>
      </c>
      <c r="Y274" s="1">
        <v>63791.08</v>
      </c>
      <c r="Z274" s="1">
        <v>63791.08</v>
      </c>
      <c r="AA274" s="81">
        <f t="shared" si="21"/>
        <v>0</v>
      </c>
      <c r="AB274" s="1">
        <v>63791.08</v>
      </c>
      <c r="AC274" s="81">
        <f t="shared" si="22"/>
        <v>0</v>
      </c>
      <c r="AD274" s="1">
        <v>63791.08</v>
      </c>
      <c r="AE274" s="81">
        <f t="shared" si="23"/>
        <v>0</v>
      </c>
      <c r="AF274" s="82">
        <f t="shared" si="24"/>
        <v>36208.92</v>
      </c>
      <c r="AG274" s="1">
        <v>0</v>
      </c>
      <c r="AH274" s="1">
        <v>100000</v>
      </c>
      <c r="AI274" s="1">
        <v>0</v>
      </c>
      <c r="AJ274" s="1">
        <v>0</v>
      </c>
      <c r="AK274" s="1">
        <v>100000</v>
      </c>
    </row>
    <row r="275" spans="1:37" hidden="1" x14ac:dyDescent="0.25">
      <c r="A275" t="str">
        <f t="shared" si="20"/>
        <v>1.1-00-2305_23621015_2329610</v>
      </c>
      <c r="B275" t="s">
        <v>137</v>
      </c>
      <c r="C275" t="s">
        <v>138</v>
      </c>
      <c r="D275" t="s">
        <v>28</v>
      </c>
      <c r="E275" t="s">
        <v>29</v>
      </c>
      <c r="F275" t="s">
        <v>43</v>
      </c>
      <c r="G275" t="s">
        <v>44</v>
      </c>
      <c r="H275" t="s">
        <v>45</v>
      </c>
      <c r="I275" t="s">
        <v>46</v>
      </c>
      <c r="J275">
        <v>6</v>
      </c>
      <c r="K275" t="s">
        <v>34</v>
      </c>
      <c r="L275">
        <v>21</v>
      </c>
      <c r="M275" t="s">
        <v>107</v>
      </c>
      <c r="N275" t="s">
        <v>47</v>
      </c>
      <c r="O275" t="s">
        <v>48</v>
      </c>
      <c r="P275">
        <v>2000</v>
      </c>
      <c r="Q275" t="s">
        <v>73</v>
      </c>
      <c r="R275">
        <v>2961</v>
      </c>
      <c r="S275" t="s">
        <v>263</v>
      </c>
      <c r="T275">
        <v>0</v>
      </c>
      <c r="U275" t="s">
        <v>40</v>
      </c>
      <c r="V275" s="68">
        <v>790000</v>
      </c>
      <c r="W275" s="1">
        <v>800000</v>
      </c>
      <c r="X275" s="1">
        <v>351799.81</v>
      </c>
      <c r="Y275" s="1">
        <v>327486.21000000002</v>
      </c>
      <c r="Z275" s="1">
        <v>327486.21000000002</v>
      </c>
      <c r="AA275" s="81">
        <f t="shared" si="21"/>
        <v>0</v>
      </c>
      <c r="AB275" s="1">
        <v>304951.24</v>
      </c>
      <c r="AC275" s="81">
        <f t="shared" si="22"/>
        <v>22534.97000000003</v>
      </c>
      <c r="AD275" s="1">
        <v>217914.12</v>
      </c>
      <c r="AE275" s="81">
        <f t="shared" si="23"/>
        <v>87037.119999999995</v>
      </c>
      <c r="AF275" s="82">
        <f t="shared" si="24"/>
        <v>438200.19</v>
      </c>
      <c r="AG275" s="1">
        <v>0</v>
      </c>
      <c r="AH275" s="1">
        <v>0</v>
      </c>
      <c r="AI275" s="1">
        <v>0</v>
      </c>
      <c r="AJ275" s="1">
        <v>10000</v>
      </c>
      <c r="AK275" s="1">
        <v>-10000</v>
      </c>
    </row>
    <row r="276" spans="1:37" hidden="1" x14ac:dyDescent="0.25">
      <c r="A276" t="str">
        <f t="shared" si="20"/>
        <v>1.1-00-2305_23621015_2329810</v>
      </c>
      <c r="B276" t="s">
        <v>137</v>
      </c>
      <c r="C276" t="s">
        <v>138</v>
      </c>
      <c r="D276" t="s">
        <v>28</v>
      </c>
      <c r="E276" t="s">
        <v>29</v>
      </c>
      <c r="F276" t="s">
        <v>43</v>
      </c>
      <c r="G276" t="s">
        <v>44</v>
      </c>
      <c r="H276" t="s">
        <v>45</v>
      </c>
      <c r="I276" t="s">
        <v>46</v>
      </c>
      <c r="J276">
        <v>6</v>
      </c>
      <c r="K276" t="s">
        <v>34</v>
      </c>
      <c r="L276">
        <v>21</v>
      </c>
      <c r="M276" t="s">
        <v>107</v>
      </c>
      <c r="N276" t="s">
        <v>47</v>
      </c>
      <c r="O276" t="s">
        <v>48</v>
      </c>
      <c r="P276">
        <v>2000</v>
      </c>
      <c r="Q276" t="s">
        <v>73</v>
      </c>
      <c r="R276">
        <v>2981</v>
      </c>
      <c r="S276" t="s">
        <v>178</v>
      </c>
      <c r="T276">
        <v>0</v>
      </c>
      <c r="U276" t="s">
        <v>40</v>
      </c>
      <c r="V276" s="68">
        <v>495219.6</v>
      </c>
      <c r="W276" s="1">
        <v>50000</v>
      </c>
      <c r="X276" s="1">
        <v>491854.7</v>
      </c>
      <c r="Y276" s="1">
        <v>438262.7</v>
      </c>
      <c r="Z276" s="1">
        <v>421823.18</v>
      </c>
      <c r="AA276" s="81">
        <f t="shared" si="21"/>
        <v>16439.520000000019</v>
      </c>
      <c r="AB276" s="1">
        <v>394990.89</v>
      </c>
      <c r="AC276" s="81">
        <f t="shared" si="22"/>
        <v>26832.289999999979</v>
      </c>
      <c r="AD276" s="1">
        <v>394990.89</v>
      </c>
      <c r="AE276" s="81">
        <f t="shared" si="23"/>
        <v>0</v>
      </c>
      <c r="AF276" s="82">
        <f t="shared" si="24"/>
        <v>3364.8999999999651</v>
      </c>
      <c r="AG276" s="1">
        <v>0</v>
      </c>
      <c r="AH276" s="1">
        <v>445219.6</v>
      </c>
      <c r="AI276" s="1">
        <v>0</v>
      </c>
      <c r="AJ276" s="1">
        <v>0</v>
      </c>
      <c r="AK276" s="1">
        <v>445219.6</v>
      </c>
    </row>
    <row r="277" spans="1:37" hidden="1" x14ac:dyDescent="0.25">
      <c r="A277" t="str">
        <f t="shared" si="20"/>
        <v>1.1-00-2305_23621015_2331110</v>
      </c>
      <c r="B277" t="s">
        <v>137</v>
      </c>
      <c r="C277" t="s">
        <v>138</v>
      </c>
      <c r="D277" t="s">
        <v>28</v>
      </c>
      <c r="E277" t="s">
        <v>29</v>
      </c>
      <c r="F277" t="s">
        <v>43</v>
      </c>
      <c r="G277" t="s">
        <v>44</v>
      </c>
      <c r="H277" t="s">
        <v>45</v>
      </c>
      <c r="I277" t="s">
        <v>46</v>
      </c>
      <c r="J277">
        <v>6</v>
      </c>
      <c r="K277" t="s">
        <v>34</v>
      </c>
      <c r="L277">
        <v>21</v>
      </c>
      <c r="M277" t="s">
        <v>107</v>
      </c>
      <c r="N277" t="s">
        <v>47</v>
      </c>
      <c r="O277" t="s">
        <v>48</v>
      </c>
      <c r="P277">
        <v>3000</v>
      </c>
      <c r="Q277" t="s">
        <v>38</v>
      </c>
      <c r="R277">
        <v>3111</v>
      </c>
      <c r="S277" t="s">
        <v>122</v>
      </c>
      <c r="T277">
        <v>0</v>
      </c>
      <c r="U277" t="s">
        <v>40</v>
      </c>
      <c r="V277" s="68">
        <v>5197048</v>
      </c>
      <c r="W277" s="1">
        <v>5197048</v>
      </c>
      <c r="X277" s="1">
        <v>4000001.8</v>
      </c>
      <c r="Y277" s="1">
        <v>4000001.8</v>
      </c>
      <c r="Z277" s="1">
        <v>3297885</v>
      </c>
      <c r="AA277" s="81">
        <f t="shared" si="21"/>
        <v>702116.79999999981</v>
      </c>
      <c r="AB277" s="1">
        <v>3297885</v>
      </c>
      <c r="AC277" s="81">
        <f t="shared" si="22"/>
        <v>0</v>
      </c>
      <c r="AD277" s="1">
        <v>3297885</v>
      </c>
      <c r="AE277" s="81">
        <f t="shared" si="23"/>
        <v>0</v>
      </c>
      <c r="AF277" s="82">
        <f t="shared" si="24"/>
        <v>1197046.2000000002</v>
      </c>
      <c r="AG277" s="1">
        <v>0</v>
      </c>
      <c r="AH277" s="1">
        <v>0</v>
      </c>
      <c r="AI277" s="1">
        <v>0</v>
      </c>
      <c r="AJ277" s="1">
        <v>0</v>
      </c>
      <c r="AK277" s="1">
        <v>0</v>
      </c>
    </row>
    <row r="278" spans="1:37" hidden="1" x14ac:dyDescent="0.25">
      <c r="A278" t="str">
        <f t="shared" si="20"/>
        <v>1.1-00-2305_23621015_2331410</v>
      </c>
      <c r="B278" t="s">
        <v>137</v>
      </c>
      <c r="C278" t="s">
        <v>138</v>
      </c>
      <c r="D278" t="s">
        <v>28</v>
      </c>
      <c r="E278" t="s">
        <v>29</v>
      </c>
      <c r="F278" t="s">
        <v>43</v>
      </c>
      <c r="G278" t="s">
        <v>44</v>
      </c>
      <c r="H278" t="s">
        <v>45</v>
      </c>
      <c r="I278" t="s">
        <v>46</v>
      </c>
      <c r="J278">
        <v>6</v>
      </c>
      <c r="K278" t="s">
        <v>34</v>
      </c>
      <c r="L278">
        <v>21</v>
      </c>
      <c r="M278" t="s">
        <v>107</v>
      </c>
      <c r="N278" t="s">
        <v>47</v>
      </c>
      <c r="O278" t="s">
        <v>48</v>
      </c>
      <c r="P278">
        <v>3000</v>
      </c>
      <c r="Q278" t="s">
        <v>38</v>
      </c>
      <c r="R278">
        <v>3141</v>
      </c>
      <c r="S278" t="s">
        <v>203</v>
      </c>
      <c r="T278">
        <v>0</v>
      </c>
      <c r="U278" t="s">
        <v>40</v>
      </c>
      <c r="V278" s="68">
        <v>600000</v>
      </c>
      <c r="W278" s="1">
        <v>600000</v>
      </c>
      <c r="X278" s="1">
        <v>599999.56000000006</v>
      </c>
      <c r="Y278" s="1">
        <v>599999.56000000006</v>
      </c>
      <c r="Z278" s="1">
        <v>324650.09999999998</v>
      </c>
      <c r="AA278" s="81">
        <f t="shared" si="21"/>
        <v>275349.46000000008</v>
      </c>
      <c r="AB278" s="1">
        <v>324650.09999999998</v>
      </c>
      <c r="AC278" s="81">
        <f t="shared" si="22"/>
        <v>0</v>
      </c>
      <c r="AD278" s="1">
        <v>324650.09999999998</v>
      </c>
      <c r="AE278" s="81">
        <f t="shared" si="23"/>
        <v>0</v>
      </c>
      <c r="AF278" s="82">
        <f t="shared" si="24"/>
        <v>0.43999999994412065</v>
      </c>
      <c r="AG278" s="1">
        <v>0</v>
      </c>
      <c r="AH278" s="1">
        <v>0</v>
      </c>
      <c r="AI278" s="1">
        <v>0</v>
      </c>
      <c r="AJ278" s="1">
        <v>0</v>
      </c>
      <c r="AK278" s="1">
        <v>0</v>
      </c>
    </row>
    <row r="279" spans="1:37" hidden="1" x14ac:dyDescent="0.25">
      <c r="A279" t="str">
        <f t="shared" si="20"/>
        <v>1.1-00-2305_23621015_2331610</v>
      </c>
      <c r="B279" t="s">
        <v>137</v>
      </c>
      <c r="C279" t="s">
        <v>138</v>
      </c>
      <c r="D279" t="s">
        <v>28</v>
      </c>
      <c r="E279" t="s">
        <v>29</v>
      </c>
      <c r="F279" t="s">
        <v>43</v>
      </c>
      <c r="G279" t="s">
        <v>44</v>
      </c>
      <c r="H279" t="s">
        <v>45</v>
      </c>
      <c r="I279" t="s">
        <v>46</v>
      </c>
      <c r="J279">
        <v>6</v>
      </c>
      <c r="K279" t="s">
        <v>34</v>
      </c>
      <c r="L279">
        <v>21</v>
      </c>
      <c r="M279" t="s">
        <v>107</v>
      </c>
      <c r="N279" t="s">
        <v>47</v>
      </c>
      <c r="O279" t="s">
        <v>48</v>
      </c>
      <c r="P279">
        <v>3000</v>
      </c>
      <c r="Q279" t="s">
        <v>38</v>
      </c>
      <c r="R279">
        <v>3161</v>
      </c>
      <c r="S279" t="s">
        <v>144</v>
      </c>
      <c r="T279">
        <v>0</v>
      </c>
      <c r="U279" t="s">
        <v>40</v>
      </c>
      <c r="V279" s="68">
        <v>2700000</v>
      </c>
      <c r="W279" s="1">
        <v>2700000</v>
      </c>
      <c r="X279" s="1">
        <v>2593760</v>
      </c>
      <c r="Y279" s="1">
        <v>2593760</v>
      </c>
      <c r="Z279" s="1">
        <v>1918883.6</v>
      </c>
      <c r="AA279" s="81">
        <f t="shared" si="21"/>
        <v>674876.39999999991</v>
      </c>
      <c r="AB279" s="1">
        <v>1693924.8</v>
      </c>
      <c r="AC279" s="81">
        <f t="shared" si="22"/>
        <v>224958.80000000005</v>
      </c>
      <c r="AD279" s="1">
        <v>1693924.8</v>
      </c>
      <c r="AE279" s="81">
        <f t="shared" si="23"/>
        <v>0</v>
      </c>
      <c r="AF279" s="82">
        <f t="shared" si="24"/>
        <v>106240</v>
      </c>
      <c r="AG279" s="1">
        <v>0</v>
      </c>
      <c r="AH279" s="1">
        <v>0</v>
      </c>
      <c r="AI279" s="1">
        <v>0</v>
      </c>
      <c r="AJ279" s="1">
        <v>0</v>
      </c>
      <c r="AK279" s="1">
        <v>0</v>
      </c>
    </row>
    <row r="280" spans="1:37" hidden="1" x14ac:dyDescent="0.25">
      <c r="A280" t="str">
        <f t="shared" si="20"/>
        <v>1.1-00-2305_23621015_2332210</v>
      </c>
      <c r="B280" t="s">
        <v>137</v>
      </c>
      <c r="C280" t="s">
        <v>138</v>
      </c>
      <c r="D280" t="s">
        <v>28</v>
      </c>
      <c r="E280" t="s">
        <v>29</v>
      </c>
      <c r="F280" t="s">
        <v>43</v>
      </c>
      <c r="G280" t="s">
        <v>44</v>
      </c>
      <c r="H280" t="s">
        <v>45</v>
      </c>
      <c r="I280" t="s">
        <v>46</v>
      </c>
      <c r="J280">
        <v>6</v>
      </c>
      <c r="K280" t="s">
        <v>34</v>
      </c>
      <c r="L280">
        <v>21</v>
      </c>
      <c r="M280" t="s">
        <v>107</v>
      </c>
      <c r="N280" t="s">
        <v>47</v>
      </c>
      <c r="O280" t="s">
        <v>48</v>
      </c>
      <c r="P280">
        <v>3000</v>
      </c>
      <c r="Q280" t="s">
        <v>38</v>
      </c>
      <c r="R280">
        <v>3221</v>
      </c>
      <c r="S280" t="s">
        <v>335</v>
      </c>
      <c r="T280">
        <v>0</v>
      </c>
      <c r="U280" t="s">
        <v>40</v>
      </c>
      <c r="V280" s="68">
        <v>2250000</v>
      </c>
      <c r="W280" s="1">
        <v>2350000</v>
      </c>
      <c r="X280" s="1">
        <v>2273560.91</v>
      </c>
      <c r="Y280" s="1">
        <v>2273560.91</v>
      </c>
      <c r="Z280" s="1">
        <v>1447071.95</v>
      </c>
      <c r="AA280" s="81">
        <f t="shared" si="21"/>
        <v>826488.9600000002</v>
      </c>
      <c r="AB280" s="1">
        <v>1319208.6100000001</v>
      </c>
      <c r="AC280" s="81">
        <f t="shared" si="22"/>
        <v>127863.33999999985</v>
      </c>
      <c r="AD280" s="1">
        <v>1280208.6100000001</v>
      </c>
      <c r="AE280" s="81">
        <f t="shared" si="23"/>
        <v>39000</v>
      </c>
      <c r="AF280" s="82">
        <f t="shared" si="24"/>
        <v>-23560.910000000149</v>
      </c>
      <c r="AG280" s="1">
        <v>0</v>
      </c>
      <c r="AH280" s="1">
        <v>0</v>
      </c>
      <c r="AI280" s="1">
        <v>0</v>
      </c>
      <c r="AJ280" s="1">
        <v>100000</v>
      </c>
      <c r="AK280" s="1">
        <v>-100000</v>
      </c>
    </row>
    <row r="281" spans="1:37" hidden="1" x14ac:dyDescent="0.25">
      <c r="A281" t="str">
        <f t="shared" si="20"/>
        <v>1.1-00-2305_23621015_2332310</v>
      </c>
      <c r="B281" t="s">
        <v>137</v>
      </c>
      <c r="C281" t="s">
        <v>138</v>
      </c>
      <c r="D281" t="s">
        <v>28</v>
      </c>
      <c r="E281" t="s">
        <v>29</v>
      </c>
      <c r="F281" t="s">
        <v>43</v>
      </c>
      <c r="G281" t="s">
        <v>44</v>
      </c>
      <c r="H281" t="s">
        <v>45</v>
      </c>
      <c r="I281" t="s">
        <v>46</v>
      </c>
      <c r="J281">
        <v>6</v>
      </c>
      <c r="K281" t="s">
        <v>34</v>
      </c>
      <c r="L281">
        <v>21</v>
      </c>
      <c r="M281" t="s">
        <v>107</v>
      </c>
      <c r="N281" t="s">
        <v>47</v>
      </c>
      <c r="O281" t="s">
        <v>48</v>
      </c>
      <c r="P281">
        <v>3000</v>
      </c>
      <c r="Q281" t="s">
        <v>38</v>
      </c>
      <c r="R281">
        <v>3231</v>
      </c>
      <c r="S281" t="s">
        <v>211</v>
      </c>
      <c r="T281">
        <v>0</v>
      </c>
      <c r="U281" t="s">
        <v>40</v>
      </c>
      <c r="V281" s="68">
        <v>0</v>
      </c>
      <c r="W281" s="1">
        <v>3000000</v>
      </c>
      <c r="X281" s="1">
        <v>0</v>
      </c>
      <c r="Y281" s="1">
        <v>0</v>
      </c>
      <c r="Z281" s="1">
        <v>0</v>
      </c>
      <c r="AA281" s="81">
        <f t="shared" si="21"/>
        <v>0</v>
      </c>
      <c r="AB281" s="1">
        <v>0</v>
      </c>
      <c r="AC281" s="81">
        <f t="shared" si="22"/>
        <v>0</v>
      </c>
      <c r="AD281" s="1">
        <v>0</v>
      </c>
      <c r="AE281" s="81">
        <f t="shared" si="23"/>
        <v>0</v>
      </c>
      <c r="AF281" s="82">
        <f t="shared" si="24"/>
        <v>0</v>
      </c>
      <c r="AG281" s="1">
        <v>0</v>
      </c>
      <c r="AH281" s="1">
        <v>0</v>
      </c>
      <c r="AI281" s="1">
        <v>0</v>
      </c>
      <c r="AJ281" s="1">
        <v>3000000</v>
      </c>
      <c r="AK281" s="1">
        <v>-3000000</v>
      </c>
    </row>
    <row r="282" spans="1:37" hidden="1" x14ac:dyDescent="0.25">
      <c r="A282" t="str">
        <f t="shared" si="20"/>
        <v>1.1-00-2305_23621015_2332510</v>
      </c>
      <c r="B282" t="s">
        <v>137</v>
      </c>
      <c r="C282" t="s">
        <v>138</v>
      </c>
      <c r="D282" t="s">
        <v>28</v>
      </c>
      <c r="E282" t="s">
        <v>29</v>
      </c>
      <c r="F282" t="s">
        <v>43</v>
      </c>
      <c r="G282" t="s">
        <v>44</v>
      </c>
      <c r="H282" t="s">
        <v>45</v>
      </c>
      <c r="I282" t="s">
        <v>46</v>
      </c>
      <c r="J282">
        <v>6</v>
      </c>
      <c r="K282" t="s">
        <v>34</v>
      </c>
      <c r="L282">
        <v>21</v>
      </c>
      <c r="M282" t="s">
        <v>107</v>
      </c>
      <c r="N282" t="s">
        <v>47</v>
      </c>
      <c r="O282" t="s">
        <v>48</v>
      </c>
      <c r="P282">
        <v>3000</v>
      </c>
      <c r="Q282" t="s">
        <v>38</v>
      </c>
      <c r="R282">
        <v>3251</v>
      </c>
      <c r="S282" t="s">
        <v>102</v>
      </c>
      <c r="T282">
        <v>0</v>
      </c>
      <c r="U282" t="s">
        <v>40</v>
      </c>
      <c r="V282" s="68">
        <v>0</v>
      </c>
      <c r="W282" s="1">
        <v>0</v>
      </c>
      <c r="X282" s="1">
        <v>0</v>
      </c>
      <c r="Y282" s="1">
        <v>0</v>
      </c>
      <c r="Z282" s="1">
        <v>0</v>
      </c>
      <c r="AA282" s="81">
        <f t="shared" si="21"/>
        <v>0</v>
      </c>
      <c r="AB282" s="1">
        <v>0</v>
      </c>
      <c r="AC282" s="81">
        <f t="shared" si="22"/>
        <v>0</v>
      </c>
      <c r="AD282" s="1">
        <v>0</v>
      </c>
      <c r="AE282" s="81">
        <f t="shared" si="23"/>
        <v>0</v>
      </c>
      <c r="AF282" s="82">
        <f t="shared" si="24"/>
        <v>0</v>
      </c>
      <c r="AG282" s="1">
        <v>0</v>
      </c>
      <c r="AH282" s="1">
        <v>0</v>
      </c>
      <c r="AI282" s="1">
        <v>0</v>
      </c>
      <c r="AJ282" s="1">
        <v>0</v>
      </c>
      <c r="AK282" s="1">
        <v>0</v>
      </c>
    </row>
    <row r="283" spans="1:37" hidden="1" x14ac:dyDescent="0.25">
      <c r="A283" t="str">
        <f t="shared" si="20"/>
        <v>1.1-00-2305_23621015_2332910</v>
      </c>
      <c r="B283" t="s">
        <v>137</v>
      </c>
      <c r="C283" t="s">
        <v>138</v>
      </c>
      <c r="D283" t="s">
        <v>28</v>
      </c>
      <c r="E283" t="s">
        <v>29</v>
      </c>
      <c r="F283" t="s">
        <v>43</v>
      </c>
      <c r="G283" t="s">
        <v>44</v>
      </c>
      <c r="H283" t="s">
        <v>45</v>
      </c>
      <c r="I283" t="s">
        <v>46</v>
      </c>
      <c r="J283">
        <v>6</v>
      </c>
      <c r="K283" t="s">
        <v>34</v>
      </c>
      <c r="L283">
        <v>21</v>
      </c>
      <c r="M283" t="s">
        <v>107</v>
      </c>
      <c r="N283" t="s">
        <v>47</v>
      </c>
      <c r="O283" t="s">
        <v>48</v>
      </c>
      <c r="P283">
        <v>3000</v>
      </c>
      <c r="Q283" t="s">
        <v>38</v>
      </c>
      <c r="R283">
        <v>3291</v>
      </c>
      <c r="S283" t="s">
        <v>276</v>
      </c>
      <c r="T283">
        <v>0</v>
      </c>
      <c r="U283" t="s">
        <v>40</v>
      </c>
      <c r="V283" s="68">
        <v>10000</v>
      </c>
      <c r="W283" s="1">
        <v>0</v>
      </c>
      <c r="X283" s="1">
        <v>0</v>
      </c>
      <c r="Y283" s="1">
        <v>0</v>
      </c>
      <c r="Z283" s="1">
        <v>0</v>
      </c>
      <c r="AA283" s="81">
        <f t="shared" si="21"/>
        <v>0</v>
      </c>
      <c r="AB283" s="1">
        <v>0</v>
      </c>
      <c r="AC283" s="81">
        <f t="shared" si="22"/>
        <v>0</v>
      </c>
      <c r="AD283" s="1">
        <v>0</v>
      </c>
      <c r="AE283" s="81">
        <f t="shared" si="23"/>
        <v>0</v>
      </c>
      <c r="AF283" s="82">
        <f t="shared" si="24"/>
        <v>10000</v>
      </c>
      <c r="AG283" s="1">
        <v>0</v>
      </c>
      <c r="AH283" s="1">
        <v>10000</v>
      </c>
      <c r="AI283" s="1">
        <v>0</v>
      </c>
      <c r="AJ283" s="1">
        <v>0</v>
      </c>
      <c r="AK283" s="1">
        <v>10000</v>
      </c>
    </row>
    <row r="284" spans="1:37" hidden="1" x14ac:dyDescent="0.25">
      <c r="A284" t="str">
        <f t="shared" si="20"/>
        <v>1.1-00-2305_23621015_2333110</v>
      </c>
      <c r="B284" t="s">
        <v>137</v>
      </c>
      <c r="C284" t="s">
        <v>138</v>
      </c>
      <c r="D284" t="s">
        <v>28</v>
      </c>
      <c r="E284" t="s">
        <v>29</v>
      </c>
      <c r="F284" t="s">
        <v>43</v>
      </c>
      <c r="G284" t="s">
        <v>44</v>
      </c>
      <c r="H284" t="s">
        <v>45</v>
      </c>
      <c r="I284" t="s">
        <v>46</v>
      </c>
      <c r="J284">
        <v>6</v>
      </c>
      <c r="K284" t="s">
        <v>34</v>
      </c>
      <c r="L284">
        <v>21</v>
      </c>
      <c r="M284" t="s">
        <v>107</v>
      </c>
      <c r="N284" t="s">
        <v>47</v>
      </c>
      <c r="O284" t="s">
        <v>48</v>
      </c>
      <c r="P284">
        <v>3000</v>
      </c>
      <c r="Q284" t="s">
        <v>38</v>
      </c>
      <c r="R284">
        <v>3311</v>
      </c>
      <c r="S284" t="s">
        <v>180</v>
      </c>
      <c r="T284">
        <v>0</v>
      </c>
      <c r="U284" t="s">
        <v>40</v>
      </c>
      <c r="V284" s="68">
        <v>230000</v>
      </c>
      <c r="W284" s="1">
        <v>230000</v>
      </c>
      <c r="X284" s="1">
        <v>225620</v>
      </c>
      <c r="Y284" s="1">
        <v>225620</v>
      </c>
      <c r="Z284" s="1">
        <v>90248</v>
      </c>
      <c r="AA284" s="81">
        <f t="shared" si="21"/>
        <v>135372</v>
      </c>
      <c r="AB284" s="1">
        <v>90248</v>
      </c>
      <c r="AC284" s="81">
        <f t="shared" si="22"/>
        <v>0</v>
      </c>
      <c r="AD284" s="1">
        <v>90248</v>
      </c>
      <c r="AE284" s="81">
        <f t="shared" si="23"/>
        <v>0</v>
      </c>
      <c r="AF284" s="82">
        <f t="shared" si="24"/>
        <v>4380</v>
      </c>
      <c r="AG284" s="1">
        <v>0</v>
      </c>
      <c r="AH284" s="1">
        <v>0</v>
      </c>
      <c r="AI284" s="1">
        <v>0</v>
      </c>
      <c r="AJ284" s="1">
        <v>0</v>
      </c>
      <c r="AK284" s="1">
        <v>0</v>
      </c>
    </row>
    <row r="285" spans="1:37" hidden="1" x14ac:dyDescent="0.25">
      <c r="A285" t="str">
        <f t="shared" si="20"/>
        <v>1.1-00-2305_23621015_2333210</v>
      </c>
      <c r="B285" t="s">
        <v>137</v>
      </c>
      <c r="C285" t="s">
        <v>138</v>
      </c>
      <c r="D285" t="s">
        <v>28</v>
      </c>
      <c r="E285" t="s">
        <v>29</v>
      </c>
      <c r="F285" t="s">
        <v>43</v>
      </c>
      <c r="G285" t="s">
        <v>44</v>
      </c>
      <c r="H285" t="s">
        <v>45</v>
      </c>
      <c r="I285" t="s">
        <v>46</v>
      </c>
      <c r="J285">
        <v>6</v>
      </c>
      <c r="K285" t="s">
        <v>34</v>
      </c>
      <c r="L285">
        <v>21</v>
      </c>
      <c r="M285" t="s">
        <v>107</v>
      </c>
      <c r="N285" t="s">
        <v>47</v>
      </c>
      <c r="O285" t="s">
        <v>48</v>
      </c>
      <c r="P285">
        <v>3000</v>
      </c>
      <c r="Q285" t="s">
        <v>38</v>
      </c>
      <c r="R285">
        <v>3321</v>
      </c>
      <c r="S285" t="s">
        <v>181</v>
      </c>
      <c r="T285">
        <v>0</v>
      </c>
      <c r="U285" t="s">
        <v>40</v>
      </c>
      <c r="V285" s="68">
        <v>69408</v>
      </c>
      <c r="W285" s="1">
        <v>0</v>
      </c>
      <c r="X285" s="1">
        <v>68987.75</v>
      </c>
      <c r="Y285" s="1">
        <v>68987.75</v>
      </c>
      <c r="Z285" s="1">
        <v>68987.75</v>
      </c>
      <c r="AA285" s="81">
        <f t="shared" si="21"/>
        <v>0</v>
      </c>
      <c r="AB285" s="1">
        <v>0</v>
      </c>
      <c r="AC285" s="81">
        <f t="shared" si="22"/>
        <v>68987.75</v>
      </c>
      <c r="AD285" s="1">
        <v>0</v>
      </c>
      <c r="AE285" s="81">
        <f t="shared" si="23"/>
        <v>0</v>
      </c>
      <c r="AF285" s="82">
        <f t="shared" si="24"/>
        <v>420.25</v>
      </c>
      <c r="AG285" s="1">
        <v>0</v>
      </c>
      <c r="AH285" s="1">
        <v>69408</v>
      </c>
      <c r="AI285" s="1">
        <v>0</v>
      </c>
      <c r="AJ285" s="1">
        <v>0</v>
      </c>
      <c r="AK285" s="1">
        <v>69408</v>
      </c>
    </row>
    <row r="286" spans="1:37" hidden="1" x14ac:dyDescent="0.25">
      <c r="A286" t="str">
        <f t="shared" si="20"/>
        <v>1.1-00-2305_23621015_2333310</v>
      </c>
      <c r="B286" t="s">
        <v>137</v>
      </c>
      <c r="C286" t="s">
        <v>138</v>
      </c>
      <c r="D286" t="s">
        <v>28</v>
      </c>
      <c r="E286" t="s">
        <v>29</v>
      </c>
      <c r="F286" t="s">
        <v>43</v>
      </c>
      <c r="G286" t="s">
        <v>44</v>
      </c>
      <c r="H286" t="s">
        <v>45</v>
      </c>
      <c r="I286" t="s">
        <v>46</v>
      </c>
      <c r="J286">
        <v>6</v>
      </c>
      <c r="K286" t="s">
        <v>34</v>
      </c>
      <c r="L286">
        <v>21</v>
      </c>
      <c r="M286" t="s">
        <v>107</v>
      </c>
      <c r="N286" t="s">
        <v>47</v>
      </c>
      <c r="O286" t="s">
        <v>48</v>
      </c>
      <c r="P286">
        <v>3000</v>
      </c>
      <c r="Q286" t="s">
        <v>38</v>
      </c>
      <c r="R286">
        <v>3331</v>
      </c>
      <c r="S286" t="s">
        <v>204</v>
      </c>
      <c r="T286">
        <v>0</v>
      </c>
      <c r="U286" t="s">
        <v>40</v>
      </c>
      <c r="V286" s="68">
        <v>100000</v>
      </c>
      <c r="W286" s="1">
        <v>100000</v>
      </c>
      <c r="X286" s="1">
        <v>69600</v>
      </c>
      <c r="Y286" s="1">
        <v>69600</v>
      </c>
      <c r="Z286" s="1">
        <v>69600</v>
      </c>
      <c r="AA286" s="81">
        <f t="shared" si="21"/>
        <v>0</v>
      </c>
      <c r="AB286" s="1">
        <v>69600</v>
      </c>
      <c r="AC286" s="81">
        <f t="shared" si="22"/>
        <v>0</v>
      </c>
      <c r="AD286" s="1">
        <v>69600</v>
      </c>
      <c r="AE286" s="81">
        <f t="shared" si="23"/>
        <v>0</v>
      </c>
      <c r="AF286" s="82">
        <f t="shared" si="24"/>
        <v>30400</v>
      </c>
      <c r="AG286" s="1">
        <v>0</v>
      </c>
      <c r="AH286" s="1">
        <v>0</v>
      </c>
      <c r="AI286" s="1">
        <v>0</v>
      </c>
      <c r="AJ286" s="1">
        <v>0</v>
      </c>
      <c r="AK286" s="1">
        <v>0</v>
      </c>
    </row>
    <row r="287" spans="1:37" hidden="1" x14ac:dyDescent="0.25">
      <c r="A287" t="str">
        <f t="shared" si="20"/>
        <v>1.1-00-2305_23621015_23334133</v>
      </c>
      <c r="B287" t="s">
        <v>137</v>
      </c>
      <c r="C287" t="s">
        <v>138</v>
      </c>
      <c r="D287" t="s">
        <v>28</v>
      </c>
      <c r="E287" t="s">
        <v>29</v>
      </c>
      <c r="F287" t="s">
        <v>43</v>
      </c>
      <c r="G287" t="s">
        <v>44</v>
      </c>
      <c r="H287" t="s">
        <v>45</v>
      </c>
      <c r="I287" t="s">
        <v>46</v>
      </c>
      <c r="J287">
        <v>6</v>
      </c>
      <c r="K287" t="s">
        <v>34</v>
      </c>
      <c r="L287">
        <v>21</v>
      </c>
      <c r="M287" t="s">
        <v>107</v>
      </c>
      <c r="N287" t="s">
        <v>47</v>
      </c>
      <c r="O287" t="s">
        <v>48</v>
      </c>
      <c r="P287">
        <v>3000</v>
      </c>
      <c r="Q287" t="s">
        <v>38</v>
      </c>
      <c r="R287">
        <v>3341</v>
      </c>
      <c r="S287" t="s">
        <v>71</v>
      </c>
      <c r="T287">
        <v>33</v>
      </c>
      <c r="U287" t="s">
        <v>336</v>
      </c>
      <c r="V287" s="68">
        <v>139200</v>
      </c>
      <c r="W287" s="1">
        <v>0</v>
      </c>
      <c r="X287" s="1">
        <v>139200</v>
      </c>
      <c r="Y287" s="1">
        <v>139200</v>
      </c>
      <c r="Z287" s="1">
        <v>41760</v>
      </c>
      <c r="AA287" s="81">
        <f t="shared" si="21"/>
        <v>97440</v>
      </c>
      <c r="AB287" s="1">
        <v>41760</v>
      </c>
      <c r="AC287" s="81">
        <f t="shared" si="22"/>
        <v>0</v>
      </c>
      <c r="AD287" s="1">
        <v>0</v>
      </c>
      <c r="AE287" s="81">
        <f t="shared" si="23"/>
        <v>41760</v>
      </c>
      <c r="AF287" s="82">
        <f t="shared" si="24"/>
        <v>0</v>
      </c>
      <c r="AG287" s="1">
        <v>0</v>
      </c>
      <c r="AH287" s="1">
        <v>139200</v>
      </c>
      <c r="AI287" s="1">
        <v>0</v>
      </c>
      <c r="AJ287" s="1">
        <v>0</v>
      </c>
      <c r="AK287" s="1">
        <v>139200</v>
      </c>
    </row>
    <row r="288" spans="1:37" hidden="1" x14ac:dyDescent="0.25">
      <c r="A288" t="str">
        <f t="shared" si="20"/>
        <v>1.1-00-2305_23621015_23334134</v>
      </c>
      <c r="B288" t="s">
        <v>137</v>
      </c>
      <c r="C288" t="s">
        <v>138</v>
      </c>
      <c r="D288" t="s">
        <v>28</v>
      </c>
      <c r="E288" t="s">
        <v>29</v>
      </c>
      <c r="F288" t="s">
        <v>43</v>
      </c>
      <c r="G288" t="s">
        <v>44</v>
      </c>
      <c r="H288" t="s">
        <v>45</v>
      </c>
      <c r="I288" t="s">
        <v>46</v>
      </c>
      <c r="J288">
        <v>6</v>
      </c>
      <c r="K288" t="s">
        <v>34</v>
      </c>
      <c r="L288">
        <v>21</v>
      </c>
      <c r="M288" t="s">
        <v>107</v>
      </c>
      <c r="N288" t="s">
        <v>47</v>
      </c>
      <c r="O288" t="s">
        <v>48</v>
      </c>
      <c r="P288">
        <v>3000</v>
      </c>
      <c r="Q288" t="s">
        <v>38</v>
      </c>
      <c r="R288">
        <v>3341</v>
      </c>
      <c r="S288" t="s">
        <v>71</v>
      </c>
      <c r="T288">
        <v>34</v>
      </c>
      <c r="U288" t="s">
        <v>337</v>
      </c>
      <c r="V288" s="68">
        <v>40636</v>
      </c>
      <c r="W288" s="1">
        <v>0</v>
      </c>
      <c r="X288" s="1">
        <v>40136</v>
      </c>
      <c r="Y288" s="1">
        <v>40136</v>
      </c>
      <c r="Z288" s="1">
        <v>9744</v>
      </c>
      <c r="AA288" s="81">
        <f t="shared" si="21"/>
        <v>30392</v>
      </c>
      <c r="AB288" s="1">
        <v>0</v>
      </c>
      <c r="AC288" s="81">
        <f t="shared" si="22"/>
        <v>9744</v>
      </c>
      <c r="AD288" s="1">
        <v>0</v>
      </c>
      <c r="AE288" s="81">
        <f t="shared" si="23"/>
        <v>0</v>
      </c>
      <c r="AF288" s="82">
        <f t="shared" si="24"/>
        <v>500</v>
      </c>
      <c r="AG288" s="1">
        <v>0</v>
      </c>
      <c r="AH288" s="1">
        <v>40636</v>
      </c>
      <c r="AI288" s="1">
        <v>0</v>
      </c>
      <c r="AJ288" s="1">
        <v>0</v>
      </c>
      <c r="AK288" s="1">
        <v>40636</v>
      </c>
    </row>
    <row r="289" spans="1:37" hidden="1" x14ac:dyDescent="0.25">
      <c r="A289" t="str">
        <f t="shared" si="20"/>
        <v>1.1-00-2305_23621015_23334135</v>
      </c>
      <c r="B289" t="s">
        <v>137</v>
      </c>
      <c r="C289" t="s">
        <v>138</v>
      </c>
      <c r="D289" t="s">
        <v>28</v>
      </c>
      <c r="E289" t="s">
        <v>29</v>
      </c>
      <c r="F289" t="s">
        <v>43</v>
      </c>
      <c r="G289" t="s">
        <v>44</v>
      </c>
      <c r="H289" t="s">
        <v>45</v>
      </c>
      <c r="I289" t="s">
        <v>46</v>
      </c>
      <c r="J289">
        <v>6</v>
      </c>
      <c r="K289" t="s">
        <v>34</v>
      </c>
      <c r="L289">
        <v>21</v>
      </c>
      <c r="M289" t="s">
        <v>107</v>
      </c>
      <c r="N289" t="s">
        <v>47</v>
      </c>
      <c r="O289" t="s">
        <v>48</v>
      </c>
      <c r="P289">
        <v>3000</v>
      </c>
      <c r="Q289" t="s">
        <v>38</v>
      </c>
      <c r="R289">
        <v>3341</v>
      </c>
      <c r="S289" t="s">
        <v>71</v>
      </c>
      <c r="T289">
        <v>35</v>
      </c>
      <c r="U289" t="s">
        <v>601</v>
      </c>
      <c r="V289" s="68">
        <v>65900</v>
      </c>
      <c r="W289" s="1">
        <v>0</v>
      </c>
      <c r="X289" s="1">
        <v>62604.5</v>
      </c>
      <c r="Y289" s="1">
        <v>62604.5</v>
      </c>
      <c r="Z289" s="1">
        <v>0</v>
      </c>
      <c r="AA289" s="81">
        <f t="shared" si="21"/>
        <v>62604.5</v>
      </c>
      <c r="AB289" s="1">
        <v>0</v>
      </c>
      <c r="AC289" s="81">
        <f t="shared" si="22"/>
        <v>0</v>
      </c>
      <c r="AD289" s="1">
        <v>0</v>
      </c>
      <c r="AE289" s="81">
        <f t="shared" si="23"/>
        <v>0</v>
      </c>
      <c r="AF289" s="82">
        <f t="shared" si="24"/>
        <v>3295.5</v>
      </c>
      <c r="AG289" s="1">
        <v>0</v>
      </c>
      <c r="AH289" s="1">
        <v>65900</v>
      </c>
      <c r="AI289" s="1">
        <v>0</v>
      </c>
      <c r="AJ289" s="1">
        <v>0</v>
      </c>
      <c r="AK289" s="1">
        <v>65900</v>
      </c>
    </row>
    <row r="290" spans="1:37" hidden="1" x14ac:dyDescent="0.25">
      <c r="A290" t="str">
        <f t="shared" si="20"/>
        <v>1.1-00-2305_23621015_2333710</v>
      </c>
      <c r="B290" t="s">
        <v>137</v>
      </c>
      <c r="C290" t="s">
        <v>138</v>
      </c>
      <c r="D290" t="s">
        <v>28</v>
      </c>
      <c r="E290" t="s">
        <v>29</v>
      </c>
      <c r="F290" t="s">
        <v>43</v>
      </c>
      <c r="G290" t="s">
        <v>44</v>
      </c>
      <c r="H290" t="s">
        <v>45</v>
      </c>
      <c r="I290" t="s">
        <v>46</v>
      </c>
      <c r="J290">
        <v>6</v>
      </c>
      <c r="K290" t="s">
        <v>34</v>
      </c>
      <c r="L290">
        <v>21</v>
      </c>
      <c r="M290" t="s">
        <v>107</v>
      </c>
      <c r="N290" t="s">
        <v>47</v>
      </c>
      <c r="O290" t="s">
        <v>48</v>
      </c>
      <c r="P290">
        <v>3000</v>
      </c>
      <c r="Q290" t="s">
        <v>38</v>
      </c>
      <c r="R290">
        <v>3371</v>
      </c>
      <c r="S290" t="s">
        <v>338</v>
      </c>
      <c r="T290">
        <v>0</v>
      </c>
      <c r="U290" t="s">
        <v>40</v>
      </c>
      <c r="V290" s="68">
        <v>20885568</v>
      </c>
      <c r="W290" s="1">
        <v>0</v>
      </c>
      <c r="X290" s="1">
        <v>13923712</v>
      </c>
      <c r="Y290" s="1">
        <v>13923712</v>
      </c>
      <c r="Z290" s="1">
        <v>12183248</v>
      </c>
      <c r="AA290" s="81">
        <f t="shared" si="21"/>
        <v>1740464</v>
      </c>
      <c r="AB290" s="1">
        <v>12183248</v>
      </c>
      <c r="AC290" s="81">
        <f t="shared" si="22"/>
        <v>0</v>
      </c>
      <c r="AD290" s="1">
        <v>12183248</v>
      </c>
      <c r="AE290" s="81">
        <f t="shared" si="23"/>
        <v>0</v>
      </c>
      <c r="AF290" s="82">
        <f t="shared" si="24"/>
        <v>6961856</v>
      </c>
      <c r="AG290" s="1">
        <v>0</v>
      </c>
      <c r="AH290" s="1">
        <v>20885568</v>
      </c>
      <c r="AI290" s="1">
        <v>0</v>
      </c>
      <c r="AJ290" s="1">
        <v>0</v>
      </c>
      <c r="AK290" s="1">
        <v>20885568</v>
      </c>
    </row>
    <row r="291" spans="1:37" hidden="1" x14ac:dyDescent="0.25">
      <c r="A291" t="str">
        <f t="shared" si="20"/>
        <v>1.1-00-2305_23621015_2334410</v>
      </c>
      <c r="B291" t="s">
        <v>137</v>
      </c>
      <c r="C291" t="s">
        <v>138</v>
      </c>
      <c r="D291" t="s">
        <v>28</v>
      </c>
      <c r="E291" t="s">
        <v>29</v>
      </c>
      <c r="F291" t="s">
        <v>43</v>
      </c>
      <c r="G291" t="s">
        <v>44</v>
      </c>
      <c r="H291" t="s">
        <v>45</v>
      </c>
      <c r="I291" t="s">
        <v>46</v>
      </c>
      <c r="J291">
        <v>6</v>
      </c>
      <c r="K291" t="s">
        <v>34</v>
      </c>
      <c r="L291">
        <v>21</v>
      </c>
      <c r="M291" t="s">
        <v>107</v>
      </c>
      <c r="N291" t="s">
        <v>47</v>
      </c>
      <c r="O291" t="s">
        <v>48</v>
      </c>
      <c r="P291">
        <v>3000</v>
      </c>
      <c r="Q291" t="s">
        <v>38</v>
      </c>
      <c r="R291">
        <v>3441</v>
      </c>
      <c r="S291" t="s">
        <v>339</v>
      </c>
      <c r="T291">
        <v>0</v>
      </c>
      <c r="U291" t="s">
        <v>40</v>
      </c>
      <c r="V291" s="68">
        <v>153000</v>
      </c>
      <c r="W291" s="1">
        <v>160000</v>
      </c>
      <c r="X291" s="1">
        <v>138003.72</v>
      </c>
      <c r="Y291" s="1">
        <v>126403.72</v>
      </c>
      <c r="Z291" s="1">
        <v>126403.72</v>
      </c>
      <c r="AA291" s="81">
        <f t="shared" si="21"/>
        <v>0</v>
      </c>
      <c r="AB291" s="1">
        <v>126403.72</v>
      </c>
      <c r="AC291" s="81">
        <f t="shared" si="22"/>
        <v>0</v>
      </c>
      <c r="AD291" s="1">
        <v>126403.72</v>
      </c>
      <c r="AE291" s="81">
        <f t="shared" si="23"/>
        <v>0</v>
      </c>
      <c r="AF291" s="82">
        <f t="shared" si="24"/>
        <v>14996.279999999999</v>
      </c>
      <c r="AG291" s="1">
        <v>0</v>
      </c>
      <c r="AH291" s="1">
        <v>0</v>
      </c>
      <c r="AI291" s="1">
        <v>0</v>
      </c>
      <c r="AJ291" s="1">
        <v>7000</v>
      </c>
      <c r="AK291" s="1">
        <v>-7000</v>
      </c>
    </row>
    <row r="292" spans="1:37" hidden="1" x14ac:dyDescent="0.25">
      <c r="A292" t="str">
        <f t="shared" si="20"/>
        <v>1.1-00-2305_23621015_2334510</v>
      </c>
      <c r="B292" t="s">
        <v>137</v>
      </c>
      <c r="C292" t="s">
        <v>138</v>
      </c>
      <c r="D292" t="s">
        <v>28</v>
      </c>
      <c r="E292" t="s">
        <v>29</v>
      </c>
      <c r="F292" t="s">
        <v>43</v>
      </c>
      <c r="G292" t="s">
        <v>44</v>
      </c>
      <c r="H292" t="s">
        <v>45</v>
      </c>
      <c r="I292" t="s">
        <v>46</v>
      </c>
      <c r="J292">
        <v>6</v>
      </c>
      <c r="K292" t="s">
        <v>34</v>
      </c>
      <c r="L292">
        <v>21</v>
      </c>
      <c r="M292" t="s">
        <v>107</v>
      </c>
      <c r="N292" t="s">
        <v>47</v>
      </c>
      <c r="O292" t="s">
        <v>48</v>
      </c>
      <c r="P292">
        <v>3000</v>
      </c>
      <c r="Q292" t="s">
        <v>38</v>
      </c>
      <c r="R292">
        <v>3451</v>
      </c>
      <c r="S292" t="s">
        <v>340</v>
      </c>
      <c r="T292">
        <v>0</v>
      </c>
      <c r="U292" t="s">
        <v>40</v>
      </c>
      <c r="V292" s="68">
        <v>5400000</v>
      </c>
      <c r="W292" s="1">
        <v>5000000</v>
      </c>
      <c r="X292" s="1">
        <v>5375561.7699999996</v>
      </c>
      <c r="Y292" s="1">
        <v>5375561.7699999996</v>
      </c>
      <c r="Z292" s="1">
        <v>5374582.1200000001</v>
      </c>
      <c r="AA292" s="81">
        <f t="shared" si="21"/>
        <v>979.64999999944121</v>
      </c>
      <c r="AB292" s="1">
        <v>5374582.1200000001</v>
      </c>
      <c r="AC292" s="81">
        <f t="shared" si="22"/>
        <v>0</v>
      </c>
      <c r="AD292" s="1">
        <v>5374582.1200000001</v>
      </c>
      <c r="AE292" s="81">
        <f t="shared" si="23"/>
        <v>0</v>
      </c>
      <c r="AF292" s="82">
        <f t="shared" si="24"/>
        <v>24438.230000000447</v>
      </c>
      <c r="AG292" s="1">
        <v>0</v>
      </c>
      <c r="AH292" s="1">
        <v>400000</v>
      </c>
      <c r="AI292" s="1">
        <v>0</v>
      </c>
      <c r="AJ292" s="1">
        <v>0</v>
      </c>
      <c r="AK292" s="1">
        <v>400000</v>
      </c>
    </row>
    <row r="293" spans="1:37" hidden="1" x14ac:dyDescent="0.25">
      <c r="A293" t="str">
        <f t="shared" si="20"/>
        <v>1.1-00-2305_23621015_2334810</v>
      </c>
      <c r="B293" t="s">
        <v>137</v>
      </c>
      <c r="C293" t="s">
        <v>138</v>
      </c>
      <c r="D293" t="s">
        <v>28</v>
      </c>
      <c r="E293" t="s">
        <v>29</v>
      </c>
      <c r="F293" t="s">
        <v>43</v>
      </c>
      <c r="G293" t="s">
        <v>44</v>
      </c>
      <c r="H293" t="s">
        <v>45</v>
      </c>
      <c r="I293" t="s">
        <v>46</v>
      </c>
      <c r="J293">
        <v>6</v>
      </c>
      <c r="K293" t="s">
        <v>34</v>
      </c>
      <c r="L293">
        <v>21</v>
      </c>
      <c r="M293" t="s">
        <v>107</v>
      </c>
      <c r="N293" t="s">
        <v>47</v>
      </c>
      <c r="O293" t="s">
        <v>48</v>
      </c>
      <c r="P293">
        <v>3000</v>
      </c>
      <c r="Q293" t="s">
        <v>38</v>
      </c>
      <c r="R293">
        <v>3481</v>
      </c>
      <c r="S293" t="s">
        <v>341</v>
      </c>
      <c r="T293">
        <v>0</v>
      </c>
      <c r="U293" t="s">
        <v>40</v>
      </c>
      <c r="V293" s="68">
        <v>1080000</v>
      </c>
      <c r="W293" s="1">
        <v>1080000</v>
      </c>
      <c r="X293" s="1">
        <v>681594.81</v>
      </c>
      <c r="Y293" s="1">
        <v>681594.81</v>
      </c>
      <c r="Z293" s="1">
        <v>681594.81</v>
      </c>
      <c r="AA293" s="81">
        <f t="shared" si="21"/>
        <v>0</v>
      </c>
      <c r="AB293" s="1">
        <v>681594.81</v>
      </c>
      <c r="AC293" s="81">
        <f t="shared" si="22"/>
        <v>0</v>
      </c>
      <c r="AD293" s="1">
        <v>681594.81</v>
      </c>
      <c r="AE293" s="81">
        <f t="shared" si="23"/>
        <v>0</v>
      </c>
      <c r="AF293" s="82">
        <f t="shared" si="24"/>
        <v>398405.18999999994</v>
      </c>
      <c r="AG293" s="1">
        <v>0</v>
      </c>
      <c r="AH293" s="1">
        <v>0</v>
      </c>
      <c r="AI293" s="1">
        <v>0</v>
      </c>
      <c r="AJ293" s="1">
        <v>0</v>
      </c>
      <c r="AK293" s="1">
        <v>0</v>
      </c>
    </row>
    <row r="294" spans="1:37" hidden="1" x14ac:dyDescent="0.25">
      <c r="A294" t="str">
        <f t="shared" si="20"/>
        <v>1.1-00-2305_23621015_2335110</v>
      </c>
      <c r="B294" t="s">
        <v>137</v>
      </c>
      <c r="C294" t="s">
        <v>138</v>
      </c>
      <c r="D294" t="s">
        <v>28</v>
      </c>
      <c r="E294" t="s">
        <v>29</v>
      </c>
      <c r="F294" t="s">
        <v>43</v>
      </c>
      <c r="G294" t="s">
        <v>44</v>
      </c>
      <c r="H294" t="s">
        <v>45</v>
      </c>
      <c r="I294" t="s">
        <v>46</v>
      </c>
      <c r="J294">
        <v>6</v>
      </c>
      <c r="K294" t="s">
        <v>34</v>
      </c>
      <c r="L294">
        <v>21</v>
      </c>
      <c r="M294" t="s">
        <v>107</v>
      </c>
      <c r="N294" t="s">
        <v>47</v>
      </c>
      <c r="O294" t="s">
        <v>48</v>
      </c>
      <c r="P294">
        <v>3000</v>
      </c>
      <c r="Q294" t="s">
        <v>38</v>
      </c>
      <c r="R294">
        <v>3511</v>
      </c>
      <c r="S294" t="s">
        <v>279</v>
      </c>
      <c r="T294">
        <v>0</v>
      </c>
      <c r="U294" t="s">
        <v>40</v>
      </c>
      <c r="V294" s="68">
        <v>337592</v>
      </c>
      <c r="W294" s="1">
        <v>800000</v>
      </c>
      <c r="X294" s="1">
        <v>126578.04</v>
      </c>
      <c r="Y294" s="1">
        <v>126578.04</v>
      </c>
      <c r="Z294" s="1">
        <v>84385.36</v>
      </c>
      <c r="AA294" s="81">
        <f t="shared" si="21"/>
        <v>42192.679999999993</v>
      </c>
      <c r="AB294" s="1">
        <v>73837.19</v>
      </c>
      <c r="AC294" s="81">
        <f t="shared" si="22"/>
        <v>10548.169999999998</v>
      </c>
      <c r="AD294" s="1">
        <v>73837.19</v>
      </c>
      <c r="AE294" s="81">
        <f t="shared" si="23"/>
        <v>0</v>
      </c>
      <c r="AF294" s="82">
        <f t="shared" si="24"/>
        <v>211013.96000000002</v>
      </c>
      <c r="AG294" s="1">
        <v>0</v>
      </c>
      <c r="AH294" s="1">
        <v>0</v>
      </c>
      <c r="AI294" s="1">
        <v>0</v>
      </c>
      <c r="AJ294" s="1">
        <v>462408</v>
      </c>
      <c r="AK294" s="1">
        <v>-462408</v>
      </c>
    </row>
    <row r="295" spans="1:37" hidden="1" x14ac:dyDescent="0.25">
      <c r="A295" t="str">
        <f t="shared" si="20"/>
        <v>1.1-00-2305_23621015_2335210</v>
      </c>
      <c r="B295" t="s">
        <v>137</v>
      </c>
      <c r="C295" t="s">
        <v>138</v>
      </c>
      <c r="D295" t="s">
        <v>28</v>
      </c>
      <c r="E295" t="s">
        <v>29</v>
      </c>
      <c r="F295" t="s">
        <v>43</v>
      </c>
      <c r="G295" t="s">
        <v>44</v>
      </c>
      <c r="H295" t="s">
        <v>45</v>
      </c>
      <c r="I295" t="s">
        <v>46</v>
      </c>
      <c r="J295">
        <v>6</v>
      </c>
      <c r="K295" t="s">
        <v>34</v>
      </c>
      <c r="L295">
        <v>21</v>
      </c>
      <c r="M295" t="s">
        <v>107</v>
      </c>
      <c r="N295" t="s">
        <v>47</v>
      </c>
      <c r="O295" t="s">
        <v>48</v>
      </c>
      <c r="P295">
        <v>3000</v>
      </c>
      <c r="Q295" t="s">
        <v>38</v>
      </c>
      <c r="R295">
        <v>3521</v>
      </c>
      <c r="S295" t="s">
        <v>597</v>
      </c>
      <c r="T295">
        <v>0</v>
      </c>
      <c r="U295" t="s">
        <v>40</v>
      </c>
      <c r="V295" s="68">
        <v>26000</v>
      </c>
      <c r="W295" s="1">
        <v>0</v>
      </c>
      <c r="X295" s="1">
        <v>14913.43</v>
      </c>
      <c r="Y295" s="1">
        <v>14913.43</v>
      </c>
      <c r="Z295" s="1">
        <v>0</v>
      </c>
      <c r="AA295" s="81">
        <f t="shared" si="21"/>
        <v>14913.43</v>
      </c>
      <c r="AB295" s="1">
        <v>0</v>
      </c>
      <c r="AC295" s="81">
        <f t="shared" si="22"/>
        <v>0</v>
      </c>
      <c r="AD295" s="1">
        <v>0</v>
      </c>
      <c r="AE295" s="81">
        <f t="shared" si="23"/>
        <v>0</v>
      </c>
      <c r="AF295" s="82">
        <f t="shared" si="24"/>
        <v>11086.57</v>
      </c>
      <c r="AG295" s="1">
        <v>0</v>
      </c>
      <c r="AH295" s="1">
        <v>26000</v>
      </c>
      <c r="AI295" s="1">
        <v>0</v>
      </c>
      <c r="AJ295" s="1">
        <v>0</v>
      </c>
      <c r="AK295" s="1">
        <v>26000</v>
      </c>
    </row>
    <row r="296" spans="1:37" hidden="1" x14ac:dyDescent="0.25">
      <c r="A296" t="str">
        <f t="shared" si="20"/>
        <v>1.1-00-2305_23621015_2335510</v>
      </c>
      <c r="B296" t="s">
        <v>137</v>
      </c>
      <c r="C296" t="s">
        <v>138</v>
      </c>
      <c r="D296" t="s">
        <v>28</v>
      </c>
      <c r="E296" t="s">
        <v>29</v>
      </c>
      <c r="F296" t="s">
        <v>43</v>
      </c>
      <c r="G296" t="s">
        <v>44</v>
      </c>
      <c r="H296" t="s">
        <v>45</v>
      </c>
      <c r="I296" t="s">
        <v>46</v>
      </c>
      <c r="J296">
        <v>6</v>
      </c>
      <c r="K296" t="s">
        <v>34</v>
      </c>
      <c r="L296">
        <v>21</v>
      </c>
      <c r="M296" t="s">
        <v>107</v>
      </c>
      <c r="N296" t="s">
        <v>47</v>
      </c>
      <c r="O296" t="s">
        <v>48</v>
      </c>
      <c r="P296">
        <v>3000</v>
      </c>
      <c r="Q296" t="s">
        <v>38</v>
      </c>
      <c r="R296">
        <v>3551</v>
      </c>
      <c r="S296" t="s">
        <v>342</v>
      </c>
      <c r="T296">
        <v>0</v>
      </c>
      <c r="U296" t="s">
        <v>40</v>
      </c>
      <c r="V296" s="68">
        <v>7000000</v>
      </c>
      <c r="W296" s="1">
        <v>7000000</v>
      </c>
      <c r="X296" s="1">
        <v>8530907.0999999996</v>
      </c>
      <c r="Y296" s="1">
        <v>8530907.0999999996</v>
      </c>
      <c r="Z296" s="1">
        <v>7788759.4900000002</v>
      </c>
      <c r="AA296" s="81">
        <f t="shared" si="21"/>
        <v>742147.6099999994</v>
      </c>
      <c r="AB296" s="1">
        <v>7717668.5199999996</v>
      </c>
      <c r="AC296" s="81">
        <f t="shared" si="22"/>
        <v>71090.970000000671</v>
      </c>
      <c r="AD296" s="1">
        <v>7587941.6500000004</v>
      </c>
      <c r="AE296" s="81">
        <f t="shared" si="23"/>
        <v>129726.86999999918</v>
      </c>
      <c r="AF296" s="82">
        <f t="shared" si="24"/>
        <v>-1530907.0999999996</v>
      </c>
      <c r="AG296" s="1">
        <v>0</v>
      </c>
      <c r="AH296" s="1">
        <v>0</v>
      </c>
      <c r="AI296" s="1">
        <v>0</v>
      </c>
      <c r="AJ296" s="1">
        <v>0</v>
      </c>
      <c r="AK296" s="1">
        <v>0</v>
      </c>
    </row>
    <row r="297" spans="1:37" hidden="1" x14ac:dyDescent="0.25">
      <c r="A297" t="str">
        <f t="shared" si="20"/>
        <v>1.1-00-2305_23621015_2335710</v>
      </c>
      <c r="B297" t="s">
        <v>137</v>
      </c>
      <c r="C297" t="s">
        <v>138</v>
      </c>
      <c r="D297" t="s">
        <v>28</v>
      </c>
      <c r="E297" t="s">
        <v>29</v>
      </c>
      <c r="F297" t="s">
        <v>43</v>
      </c>
      <c r="G297" t="s">
        <v>44</v>
      </c>
      <c r="H297" t="s">
        <v>45</v>
      </c>
      <c r="I297" t="s">
        <v>46</v>
      </c>
      <c r="J297">
        <v>6</v>
      </c>
      <c r="K297" t="s">
        <v>34</v>
      </c>
      <c r="L297">
        <v>21</v>
      </c>
      <c r="M297" t="s">
        <v>107</v>
      </c>
      <c r="N297" t="s">
        <v>47</v>
      </c>
      <c r="O297" t="s">
        <v>48</v>
      </c>
      <c r="P297">
        <v>3000</v>
      </c>
      <c r="Q297" t="s">
        <v>38</v>
      </c>
      <c r="R297">
        <v>3571</v>
      </c>
      <c r="S297" t="s">
        <v>183</v>
      </c>
      <c r="T297">
        <v>0</v>
      </c>
      <c r="U297" t="s">
        <v>40</v>
      </c>
      <c r="V297" s="68">
        <v>12974000</v>
      </c>
      <c r="W297" s="1">
        <v>13000000</v>
      </c>
      <c r="X297" s="1">
        <v>12973647.4</v>
      </c>
      <c r="Y297" s="1">
        <v>12973647.4</v>
      </c>
      <c r="Z297" s="1">
        <v>12706506.050000001</v>
      </c>
      <c r="AA297" s="81">
        <f t="shared" si="21"/>
        <v>267141.34999999963</v>
      </c>
      <c r="AB297" s="1">
        <v>12093176.93</v>
      </c>
      <c r="AC297" s="81">
        <f t="shared" si="22"/>
        <v>613329.12000000104</v>
      </c>
      <c r="AD297" s="1">
        <v>12093176.93</v>
      </c>
      <c r="AE297" s="81">
        <f t="shared" si="23"/>
        <v>0</v>
      </c>
      <c r="AF297" s="82">
        <f t="shared" si="24"/>
        <v>352.59999999962747</v>
      </c>
      <c r="AG297" s="1">
        <v>0</v>
      </c>
      <c r="AH297" s="1">
        <v>0</v>
      </c>
      <c r="AI297" s="1">
        <v>0</v>
      </c>
      <c r="AJ297" s="1">
        <v>26000</v>
      </c>
      <c r="AK297" s="1">
        <v>-26000</v>
      </c>
    </row>
    <row r="298" spans="1:37" hidden="1" x14ac:dyDescent="0.25">
      <c r="A298" t="str">
        <f t="shared" si="20"/>
        <v>1.1-00-2305_23621015_2336310</v>
      </c>
      <c r="B298" t="s">
        <v>137</v>
      </c>
      <c r="C298" t="s">
        <v>138</v>
      </c>
      <c r="D298" t="s">
        <v>28</v>
      </c>
      <c r="E298" t="s">
        <v>29</v>
      </c>
      <c r="F298" t="s">
        <v>43</v>
      </c>
      <c r="G298" t="s">
        <v>44</v>
      </c>
      <c r="H298" t="s">
        <v>45</v>
      </c>
      <c r="I298" t="s">
        <v>46</v>
      </c>
      <c r="J298">
        <v>6</v>
      </c>
      <c r="K298" t="s">
        <v>34</v>
      </c>
      <c r="L298">
        <v>21</v>
      </c>
      <c r="M298" t="s">
        <v>107</v>
      </c>
      <c r="N298" t="s">
        <v>47</v>
      </c>
      <c r="O298" t="s">
        <v>48</v>
      </c>
      <c r="P298">
        <v>3000</v>
      </c>
      <c r="Q298" t="s">
        <v>38</v>
      </c>
      <c r="R298">
        <v>3631</v>
      </c>
      <c r="S298" t="s">
        <v>343</v>
      </c>
      <c r="T298">
        <v>0</v>
      </c>
      <c r="U298" t="s">
        <v>40</v>
      </c>
      <c r="V298" s="68">
        <v>4866666.55</v>
      </c>
      <c r="W298" s="1">
        <v>4000000</v>
      </c>
      <c r="X298" s="1">
        <v>4866666.55</v>
      </c>
      <c r="Y298" s="1">
        <v>4866666.55</v>
      </c>
      <c r="Z298" s="1">
        <v>2838888.85</v>
      </c>
      <c r="AA298" s="81">
        <f t="shared" si="21"/>
        <v>2027777.6999999997</v>
      </c>
      <c r="AB298" s="1">
        <v>2838888.85</v>
      </c>
      <c r="AC298" s="81">
        <f t="shared" si="22"/>
        <v>0</v>
      </c>
      <c r="AD298" s="1">
        <v>2433333.2999999998</v>
      </c>
      <c r="AE298" s="81">
        <f t="shared" si="23"/>
        <v>405555.55000000028</v>
      </c>
      <c r="AF298" s="82">
        <f t="shared" si="24"/>
        <v>0</v>
      </c>
      <c r="AG298" s="1">
        <v>0</v>
      </c>
      <c r="AH298" s="1">
        <v>866666.55</v>
      </c>
      <c r="AI298" s="1">
        <v>0</v>
      </c>
      <c r="AJ298" s="1">
        <v>0</v>
      </c>
      <c r="AK298" s="1">
        <v>866666.55</v>
      </c>
    </row>
    <row r="299" spans="1:37" hidden="1" x14ac:dyDescent="0.25">
      <c r="A299" t="str">
        <f t="shared" si="20"/>
        <v>1.1-00-2305_23621015_2338210</v>
      </c>
      <c r="B299" t="s">
        <v>137</v>
      </c>
      <c r="C299" t="s">
        <v>138</v>
      </c>
      <c r="D299" t="s">
        <v>28</v>
      </c>
      <c r="E299" t="s">
        <v>29</v>
      </c>
      <c r="F299" t="s">
        <v>43</v>
      </c>
      <c r="G299" t="s">
        <v>44</v>
      </c>
      <c r="H299" t="s">
        <v>45</v>
      </c>
      <c r="I299" t="s">
        <v>46</v>
      </c>
      <c r="J299">
        <v>6</v>
      </c>
      <c r="K299" t="s">
        <v>34</v>
      </c>
      <c r="L299">
        <v>21</v>
      </c>
      <c r="M299" t="s">
        <v>107</v>
      </c>
      <c r="N299" t="s">
        <v>47</v>
      </c>
      <c r="O299" t="s">
        <v>48</v>
      </c>
      <c r="P299">
        <v>3000</v>
      </c>
      <c r="Q299" t="s">
        <v>38</v>
      </c>
      <c r="R299">
        <v>3821</v>
      </c>
      <c r="S299" t="s">
        <v>233</v>
      </c>
      <c r="T299">
        <v>0</v>
      </c>
      <c r="U299" t="s">
        <v>40</v>
      </c>
      <c r="V299" s="68">
        <v>0</v>
      </c>
      <c r="W299" s="1">
        <v>0</v>
      </c>
      <c r="X299" s="1">
        <v>525307.19999999995</v>
      </c>
      <c r="Y299" s="1">
        <v>525307.19999999995</v>
      </c>
      <c r="Z299" s="1">
        <v>0</v>
      </c>
      <c r="AA299" s="81">
        <f t="shared" si="21"/>
        <v>525307.19999999995</v>
      </c>
      <c r="AB299" s="1">
        <v>0</v>
      </c>
      <c r="AC299" s="81">
        <f t="shared" si="22"/>
        <v>0</v>
      </c>
      <c r="AD299" s="1">
        <v>0</v>
      </c>
      <c r="AE299" s="81">
        <f t="shared" si="23"/>
        <v>0</v>
      </c>
      <c r="AF299" s="82">
        <f t="shared" si="24"/>
        <v>-525307.19999999995</v>
      </c>
      <c r="AG299" s="1">
        <v>0</v>
      </c>
      <c r="AH299" s="1">
        <v>0</v>
      </c>
      <c r="AI299" s="1">
        <v>0</v>
      </c>
      <c r="AJ299" s="1">
        <v>0</v>
      </c>
      <c r="AK299" s="1">
        <v>0</v>
      </c>
    </row>
    <row r="300" spans="1:37" hidden="1" x14ac:dyDescent="0.25">
      <c r="A300" t="str">
        <f t="shared" si="20"/>
        <v>1.1-00-2305_23621015_2339110</v>
      </c>
      <c r="B300" t="s">
        <v>137</v>
      </c>
      <c r="C300" t="s">
        <v>138</v>
      </c>
      <c r="D300" t="s">
        <v>28</v>
      </c>
      <c r="E300" t="s">
        <v>29</v>
      </c>
      <c r="F300" t="s">
        <v>43</v>
      </c>
      <c r="G300" t="s">
        <v>44</v>
      </c>
      <c r="H300" t="s">
        <v>45</v>
      </c>
      <c r="I300" t="s">
        <v>46</v>
      </c>
      <c r="J300">
        <v>6</v>
      </c>
      <c r="K300" t="s">
        <v>34</v>
      </c>
      <c r="L300">
        <v>21</v>
      </c>
      <c r="M300" t="s">
        <v>107</v>
      </c>
      <c r="N300" t="s">
        <v>47</v>
      </c>
      <c r="O300" t="s">
        <v>48</v>
      </c>
      <c r="P300">
        <v>3000</v>
      </c>
      <c r="Q300" t="s">
        <v>38</v>
      </c>
      <c r="R300">
        <v>3911</v>
      </c>
      <c r="S300" t="s">
        <v>344</v>
      </c>
      <c r="T300">
        <v>0</v>
      </c>
      <c r="U300" t="s">
        <v>40</v>
      </c>
      <c r="V300" s="68">
        <v>300000</v>
      </c>
      <c r="W300" s="1">
        <v>0</v>
      </c>
      <c r="X300" s="1">
        <v>336302.38</v>
      </c>
      <c r="Y300" s="1">
        <v>336302.38</v>
      </c>
      <c r="Z300" s="1">
        <v>336302.38</v>
      </c>
      <c r="AA300" s="81">
        <f t="shared" si="21"/>
        <v>0</v>
      </c>
      <c r="AB300" s="1">
        <v>336302.38</v>
      </c>
      <c r="AC300" s="81">
        <f t="shared" si="22"/>
        <v>0</v>
      </c>
      <c r="AD300" s="1">
        <v>336302.38</v>
      </c>
      <c r="AE300" s="81">
        <f t="shared" si="23"/>
        <v>0</v>
      </c>
      <c r="AF300" s="82">
        <f t="shared" si="24"/>
        <v>-36302.380000000005</v>
      </c>
      <c r="AG300" s="1">
        <v>0</v>
      </c>
      <c r="AH300" s="1">
        <v>300000</v>
      </c>
      <c r="AI300" s="1">
        <v>0</v>
      </c>
      <c r="AJ300" s="1">
        <v>0</v>
      </c>
      <c r="AK300" s="1">
        <v>300000</v>
      </c>
    </row>
    <row r="301" spans="1:37" hidden="1" x14ac:dyDescent="0.25">
      <c r="A301" t="str">
        <f t="shared" si="20"/>
        <v>1.1-00-2305_23621015_2339220</v>
      </c>
      <c r="B301" t="s">
        <v>137</v>
      </c>
      <c r="C301" t="s">
        <v>138</v>
      </c>
      <c r="D301" t="s">
        <v>28</v>
      </c>
      <c r="E301" t="s">
        <v>29</v>
      </c>
      <c r="F301" t="s">
        <v>43</v>
      </c>
      <c r="G301" t="s">
        <v>44</v>
      </c>
      <c r="H301" t="s">
        <v>45</v>
      </c>
      <c r="I301" t="s">
        <v>46</v>
      </c>
      <c r="J301">
        <v>6</v>
      </c>
      <c r="K301" t="s">
        <v>34</v>
      </c>
      <c r="L301">
        <v>21</v>
      </c>
      <c r="M301" t="s">
        <v>107</v>
      </c>
      <c r="N301" t="s">
        <v>47</v>
      </c>
      <c r="O301" t="s">
        <v>48</v>
      </c>
      <c r="P301">
        <v>3000</v>
      </c>
      <c r="Q301" t="s">
        <v>38</v>
      </c>
      <c r="R301">
        <v>3922</v>
      </c>
      <c r="S301" t="s">
        <v>131</v>
      </c>
      <c r="T301">
        <v>0</v>
      </c>
      <c r="U301" t="s">
        <v>40</v>
      </c>
      <c r="V301" s="68">
        <v>1000000</v>
      </c>
      <c r="W301" s="1">
        <v>1000000</v>
      </c>
      <c r="X301" s="1">
        <v>764694.38</v>
      </c>
      <c r="Y301" s="1">
        <v>764694.38</v>
      </c>
      <c r="Z301" s="1">
        <v>150994.38</v>
      </c>
      <c r="AA301" s="81">
        <f t="shared" si="21"/>
        <v>613700</v>
      </c>
      <c r="AB301" s="1">
        <v>150994.38</v>
      </c>
      <c r="AC301" s="81">
        <f t="shared" si="22"/>
        <v>0</v>
      </c>
      <c r="AD301" s="1">
        <v>150994.38</v>
      </c>
      <c r="AE301" s="81">
        <f t="shared" si="23"/>
        <v>0</v>
      </c>
      <c r="AF301" s="82">
        <f t="shared" si="24"/>
        <v>235305.62</v>
      </c>
      <c r="AG301" s="1">
        <v>0</v>
      </c>
      <c r="AH301" s="1">
        <v>0</v>
      </c>
      <c r="AI301" s="1">
        <v>0</v>
      </c>
      <c r="AJ301" s="1">
        <v>0</v>
      </c>
      <c r="AK301" s="1">
        <v>0</v>
      </c>
    </row>
    <row r="302" spans="1:37" hidden="1" x14ac:dyDescent="0.25">
      <c r="A302" t="str">
        <f t="shared" si="20"/>
        <v>1.1-00-2305_23621015_2339410</v>
      </c>
      <c r="B302" t="s">
        <v>137</v>
      </c>
      <c r="C302" t="s">
        <v>138</v>
      </c>
      <c r="D302" t="s">
        <v>28</v>
      </c>
      <c r="E302" t="s">
        <v>29</v>
      </c>
      <c r="F302" t="s">
        <v>43</v>
      </c>
      <c r="G302" t="s">
        <v>44</v>
      </c>
      <c r="H302" t="s">
        <v>45</v>
      </c>
      <c r="I302" t="s">
        <v>46</v>
      </c>
      <c r="J302">
        <v>6</v>
      </c>
      <c r="K302" t="s">
        <v>34</v>
      </c>
      <c r="L302">
        <v>21</v>
      </c>
      <c r="M302" t="s">
        <v>107</v>
      </c>
      <c r="N302" t="s">
        <v>47</v>
      </c>
      <c r="O302" t="s">
        <v>48</v>
      </c>
      <c r="P302">
        <v>3000</v>
      </c>
      <c r="Q302" t="s">
        <v>38</v>
      </c>
      <c r="R302">
        <v>3941</v>
      </c>
      <c r="S302" t="s">
        <v>140</v>
      </c>
      <c r="T302">
        <v>0</v>
      </c>
      <c r="U302" t="s">
        <v>40</v>
      </c>
      <c r="V302" s="68">
        <v>9800000</v>
      </c>
      <c r="W302" s="1">
        <v>10000000</v>
      </c>
      <c r="X302" s="1">
        <v>3568452.29</v>
      </c>
      <c r="Y302" s="1">
        <v>3568452.29</v>
      </c>
      <c r="Z302" s="1">
        <v>3568452.29</v>
      </c>
      <c r="AA302" s="81">
        <f t="shared" si="21"/>
        <v>0</v>
      </c>
      <c r="AB302" s="1">
        <v>3473134.48</v>
      </c>
      <c r="AC302" s="81">
        <f t="shared" si="22"/>
        <v>95317.810000000056</v>
      </c>
      <c r="AD302" s="1">
        <v>3473134.48</v>
      </c>
      <c r="AE302" s="81">
        <f t="shared" si="23"/>
        <v>0</v>
      </c>
      <c r="AF302" s="82">
        <f t="shared" si="24"/>
        <v>6231547.71</v>
      </c>
      <c r="AG302" s="1">
        <v>0</v>
      </c>
      <c r="AH302" s="1">
        <v>0</v>
      </c>
      <c r="AI302" s="1">
        <v>0</v>
      </c>
      <c r="AJ302" s="1">
        <v>200000</v>
      </c>
      <c r="AK302" s="1">
        <v>-200000</v>
      </c>
    </row>
    <row r="303" spans="1:37" hidden="1" x14ac:dyDescent="0.25">
      <c r="A303" t="str">
        <f t="shared" si="20"/>
        <v>1.1-00-2305_23621015_2339620</v>
      </c>
      <c r="B303" t="s">
        <v>137</v>
      </c>
      <c r="C303" t="s">
        <v>138</v>
      </c>
      <c r="D303" t="s">
        <v>28</v>
      </c>
      <c r="E303" t="s">
        <v>29</v>
      </c>
      <c r="F303" t="s">
        <v>43</v>
      </c>
      <c r="G303" t="s">
        <v>44</v>
      </c>
      <c r="H303" t="s">
        <v>45</v>
      </c>
      <c r="I303" t="s">
        <v>46</v>
      </c>
      <c r="J303">
        <v>6</v>
      </c>
      <c r="K303" t="s">
        <v>34</v>
      </c>
      <c r="L303">
        <v>21</v>
      </c>
      <c r="M303" t="s">
        <v>107</v>
      </c>
      <c r="N303" t="s">
        <v>47</v>
      </c>
      <c r="O303" t="s">
        <v>48</v>
      </c>
      <c r="P303">
        <v>3000</v>
      </c>
      <c r="Q303" t="s">
        <v>38</v>
      </c>
      <c r="R303">
        <v>3962</v>
      </c>
      <c r="S303" t="s">
        <v>146</v>
      </c>
      <c r="T303">
        <v>0</v>
      </c>
      <c r="U303" t="s">
        <v>40</v>
      </c>
      <c r="V303" s="68">
        <v>75000</v>
      </c>
      <c r="W303" s="1">
        <v>75000</v>
      </c>
      <c r="X303" s="1">
        <v>8571</v>
      </c>
      <c r="Y303" s="1">
        <v>8571</v>
      </c>
      <c r="Z303" s="1">
        <v>5256</v>
      </c>
      <c r="AA303" s="81">
        <f t="shared" si="21"/>
        <v>3315</v>
      </c>
      <c r="AB303" s="1">
        <v>5256</v>
      </c>
      <c r="AC303" s="81">
        <f t="shared" si="22"/>
        <v>0</v>
      </c>
      <c r="AD303" s="1">
        <v>5256</v>
      </c>
      <c r="AE303" s="81">
        <f t="shared" si="23"/>
        <v>0</v>
      </c>
      <c r="AF303" s="82">
        <f t="shared" si="24"/>
        <v>66429</v>
      </c>
      <c r="AG303" s="1">
        <v>0</v>
      </c>
      <c r="AH303" s="1">
        <v>0</v>
      </c>
      <c r="AI303" s="1">
        <v>0</v>
      </c>
      <c r="AJ303" s="1">
        <v>0</v>
      </c>
      <c r="AK303" s="1">
        <v>0</v>
      </c>
    </row>
    <row r="304" spans="1:37" hidden="1" x14ac:dyDescent="0.25">
      <c r="A304" t="str">
        <f t="shared" si="20"/>
        <v>1.1-00-2305_23621015_2351110</v>
      </c>
      <c r="B304" t="s">
        <v>137</v>
      </c>
      <c r="C304" t="s">
        <v>138</v>
      </c>
      <c r="D304" t="s">
        <v>28</v>
      </c>
      <c r="E304" t="s">
        <v>29</v>
      </c>
      <c r="F304" t="s">
        <v>43</v>
      </c>
      <c r="G304" t="s">
        <v>44</v>
      </c>
      <c r="H304" t="s">
        <v>45</v>
      </c>
      <c r="I304" t="s">
        <v>46</v>
      </c>
      <c r="J304">
        <v>6</v>
      </c>
      <c r="K304" t="s">
        <v>34</v>
      </c>
      <c r="L304">
        <v>21</v>
      </c>
      <c r="M304" t="s">
        <v>107</v>
      </c>
      <c r="N304" t="s">
        <v>47</v>
      </c>
      <c r="O304" t="s">
        <v>48</v>
      </c>
      <c r="P304">
        <v>5000</v>
      </c>
      <c r="Q304" t="s">
        <v>84</v>
      </c>
      <c r="R304">
        <v>5111</v>
      </c>
      <c r="S304" t="s">
        <v>285</v>
      </c>
      <c r="T304">
        <v>0</v>
      </c>
      <c r="U304" t="s">
        <v>40</v>
      </c>
      <c r="V304" s="68">
        <v>63500</v>
      </c>
      <c r="W304" s="1">
        <v>100000</v>
      </c>
      <c r="X304" s="1">
        <v>600268.68000000005</v>
      </c>
      <c r="Y304" s="1">
        <v>600268.68000000005</v>
      </c>
      <c r="Z304" s="1">
        <v>258500.2</v>
      </c>
      <c r="AA304" s="81">
        <f t="shared" si="21"/>
        <v>341768.48000000004</v>
      </c>
      <c r="AB304" s="1">
        <v>190599.6</v>
      </c>
      <c r="AC304" s="81">
        <f t="shared" si="22"/>
        <v>67900.600000000006</v>
      </c>
      <c r="AD304" s="1">
        <v>190599.6</v>
      </c>
      <c r="AE304" s="81">
        <f t="shared" si="23"/>
        <v>0</v>
      </c>
      <c r="AF304" s="82">
        <f t="shared" si="24"/>
        <v>-536768.68000000005</v>
      </c>
      <c r="AG304" s="1">
        <v>0</v>
      </c>
      <c r="AH304" s="1">
        <v>63500</v>
      </c>
      <c r="AI304" s="1">
        <v>0</v>
      </c>
      <c r="AJ304" s="1">
        <v>100000</v>
      </c>
      <c r="AK304" s="1">
        <v>-36500</v>
      </c>
    </row>
    <row r="305" spans="1:37" hidden="1" x14ac:dyDescent="0.25">
      <c r="A305" t="str">
        <f t="shared" si="20"/>
        <v>1.1-00-2305_23621015_2351910</v>
      </c>
      <c r="B305" t="s">
        <v>137</v>
      </c>
      <c r="C305" t="s">
        <v>138</v>
      </c>
      <c r="D305" t="s">
        <v>28</v>
      </c>
      <c r="E305" t="s">
        <v>29</v>
      </c>
      <c r="F305" t="s">
        <v>43</v>
      </c>
      <c r="G305" t="s">
        <v>44</v>
      </c>
      <c r="H305" t="s">
        <v>45</v>
      </c>
      <c r="I305" t="s">
        <v>46</v>
      </c>
      <c r="J305">
        <v>6</v>
      </c>
      <c r="K305" t="s">
        <v>34</v>
      </c>
      <c r="L305">
        <v>21</v>
      </c>
      <c r="M305" t="s">
        <v>107</v>
      </c>
      <c r="N305" t="s">
        <v>47</v>
      </c>
      <c r="O305" t="s">
        <v>48</v>
      </c>
      <c r="P305">
        <v>5000</v>
      </c>
      <c r="Q305" t="s">
        <v>84</v>
      </c>
      <c r="R305">
        <v>5191</v>
      </c>
      <c r="S305" t="s">
        <v>208</v>
      </c>
      <c r="T305">
        <v>0</v>
      </c>
      <c r="U305" t="s">
        <v>40</v>
      </c>
      <c r="V305" s="68">
        <v>0</v>
      </c>
      <c r="W305" s="1">
        <v>68041</v>
      </c>
      <c r="X305" s="1">
        <v>0</v>
      </c>
      <c r="Y305" s="1">
        <v>0</v>
      </c>
      <c r="Z305" s="1">
        <v>0</v>
      </c>
      <c r="AA305" s="81">
        <f t="shared" si="21"/>
        <v>0</v>
      </c>
      <c r="AB305" s="1">
        <v>0</v>
      </c>
      <c r="AC305" s="81">
        <f t="shared" si="22"/>
        <v>0</v>
      </c>
      <c r="AD305" s="1">
        <v>0</v>
      </c>
      <c r="AE305" s="81">
        <f t="shared" si="23"/>
        <v>0</v>
      </c>
      <c r="AF305" s="82">
        <f t="shared" si="24"/>
        <v>0</v>
      </c>
      <c r="AG305" s="1">
        <v>0</v>
      </c>
      <c r="AH305" s="1">
        <v>0</v>
      </c>
      <c r="AI305" s="1">
        <v>0</v>
      </c>
      <c r="AJ305" s="1">
        <v>68041</v>
      </c>
      <c r="AK305" s="1">
        <v>-68041</v>
      </c>
    </row>
    <row r="306" spans="1:37" hidden="1" x14ac:dyDescent="0.25">
      <c r="A306" t="str">
        <f t="shared" si="20"/>
        <v>1.1-00-2305_23621015_2352110</v>
      </c>
      <c r="B306" t="s">
        <v>137</v>
      </c>
      <c r="C306" t="s">
        <v>138</v>
      </c>
      <c r="D306" t="s">
        <v>28</v>
      </c>
      <c r="E306" t="s">
        <v>29</v>
      </c>
      <c r="F306" t="s">
        <v>43</v>
      </c>
      <c r="G306" t="s">
        <v>44</v>
      </c>
      <c r="H306" t="s">
        <v>45</v>
      </c>
      <c r="I306" t="s">
        <v>46</v>
      </c>
      <c r="J306">
        <v>6</v>
      </c>
      <c r="K306" t="s">
        <v>34</v>
      </c>
      <c r="L306">
        <v>21</v>
      </c>
      <c r="M306" t="s">
        <v>107</v>
      </c>
      <c r="N306" t="s">
        <v>47</v>
      </c>
      <c r="O306" t="s">
        <v>48</v>
      </c>
      <c r="P306">
        <v>5000</v>
      </c>
      <c r="Q306" t="s">
        <v>84</v>
      </c>
      <c r="R306">
        <v>5211</v>
      </c>
      <c r="S306" t="s">
        <v>345</v>
      </c>
      <c r="T306">
        <v>0</v>
      </c>
      <c r="U306" t="s">
        <v>40</v>
      </c>
      <c r="V306" s="68">
        <v>0</v>
      </c>
      <c r="W306" s="1">
        <v>0</v>
      </c>
      <c r="X306" s="1">
        <v>108130.56</v>
      </c>
      <c r="Y306" s="1">
        <v>108130.56</v>
      </c>
      <c r="Z306" s="1">
        <v>108130.56</v>
      </c>
      <c r="AA306" s="81">
        <f t="shared" si="21"/>
        <v>0</v>
      </c>
      <c r="AB306" s="1">
        <v>108130.56</v>
      </c>
      <c r="AC306" s="81">
        <f t="shared" si="22"/>
        <v>0</v>
      </c>
      <c r="AD306" s="1">
        <v>108130.56</v>
      </c>
      <c r="AE306" s="81">
        <f t="shared" si="23"/>
        <v>0</v>
      </c>
      <c r="AF306" s="82">
        <f t="shared" si="24"/>
        <v>-108130.56</v>
      </c>
      <c r="AG306" s="1">
        <v>0</v>
      </c>
      <c r="AH306" s="1">
        <v>0</v>
      </c>
      <c r="AI306" s="1">
        <v>0</v>
      </c>
      <c r="AJ306" s="1">
        <v>0</v>
      </c>
      <c r="AK306" s="1">
        <v>0</v>
      </c>
    </row>
    <row r="307" spans="1:37" hidden="1" x14ac:dyDescent="0.25">
      <c r="A307" t="str">
        <f t="shared" si="20"/>
        <v>1.1-00-2305_23621015_2354110</v>
      </c>
      <c r="B307" t="s">
        <v>137</v>
      </c>
      <c r="C307" t="s">
        <v>138</v>
      </c>
      <c r="D307" t="s">
        <v>28</v>
      </c>
      <c r="E307" t="s">
        <v>29</v>
      </c>
      <c r="F307" t="s">
        <v>43</v>
      </c>
      <c r="G307" t="s">
        <v>44</v>
      </c>
      <c r="H307" t="s">
        <v>45</v>
      </c>
      <c r="I307" t="s">
        <v>46</v>
      </c>
      <c r="J307">
        <v>6</v>
      </c>
      <c r="K307" t="s">
        <v>34</v>
      </c>
      <c r="L307">
        <v>21</v>
      </c>
      <c r="M307" t="s">
        <v>107</v>
      </c>
      <c r="N307" t="s">
        <v>47</v>
      </c>
      <c r="O307" t="s">
        <v>48</v>
      </c>
      <c r="P307">
        <v>5000</v>
      </c>
      <c r="Q307" t="s">
        <v>84</v>
      </c>
      <c r="R307">
        <v>5411</v>
      </c>
      <c r="S307" t="s">
        <v>346</v>
      </c>
      <c r="T307">
        <v>0</v>
      </c>
      <c r="U307" t="s">
        <v>40</v>
      </c>
      <c r="V307" s="68">
        <v>0</v>
      </c>
      <c r="W307" s="1">
        <v>0</v>
      </c>
      <c r="X307" s="1">
        <v>3380000</v>
      </c>
      <c r="Y307" s="1">
        <v>3380000</v>
      </c>
      <c r="Z307" s="1">
        <v>3380000</v>
      </c>
      <c r="AA307" s="81">
        <f t="shared" si="21"/>
        <v>0</v>
      </c>
      <c r="AB307" s="1">
        <v>3380000</v>
      </c>
      <c r="AC307" s="81">
        <f t="shared" si="22"/>
        <v>0</v>
      </c>
      <c r="AD307" s="1">
        <v>3380000</v>
      </c>
      <c r="AE307" s="81">
        <f t="shared" si="23"/>
        <v>0</v>
      </c>
      <c r="AF307" s="82">
        <f t="shared" si="24"/>
        <v>-3380000</v>
      </c>
      <c r="AG307" s="1">
        <v>0</v>
      </c>
      <c r="AH307" s="1">
        <v>0</v>
      </c>
      <c r="AI307" s="1">
        <v>0</v>
      </c>
      <c r="AJ307" s="1">
        <v>0</v>
      </c>
      <c r="AK307" s="1">
        <v>0</v>
      </c>
    </row>
    <row r="308" spans="1:37" hidden="1" x14ac:dyDescent="0.25">
      <c r="A308" t="str">
        <f t="shared" si="20"/>
        <v>1.1-00-2305_23621015_2356410</v>
      </c>
      <c r="B308" t="s">
        <v>137</v>
      </c>
      <c r="C308" t="s">
        <v>138</v>
      </c>
      <c r="D308" t="s">
        <v>28</v>
      </c>
      <c r="E308" t="s">
        <v>29</v>
      </c>
      <c r="F308" t="s">
        <v>43</v>
      </c>
      <c r="G308" t="s">
        <v>44</v>
      </c>
      <c r="H308" t="s">
        <v>45</v>
      </c>
      <c r="I308" t="s">
        <v>46</v>
      </c>
      <c r="J308">
        <v>6</v>
      </c>
      <c r="K308" t="s">
        <v>34</v>
      </c>
      <c r="L308">
        <v>21</v>
      </c>
      <c r="M308" t="s">
        <v>107</v>
      </c>
      <c r="N308" t="s">
        <v>47</v>
      </c>
      <c r="O308" t="s">
        <v>48</v>
      </c>
      <c r="P308">
        <v>5000</v>
      </c>
      <c r="Q308" t="s">
        <v>84</v>
      </c>
      <c r="R308">
        <v>5641</v>
      </c>
      <c r="S308" t="s">
        <v>347</v>
      </c>
      <c r="T308">
        <v>0</v>
      </c>
      <c r="U308" t="s">
        <v>40</v>
      </c>
      <c r="V308" s="68">
        <v>0</v>
      </c>
      <c r="W308" s="1">
        <v>0</v>
      </c>
      <c r="X308" s="1">
        <v>61745.64</v>
      </c>
      <c r="Y308" s="1">
        <v>61745.64</v>
      </c>
      <c r="Z308" s="1">
        <v>61745.64</v>
      </c>
      <c r="AA308" s="81">
        <f t="shared" si="21"/>
        <v>0</v>
      </c>
      <c r="AB308" s="1">
        <v>61745.64</v>
      </c>
      <c r="AC308" s="81">
        <f t="shared" si="22"/>
        <v>0</v>
      </c>
      <c r="AD308" s="1">
        <v>61745.64</v>
      </c>
      <c r="AE308" s="81">
        <f t="shared" si="23"/>
        <v>0</v>
      </c>
      <c r="AF308" s="82">
        <f t="shared" si="24"/>
        <v>-61745.64</v>
      </c>
      <c r="AG308" s="1">
        <v>0</v>
      </c>
      <c r="AH308" s="1">
        <v>0</v>
      </c>
      <c r="AI308" s="1">
        <v>0</v>
      </c>
      <c r="AJ308" s="1">
        <v>0</v>
      </c>
      <c r="AK308" s="1">
        <v>0</v>
      </c>
    </row>
    <row r="309" spans="1:37" hidden="1" x14ac:dyDescent="0.25">
      <c r="A309" t="str">
        <f t="shared" si="20"/>
        <v>1.1-00-2305_23621015_2356620</v>
      </c>
      <c r="B309" t="s">
        <v>137</v>
      </c>
      <c r="C309" t="s">
        <v>138</v>
      </c>
      <c r="D309" t="s">
        <v>28</v>
      </c>
      <c r="E309" t="s">
        <v>29</v>
      </c>
      <c r="F309" t="s">
        <v>43</v>
      </c>
      <c r="G309" t="s">
        <v>44</v>
      </c>
      <c r="H309" t="s">
        <v>45</v>
      </c>
      <c r="I309" t="s">
        <v>46</v>
      </c>
      <c r="J309">
        <v>6</v>
      </c>
      <c r="K309" t="s">
        <v>34</v>
      </c>
      <c r="L309">
        <v>21</v>
      </c>
      <c r="M309" t="s">
        <v>107</v>
      </c>
      <c r="N309" t="s">
        <v>47</v>
      </c>
      <c r="O309" t="s">
        <v>48</v>
      </c>
      <c r="P309">
        <v>5000</v>
      </c>
      <c r="Q309" t="s">
        <v>84</v>
      </c>
      <c r="R309">
        <v>5662</v>
      </c>
      <c r="S309" t="s">
        <v>348</v>
      </c>
      <c r="T309">
        <v>0</v>
      </c>
      <c r="U309" t="s">
        <v>40</v>
      </c>
      <c r="V309" s="68">
        <v>0</v>
      </c>
      <c r="W309" s="1">
        <v>0</v>
      </c>
      <c r="X309" s="1">
        <v>42224</v>
      </c>
      <c r="Y309" s="1">
        <v>42224</v>
      </c>
      <c r="Z309" s="1">
        <v>42224</v>
      </c>
      <c r="AA309" s="81">
        <f t="shared" si="21"/>
        <v>0</v>
      </c>
      <c r="AB309" s="1">
        <v>42224</v>
      </c>
      <c r="AC309" s="81">
        <f t="shared" si="22"/>
        <v>0</v>
      </c>
      <c r="AD309" s="1">
        <v>0</v>
      </c>
      <c r="AE309" s="81">
        <f t="shared" si="23"/>
        <v>42224</v>
      </c>
      <c r="AF309" s="82">
        <f t="shared" si="24"/>
        <v>-42224</v>
      </c>
      <c r="AG309" s="1">
        <v>0</v>
      </c>
      <c r="AH309" s="1">
        <v>0</v>
      </c>
      <c r="AI309" s="1">
        <v>0</v>
      </c>
      <c r="AJ309" s="1">
        <v>0</v>
      </c>
      <c r="AK309" s="1">
        <v>0</v>
      </c>
    </row>
    <row r="310" spans="1:37" hidden="1" x14ac:dyDescent="0.25">
      <c r="A310" t="str">
        <f t="shared" si="20"/>
        <v>1.1-00-2305_23624015_2311110</v>
      </c>
      <c r="B310" t="s">
        <v>137</v>
      </c>
      <c r="C310" t="s">
        <v>138</v>
      </c>
      <c r="D310" t="s">
        <v>28</v>
      </c>
      <c r="E310" t="s">
        <v>29</v>
      </c>
      <c r="F310" t="s">
        <v>43</v>
      </c>
      <c r="G310" t="s">
        <v>44</v>
      </c>
      <c r="H310" t="s">
        <v>45</v>
      </c>
      <c r="I310" t="s">
        <v>46</v>
      </c>
      <c r="J310">
        <v>6</v>
      </c>
      <c r="K310" t="s">
        <v>34</v>
      </c>
      <c r="L310">
        <v>24</v>
      </c>
      <c r="M310" t="s">
        <v>49</v>
      </c>
      <c r="N310" t="s">
        <v>47</v>
      </c>
      <c r="O310" t="s">
        <v>48</v>
      </c>
      <c r="P310">
        <v>1000</v>
      </c>
      <c r="Q310" t="s">
        <v>49</v>
      </c>
      <c r="R310">
        <v>1111</v>
      </c>
      <c r="S310" t="s">
        <v>349</v>
      </c>
      <c r="T310">
        <v>0</v>
      </c>
      <c r="U310" t="s">
        <v>40</v>
      </c>
      <c r="V310" s="68">
        <v>12975991.18</v>
      </c>
      <c r="W310" s="1">
        <v>12358086.84</v>
      </c>
      <c r="X310" s="1">
        <v>7126136.1900000004</v>
      </c>
      <c r="Y310" s="1">
        <v>7126136.1900000004</v>
      </c>
      <c r="Z310" s="1">
        <v>7126136.1900000004</v>
      </c>
      <c r="AA310" s="81">
        <f t="shared" si="21"/>
        <v>0</v>
      </c>
      <c r="AB310" s="1">
        <v>7126136.1900000004</v>
      </c>
      <c r="AC310" s="81">
        <f t="shared" si="22"/>
        <v>0</v>
      </c>
      <c r="AD310" s="1">
        <v>7126136.1900000004</v>
      </c>
      <c r="AE310" s="81">
        <f t="shared" si="23"/>
        <v>0</v>
      </c>
      <c r="AF310" s="82">
        <f t="shared" si="24"/>
        <v>5849854.9899999993</v>
      </c>
      <c r="AG310" s="1">
        <v>0</v>
      </c>
      <c r="AH310" s="1">
        <v>617904.34</v>
      </c>
      <c r="AI310" s="1">
        <v>0</v>
      </c>
      <c r="AJ310" s="1">
        <v>0</v>
      </c>
      <c r="AK310" s="1">
        <v>617904.34</v>
      </c>
    </row>
    <row r="311" spans="1:37" hidden="1" x14ac:dyDescent="0.25">
      <c r="A311" t="str">
        <f t="shared" si="20"/>
        <v>1.1-00-2305_23624015_2311310</v>
      </c>
      <c r="B311" t="s">
        <v>137</v>
      </c>
      <c r="C311" t="s">
        <v>138</v>
      </c>
      <c r="D311" t="s">
        <v>28</v>
      </c>
      <c r="E311" t="s">
        <v>29</v>
      </c>
      <c r="F311" t="s">
        <v>43</v>
      </c>
      <c r="G311" t="s">
        <v>44</v>
      </c>
      <c r="H311" t="s">
        <v>45</v>
      </c>
      <c r="I311" t="s">
        <v>46</v>
      </c>
      <c r="J311">
        <v>6</v>
      </c>
      <c r="K311" t="s">
        <v>34</v>
      </c>
      <c r="L311">
        <v>24</v>
      </c>
      <c r="M311" t="s">
        <v>49</v>
      </c>
      <c r="N311" t="s">
        <v>47</v>
      </c>
      <c r="O311" t="s">
        <v>48</v>
      </c>
      <c r="P311">
        <v>1000</v>
      </c>
      <c r="Q311" t="s">
        <v>49</v>
      </c>
      <c r="R311">
        <v>1131</v>
      </c>
      <c r="S311" t="s">
        <v>50</v>
      </c>
      <c r="T311">
        <v>0</v>
      </c>
      <c r="U311" t="s">
        <v>40</v>
      </c>
      <c r="V311" s="68">
        <v>105162676.54000001</v>
      </c>
      <c r="W311" s="1">
        <v>44684572.030000001</v>
      </c>
      <c r="X311" s="1">
        <v>27104448.289999999</v>
      </c>
      <c r="Y311" s="1">
        <v>27104448.289999999</v>
      </c>
      <c r="Z311" s="1">
        <v>27104448.289999999</v>
      </c>
      <c r="AA311" s="81">
        <f t="shared" si="21"/>
        <v>0</v>
      </c>
      <c r="AB311" s="1">
        <v>27104448.289999999</v>
      </c>
      <c r="AC311" s="81">
        <f t="shared" si="22"/>
        <v>0</v>
      </c>
      <c r="AD311" s="1">
        <v>27104448.289999999</v>
      </c>
      <c r="AE311" s="81">
        <f t="shared" si="23"/>
        <v>0</v>
      </c>
      <c r="AF311" s="82">
        <f t="shared" si="24"/>
        <v>78058228.25</v>
      </c>
      <c r="AG311" s="1">
        <v>0</v>
      </c>
      <c r="AH311" s="1">
        <v>60478109.810000002</v>
      </c>
      <c r="AI311" s="1">
        <v>0</v>
      </c>
      <c r="AJ311" s="1">
        <v>5.3</v>
      </c>
      <c r="AK311" s="1">
        <v>60478104.509999998</v>
      </c>
    </row>
    <row r="312" spans="1:37" hidden="1" x14ac:dyDescent="0.25">
      <c r="A312" t="str">
        <f t="shared" si="20"/>
        <v>1.1-00-2305_23624015_2312210</v>
      </c>
      <c r="B312" t="s">
        <v>137</v>
      </c>
      <c r="C312" t="s">
        <v>138</v>
      </c>
      <c r="D312" t="s">
        <v>28</v>
      </c>
      <c r="E312" t="s">
        <v>29</v>
      </c>
      <c r="F312" t="s">
        <v>43</v>
      </c>
      <c r="G312" t="s">
        <v>44</v>
      </c>
      <c r="H312" t="s">
        <v>45</v>
      </c>
      <c r="I312" t="s">
        <v>46</v>
      </c>
      <c r="J312">
        <v>6</v>
      </c>
      <c r="K312" t="s">
        <v>34</v>
      </c>
      <c r="L312">
        <v>24</v>
      </c>
      <c r="M312" t="s">
        <v>49</v>
      </c>
      <c r="N312" t="s">
        <v>47</v>
      </c>
      <c r="O312" t="s">
        <v>48</v>
      </c>
      <c r="P312">
        <v>1000</v>
      </c>
      <c r="Q312" t="s">
        <v>49</v>
      </c>
      <c r="R312">
        <v>1221</v>
      </c>
      <c r="S312" t="s">
        <v>54</v>
      </c>
      <c r="T312">
        <v>0</v>
      </c>
      <c r="U312" t="s">
        <v>40</v>
      </c>
      <c r="V312" s="68">
        <v>79212874.560000002</v>
      </c>
      <c r="W312" s="1">
        <v>96348361.019999996</v>
      </c>
      <c r="X312" s="1">
        <v>61536379.149999999</v>
      </c>
      <c r="Y312" s="1">
        <v>61536379.149999999</v>
      </c>
      <c r="Z312" s="1">
        <v>61536379.149999999</v>
      </c>
      <c r="AA312" s="81">
        <f t="shared" si="21"/>
        <v>0</v>
      </c>
      <c r="AB312" s="1">
        <v>61536379.149999999</v>
      </c>
      <c r="AC312" s="81">
        <f t="shared" si="22"/>
        <v>0</v>
      </c>
      <c r="AD312" s="1">
        <v>61536379.149999999</v>
      </c>
      <c r="AE312" s="81">
        <f t="shared" si="23"/>
        <v>0</v>
      </c>
      <c r="AF312" s="82">
        <f t="shared" si="24"/>
        <v>17676495.410000004</v>
      </c>
      <c r="AG312" s="1">
        <v>0</v>
      </c>
      <c r="AH312" s="1">
        <v>0</v>
      </c>
      <c r="AI312" s="1">
        <v>0</v>
      </c>
      <c r="AJ312" s="1">
        <v>17135486.460000001</v>
      </c>
      <c r="AK312" s="1">
        <v>-17135486.460000001</v>
      </c>
    </row>
    <row r="313" spans="1:37" hidden="1" x14ac:dyDescent="0.25">
      <c r="A313" t="str">
        <f t="shared" si="20"/>
        <v>1.1-00-2305_23624015_2312310</v>
      </c>
      <c r="B313" t="s">
        <v>137</v>
      </c>
      <c r="C313" t="s">
        <v>138</v>
      </c>
      <c r="D313" t="s">
        <v>28</v>
      </c>
      <c r="E313" t="s">
        <v>29</v>
      </c>
      <c r="F313" t="s">
        <v>43</v>
      </c>
      <c r="G313" t="s">
        <v>44</v>
      </c>
      <c r="H313" t="s">
        <v>45</v>
      </c>
      <c r="I313" t="s">
        <v>46</v>
      </c>
      <c r="J313">
        <v>6</v>
      </c>
      <c r="K313" t="s">
        <v>34</v>
      </c>
      <c r="L313">
        <v>24</v>
      </c>
      <c r="M313" t="s">
        <v>49</v>
      </c>
      <c r="N313" t="s">
        <v>47</v>
      </c>
      <c r="O313" t="s">
        <v>48</v>
      </c>
      <c r="P313">
        <v>1000</v>
      </c>
      <c r="Q313" t="s">
        <v>49</v>
      </c>
      <c r="R313">
        <v>1231</v>
      </c>
      <c r="S313" t="s">
        <v>350</v>
      </c>
      <c r="T313">
        <v>0</v>
      </c>
      <c r="U313" t="s">
        <v>40</v>
      </c>
      <c r="V313" s="68">
        <v>26400</v>
      </c>
      <c r="W313" s="1">
        <v>26400</v>
      </c>
      <c r="X313" s="1">
        <v>0</v>
      </c>
      <c r="Y313" s="1">
        <v>0</v>
      </c>
      <c r="Z313" s="1">
        <v>0</v>
      </c>
      <c r="AA313" s="81">
        <f t="shared" si="21"/>
        <v>0</v>
      </c>
      <c r="AB313" s="1">
        <v>0</v>
      </c>
      <c r="AC313" s="81">
        <f t="shared" si="22"/>
        <v>0</v>
      </c>
      <c r="AD313" s="1">
        <v>0</v>
      </c>
      <c r="AE313" s="81">
        <f t="shared" si="23"/>
        <v>0</v>
      </c>
      <c r="AF313" s="82">
        <f t="shared" si="24"/>
        <v>26400</v>
      </c>
      <c r="AG313" s="1">
        <v>0</v>
      </c>
      <c r="AH313" s="1">
        <v>0</v>
      </c>
      <c r="AI313" s="1">
        <v>0</v>
      </c>
      <c r="AJ313" s="1">
        <v>0</v>
      </c>
      <c r="AK313" s="1">
        <v>0</v>
      </c>
    </row>
    <row r="314" spans="1:37" hidden="1" x14ac:dyDescent="0.25">
      <c r="A314" t="str">
        <f t="shared" si="20"/>
        <v>1.1-00-2305_23624015_2313210</v>
      </c>
      <c r="B314" t="s">
        <v>137</v>
      </c>
      <c r="C314" t="s">
        <v>138</v>
      </c>
      <c r="D314" t="s">
        <v>28</v>
      </c>
      <c r="E314" t="s">
        <v>29</v>
      </c>
      <c r="F314" t="s">
        <v>43</v>
      </c>
      <c r="G314" t="s">
        <v>44</v>
      </c>
      <c r="H314" t="s">
        <v>45</v>
      </c>
      <c r="I314" t="s">
        <v>46</v>
      </c>
      <c r="J314">
        <v>6</v>
      </c>
      <c r="K314" t="s">
        <v>34</v>
      </c>
      <c r="L314">
        <v>24</v>
      </c>
      <c r="M314" t="s">
        <v>49</v>
      </c>
      <c r="N314" t="s">
        <v>47</v>
      </c>
      <c r="O314" t="s">
        <v>48</v>
      </c>
      <c r="P314">
        <v>1000</v>
      </c>
      <c r="Q314" t="s">
        <v>49</v>
      </c>
      <c r="R314">
        <v>1321</v>
      </c>
      <c r="S314" t="s">
        <v>351</v>
      </c>
      <c r="T314">
        <v>0</v>
      </c>
      <c r="U314" t="s">
        <v>40</v>
      </c>
      <c r="V314" s="68">
        <v>11963192.779999999</v>
      </c>
      <c r="W314" s="1">
        <v>20250338.210000001</v>
      </c>
      <c r="X314" s="1">
        <v>10772540.83</v>
      </c>
      <c r="Y314" s="1">
        <v>10772540.83</v>
      </c>
      <c r="Z314" s="1">
        <v>10772540.83</v>
      </c>
      <c r="AA314" s="81">
        <f t="shared" si="21"/>
        <v>0</v>
      </c>
      <c r="AB314" s="1">
        <v>10772091.34</v>
      </c>
      <c r="AC314" s="81">
        <f t="shared" si="22"/>
        <v>449.49000000022352</v>
      </c>
      <c r="AD314" s="1">
        <v>10772091.34</v>
      </c>
      <c r="AE314" s="81">
        <f t="shared" si="23"/>
        <v>0</v>
      </c>
      <c r="AF314" s="82">
        <f t="shared" si="24"/>
        <v>1190651.9499999993</v>
      </c>
      <c r="AG314" s="1">
        <v>0</v>
      </c>
      <c r="AH314" s="1">
        <v>0</v>
      </c>
      <c r="AI314" s="1">
        <v>0</v>
      </c>
      <c r="AJ314" s="1">
        <v>8287145.4299999997</v>
      </c>
      <c r="AK314" s="1">
        <v>-8287145.4299999997</v>
      </c>
    </row>
    <row r="315" spans="1:37" hidden="1" x14ac:dyDescent="0.25">
      <c r="A315" t="str">
        <f t="shared" si="20"/>
        <v>1.1-00-2305_23624015_2313220</v>
      </c>
      <c r="B315" t="s">
        <v>137</v>
      </c>
      <c r="C315" t="s">
        <v>138</v>
      </c>
      <c r="D315" t="s">
        <v>28</v>
      </c>
      <c r="E315" t="s">
        <v>29</v>
      </c>
      <c r="F315" t="s">
        <v>43</v>
      </c>
      <c r="G315" t="s">
        <v>44</v>
      </c>
      <c r="H315" t="s">
        <v>45</v>
      </c>
      <c r="I315" t="s">
        <v>46</v>
      </c>
      <c r="J315">
        <v>6</v>
      </c>
      <c r="K315" t="s">
        <v>34</v>
      </c>
      <c r="L315">
        <v>24</v>
      </c>
      <c r="M315" t="s">
        <v>49</v>
      </c>
      <c r="N315" t="s">
        <v>47</v>
      </c>
      <c r="O315" t="s">
        <v>48</v>
      </c>
      <c r="P315">
        <v>1000</v>
      </c>
      <c r="Q315" t="s">
        <v>49</v>
      </c>
      <c r="R315">
        <v>1322</v>
      </c>
      <c r="S315" t="s">
        <v>51</v>
      </c>
      <c r="T315">
        <v>0</v>
      </c>
      <c r="U315" t="s">
        <v>40</v>
      </c>
      <c r="V315" s="68">
        <v>41330308.939999998</v>
      </c>
      <c r="W315" s="1">
        <v>88907687.939999998</v>
      </c>
      <c r="X315" s="1">
        <v>8734154.2799999993</v>
      </c>
      <c r="Y315" s="1">
        <v>8734154.2799999993</v>
      </c>
      <c r="Z315" s="1">
        <v>8734154.2799999993</v>
      </c>
      <c r="AA315" s="81">
        <f t="shared" si="21"/>
        <v>0</v>
      </c>
      <c r="AB315" s="1">
        <v>8715464.9100000001</v>
      </c>
      <c r="AC315" s="81">
        <f t="shared" si="22"/>
        <v>18689.36999999918</v>
      </c>
      <c r="AD315" s="1">
        <v>8715464.9100000001</v>
      </c>
      <c r="AE315" s="81">
        <f t="shared" si="23"/>
        <v>0</v>
      </c>
      <c r="AF315" s="82">
        <f t="shared" si="24"/>
        <v>32596154.659999996</v>
      </c>
      <c r="AG315" s="1">
        <v>0</v>
      </c>
      <c r="AH315" s="1">
        <v>0</v>
      </c>
      <c r="AI315" s="1">
        <v>0</v>
      </c>
      <c r="AJ315" s="1">
        <v>47577379</v>
      </c>
      <c r="AK315" s="1">
        <v>-47577379</v>
      </c>
    </row>
    <row r="316" spans="1:37" hidden="1" x14ac:dyDescent="0.25">
      <c r="A316" t="str">
        <f t="shared" si="20"/>
        <v>1.1-00-2305_23624015_2313310</v>
      </c>
      <c r="B316" t="s">
        <v>137</v>
      </c>
      <c r="C316" t="s">
        <v>138</v>
      </c>
      <c r="D316" t="s">
        <v>28</v>
      </c>
      <c r="E316" t="s">
        <v>29</v>
      </c>
      <c r="F316" t="s">
        <v>43</v>
      </c>
      <c r="G316" t="s">
        <v>44</v>
      </c>
      <c r="H316" t="s">
        <v>45</v>
      </c>
      <c r="I316" t="s">
        <v>46</v>
      </c>
      <c r="J316">
        <v>6</v>
      </c>
      <c r="K316" t="s">
        <v>34</v>
      </c>
      <c r="L316">
        <v>24</v>
      </c>
      <c r="M316" t="s">
        <v>49</v>
      </c>
      <c r="N316" t="s">
        <v>47</v>
      </c>
      <c r="O316" t="s">
        <v>48</v>
      </c>
      <c r="P316">
        <v>1000</v>
      </c>
      <c r="Q316" t="s">
        <v>49</v>
      </c>
      <c r="R316">
        <v>1331</v>
      </c>
      <c r="S316" t="s">
        <v>352</v>
      </c>
      <c r="T316">
        <v>0</v>
      </c>
      <c r="U316" t="s">
        <v>40</v>
      </c>
      <c r="V316" s="68">
        <v>700000</v>
      </c>
      <c r="W316" s="1">
        <v>600000</v>
      </c>
      <c r="X316" s="1">
        <v>603439.21</v>
      </c>
      <c r="Y316" s="1">
        <v>603439.21</v>
      </c>
      <c r="Z316" s="1">
        <v>603439.21</v>
      </c>
      <c r="AA316" s="81">
        <f t="shared" si="21"/>
        <v>0</v>
      </c>
      <c r="AB316" s="1">
        <v>603439.21</v>
      </c>
      <c r="AC316" s="81">
        <f t="shared" si="22"/>
        <v>0</v>
      </c>
      <c r="AD316" s="1">
        <v>603439.21</v>
      </c>
      <c r="AE316" s="81">
        <f t="shared" si="23"/>
        <v>0</v>
      </c>
      <c r="AF316" s="82">
        <f t="shared" si="24"/>
        <v>96560.790000000037</v>
      </c>
      <c r="AG316" s="1">
        <v>0</v>
      </c>
      <c r="AH316" s="1">
        <v>100000</v>
      </c>
      <c r="AI316" s="1">
        <v>0</v>
      </c>
      <c r="AJ316" s="1">
        <v>0</v>
      </c>
      <c r="AK316" s="1">
        <v>100000</v>
      </c>
    </row>
    <row r="317" spans="1:37" hidden="1" x14ac:dyDescent="0.25">
      <c r="A317" t="str">
        <f t="shared" si="20"/>
        <v>1.1-00-2305_23624015_2313410</v>
      </c>
      <c r="B317" t="s">
        <v>137</v>
      </c>
      <c r="C317" t="s">
        <v>138</v>
      </c>
      <c r="D317" t="s">
        <v>28</v>
      </c>
      <c r="E317" t="s">
        <v>29</v>
      </c>
      <c r="F317" t="s">
        <v>43</v>
      </c>
      <c r="G317" t="s">
        <v>44</v>
      </c>
      <c r="H317" t="s">
        <v>45</v>
      </c>
      <c r="I317" t="s">
        <v>46</v>
      </c>
      <c r="J317">
        <v>6</v>
      </c>
      <c r="K317" t="s">
        <v>34</v>
      </c>
      <c r="L317">
        <v>24</v>
      </c>
      <c r="M317" t="s">
        <v>49</v>
      </c>
      <c r="N317" t="s">
        <v>47</v>
      </c>
      <c r="O317" t="s">
        <v>48</v>
      </c>
      <c r="P317">
        <v>1000</v>
      </c>
      <c r="Q317" t="s">
        <v>49</v>
      </c>
      <c r="R317">
        <v>1341</v>
      </c>
      <c r="S317" t="s">
        <v>353</v>
      </c>
      <c r="T317">
        <v>0</v>
      </c>
      <c r="U317" t="s">
        <v>40</v>
      </c>
      <c r="V317" s="68">
        <v>7500000</v>
      </c>
      <c r="W317" s="1">
        <v>7500000</v>
      </c>
      <c r="X317" s="1">
        <v>1235346.8</v>
      </c>
      <c r="Y317" s="1">
        <v>1235346.8</v>
      </c>
      <c r="Z317" s="1">
        <v>1235346.8</v>
      </c>
      <c r="AA317" s="81">
        <f t="shared" si="21"/>
        <v>0</v>
      </c>
      <c r="AB317" s="1">
        <v>1235346.8</v>
      </c>
      <c r="AC317" s="81">
        <f t="shared" si="22"/>
        <v>0</v>
      </c>
      <c r="AD317" s="1">
        <v>1235346.8</v>
      </c>
      <c r="AE317" s="81">
        <f t="shared" si="23"/>
        <v>0</v>
      </c>
      <c r="AF317" s="82">
        <f t="shared" si="24"/>
        <v>6264653.2000000002</v>
      </c>
      <c r="AG317" s="1">
        <v>0</v>
      </c>
      <c r="AH317" s="1">
        <v>0</v>
      </c>
      <c r="AI317" s="1">
        <v>0</v>
      </c>
      <c r="AJ317" s="1">
        <v>0</v>
      </c>
      <c r="AK317" s="1">
        <v>0</v>
      </c>
    </row>
    <row r="318" spans="1:37" hidden="1" x14ac:dyDescent="0.25">
      <c r="A318" t="str">
        <f t="shared" si="20"/>
        <v>1.1-00-2305_23624015_2314110</v>
      </c>
      <c r="B318" t="s">
        <v>137</v>
      </c>
      <c r="C318" t="s">
        <v>138</v>
      </c>
      <c r="D318" t="s">
        <v>28</v>
      </c>
      <c r="E318" t="s">
        <v>29</v>
      </c>
      <c r="F318" t="s">
        <v>43</v>
      </c>
      <c r="G318" t="s">
        <v>44</v>
      </c>
      <c r="H318" t="s">
        <v>45</v>
      </c>
      <c r="I318" t="s">
        <v>46</v>
      </c>
      <c r="J318">
        <v>6</v>
      </c>
      <c r="K318" t="s">
        <v>34</v>
      </c>
      <c r="L318">
        <v>24</v>
      </c>
      <c r="M318" t="s">
        <v>49</v>
      </c>
      <c r="N318" t="s">
        <v>47</v>
      </c>
      <c r="O318" t="s">
        <v>48</v>
      </c>
      <c r="P318">
        <v>1000</v>
      </c>
      <c r="Q318" t="s">
        <v>49</v>
      </c>
      <c r="R318">
        <v>1411</v>
      </c>
      <c r="S318" t="s">
        <v>354</v>
      </c>
      <c r="T318">
        <v>0</v>
      </c>
      <c r="U318" t="s">
        <v>40</v>
      </c>
      <c r="V318" s="68">
        <v>51680992.799999997</v>
      </c>
      <c r="W318" s="1">
        <v>51611491.210000001</v>
      </c>
      <c r="X318" s="1">
        <v>26246492.260000002</v>
      </c>
      <c r="Y318" s="1">
        <v>26246492.260000002</v>
      </c>
      <c r="Z318" s="1">
        <v>26246492.260000002</v>
      </c>
      <c r="AA318" s="81">
        <f t="shared" si="21"/>
        <v>0</v>
      </c>
      <c r="AB318" s="1">
        <v>26246492.260000002</v>
      </c>
      <c r="AC318" s="81">
        <f t="shared" si="22"/>
        <v>0</v>
      </c>
      <c r="AD318" s="1">
        <v>26246492.260000002</v>
      </c>
      <c r="AE318" s="81">
        <f t="shared" si="23"/>
        <v>0</v>
      </c>
      <c r="AF318" s="82">
        <f t="shared" si="24"/>
        <v>25434500.539999995</v>
      </c>
      <c r="AG318" s="1">
        <v>0</v>
      </c>
      <c r="AH318" s="1">
        <v>69501.59</v>
      </c>
      <c r="AI318" s="1">
        <v>0</v>
      </c>
      <c r="AJ318" s="1">
        <v>0</v>
      </c>
      <c r="AK318" s="1">
        <v>69501.59</v>
      </c>
    </row>
    <row r="319" spans="1:37" hidden="1" x14ac:dyDescent="0.25">
      <c r="A319" t="str">
        <f t="shared" si="20"/>
        <v>1.1-00-2305_23624015_2314210</v>
      </c>
      <c r="B319" t="s">
        <v>137</v>
      </c>
      <c r="C319" t="s">
        <v>138</v>
      </c>
      <c r="D319" t="s">
        <v>28</v>
      </c>
      <c r="E319" t="s">
        <v>29</v>
      </c>
      <c r="F319" t="s">
        <v>43</v>
      </c>
      <c r="G319" t="s">
        <v>44</v>
      </c>
      <c r="H319" t="s">
        <v>45</v>
      </c>
      <c r="I319" t="s">
        <v>46</v>
      </c>
      <c r="J319">
        <v>6</v>
      </c>
      <c r="K319" t="s">
        <v>34</v>
      </c>
      <c r="L319">
        <v>24</v>
      </c>
      <c r="M319" t="s">
        <v>49</v>
      </c>
      <c r="N319" t="s">
        <v>47</v>
      </c>
      <c r="O319" t="s">
        <v>48</v>
      </c>
      <c r="P319">
        <v>1000</v>
      </c>
      <c r="Q319" t="s">
        <v>49</v>
      </c>
      <c r="R319">
        <v>1421</v>
      </c>
      <c r="S319" t="s">
        <v>355</v>
      </c>
      <c r="T319">
        <v>0</v>
      </c>
      <c r="U319" t="s">
        <v>40</v>
      </c>
      <c r="V319" s="68">
        <v>25840496.399999999</v>
      </c>
      <c r="W319" s="1">
        <v>32055745.600000001</v>
      </c>
      <c r="X319" s="1">
        <v>13889622.380000001</v>
      </c>
      <c r="Y319" s="1">
        <v>13889622.380000001</v>
      </c>
      <c r="Z319" s="1">
        <v>13889622.380000001</v>
      </c>
      <c r="AA319" s="81">
        <f t="shared" si="21"/>
        <v>0</v>
      </c>
      <c r="AB319" s="1">
        <v>13889622.380000001</v>
      </c>
      <c r="AC319" s="81">
        <f t="shared" si="22"/>
        <v>0</v>
      </c>
      <c r="AD319" s="1">
        <v>13889622.380000001</v>
      </c>
      <c r="AE319" s="81">
        <f t="shared" si="23"/>
        <v>0</v>
      </c>
      <c r="AF319" s="82">
        <f t="shared" si="24"/>
        <v>11950874.019999998</v>
      </c>
      <c r="AG319" s="1">
        <v>0</v>
      </c>
      <c r="AH319" s="1">
        <v>0</v>
      </c>
      <c r="AI319" s="1">
        <v>0</v>
      </c>
      <c r="AJ319" s="1">
        <v>6215249.2000000002</v>
      </c>
      <c r="AK319" s="1">
        <v>-6215249.2000000002</v>
      </c>
    </row>
    <row r="320" spans="1:37" hidden="1" x14ac:dyDescent="0.25">
      <c r="A320" t="str">
        <f t="shared" si="20"/>
        <v>1.1-00-2305_23624015_2314310</v>
      </c>
      <c r="B320" t="s">
        <v>137</v>
      </c>
      <c r="C320" t="s">
        <v>138</v>
      </c>
      <c r="D320" t="s">
        <v>28</v>
      </c>
      <c r="E320" t="s">
        <v>29</v>
      </c>
      <c r="F320" t="s">
        <v>43</v>
      </c>
      <c r="G320" t="s">
        <v>44</v>
      </c>
      <c r="H320" t="s">
        <v>45</v>
      </c>
      <c r="I320" t="s">
        <v>46</v>
      </c>
      <c r="J320">
        <v>6</v>
      </c>
      <c r="K320" t="s">
        <v>34</v>
      </c>
      <c r="L320">
        <v>24</v>
      </c>
      <c r="M320" t="s">
        <v>49</v>
      </c>
      <c r="N320" t="s">
        <v>47</v>
      </c>
      <c r="O320" t="s">
        <v>48</v>
      </c>
      <c r="P320">
        <v>1000</v>
      </c>
      <c r="Q320" t="s">
        <v>49</v>
      </c>
      <c r="R320">
        <v>1431</v>
      </c>
      <c r="S320" t="s">
        <v>356</v>
      </c>
      <c r="T320">
        <v>0</v>
      </c>
      <c r="U320" t="s">
        <v>40</v>
      </c>
      <c r="V320" s="68">
        <v>17226997.600000001</v>
      </c>
      <c r="W320" s="1">
        <v>21703830.41</v>
      </c>
      <c r="X320" s="1">
        <v>9081062.5199999996</v>
      </c>
      <c r="Y320" s="1">
        <v>9081062.5199999996</v>
      </c>
      <c r="Z320" s="1">
        <v>9081062.5199999996</v>
      </c>
      <c r="AA320" s="81">
        <f t="shared" si="21"/>
        <v>0</v>
      </c>
      <c r="AB320" s="1">
        <v>9081062.5199999996</v>
      </c>
      <c r="AC320" s="81">
        <f t="shared" si="22"/>
        <v>0</v>
      </c>
      <c r="AD320" s="1">
        <v>9081062.5199999996</v>
      </c>
      <c r="AE320" s="81">
        <f t="shared" si="23"/>
        <v>0</v>
      </c>
      <c r="AF320" s="82">
        <f t="shared" si="24"/>
        <v>8145935.0800000019</v>
      </c>
      <c r="AG320" s="1">
        <v>0</v>
      </c>
      <c r="AH320" s="1">
        <v>0</v>
      </c>
      <c r="AI320" s="1">
        <v>0</v>
      </c>
      <c r="AJ320" s="1">
        <v>4476832.8099999996</v>
      </c>
      <c r="AK320" s="1">
        <v>-4476832.8099999996</v>
      </c>
    </row>
    <row r="321" spans="1:37" hidden="1" x14ac:dyDescent="0.25">
      <c r="A321" t="str">
        <f t="shared" si="20"/>
        <v>1.1-00-2305_23624015_2314320</v>
      </c>
      <c r="B321" t="s">
        <v>137</v>
      </c>
      <c r="C321" t="s">
        <v>138</v>
      </c>
      <c r="D321" t="s">
        <v>28</v>
      </c>
      <c r="E321" t="s">
        <v>29</v>
      </c>
      <c r="F321" t="s">
        <v>43</v>
      </c>
      <c r="G321" t="s">
        <v>44</v>
      </c>
      <c r="H321" t="s">
        <v>45</v>
      </c>
      <c r="I321" t="s">
        <v>46</v>
      </c>
      <c r="J321">
        <v>6</v>
      </c>
      <c r="K321" t="s">
        <v>34</v>
      </c>
      <c r="L321">
        <v>24</v>
      </c>
      <c r="M321" t="s">
        <v>49</v>
      </c>
      <c r="N321" t="s">
        <v>47</v>
      </c>
      <c r="O321" t="s">
        <v>48</v>
      </c>
      <c r="P321">
        <v>1000</v>
      </c>
      <c r="Q321" t="s">
        <v>49</v>
      </c>
      <c r="R321">
        <v>1432</v>
      </c>
      <c r="S321" t="s">
        <v>357</v>
      </c>
      <c r="T321">
        <v>0</v>
      </c>
      <c r="U321" t="s">
        <v>40</v>
      </c>
      <c r="V321" s="68">
        <v>150736229.00999999</v>
      </c>
      <c r="W321" s="1">
        <v>148886916.09</v>
      </c>
      <c r="X321" s="1">
        <v>94642108.340000004</v>
      </c>
      <c r="Y321" s="1">
        <v>94642108.340000004</v>
      </c>
      <c r="Z321" s="1">
        <v>94642108.340000004</v>
      </c>
      <c r="AA321" s="81">
        <f t="shared" si="21"/>
        <v>0</v>
      </c>
      <c r="AB321" s="1">
        <v>94642108.340000004</v>
      </c>
      <c r="AC321" s="81">
        <f t="shared" si="22"/>
        <v>0</v>
      </c>
      <c r="AD321" s="1">
        <v>94642108.340000004</v>
      </c>
      <c r="AE321" s="81">
        <f t="shared" si="23"/>
        <v>0</v>
      </c>
      <c r="AF321" s="82">
        <f t="shared" si="24"/>
        <v>56094120.669999987</v>
      </c>
      <c r="AG321" s="1">
        <v>0</v>
      </c>
      <c r="AH321" s="1">
        <v>1849312.92</v>
      </c>
      <c r="AI321" s="1">
        <v>0</v>
      </c>
      <c r="AJ321" s="1">
        <v>0</v>
      </c>
      <c r="AK321" s="1">
        <v>1849312.92</v>
      </c>
    </row>
    <row r="322" spans="1:37" hidden="1" x14ac:dyDescent="0.25">
      <c r="A322" t="str">
        <f t="shared" si="20"/>
        <v>1.1-00-2305_23624015_2314410</v>
      </c>
      <c r="B322" t="s">
        <v>137</v>
      </c>
      <c r="C322" t="s">
        <v>138</v>
      </c>
      <c r="D322" t="s">
        <v>28</v>
      </c>
      <c r="E322" t="s">
        <v>29</v>
      </c>
      <c r="F322" t="s">
        <v>43</v>
      </c>
      <c r="G322" t="s">
        <v>44</v>
      </c>
      <c r="H322" t="s">
        <v>45</v>
      </c>
      <c r="I322" t="s">
        <v>46</v>
      </c>
      <c r="J322">
        <v>6</v>
      </c>
      <c r="K322" t="s">
        <v>34</v>
      </c>
      <c r="L322">
        <v>24</v>
      </c>
      <c r="M322" t="s">
        <v>49</v>
      </c>
      <c r="N322" t="s">
        <v>47</v>
      </c>
      <c r="O322" t="s">
        <v>48</v>
      </c>
      <c r="P322">
        <v>1000</v>
      </c>
      <c r="Q322" t="s">
        <v>49</v>
      </c>
      <c r="R322">
        <v>1441</v>
      </c>
      <c r="S322" t="s">
        <v>358</v>
      </c>
      <c r="T322">
        <v>0</v>
      </c>
      <c r="U322" t="s">
        <v>40</v>
      </c>
      <c r="V322" s="68">
        <v>13616210.52</v>
      </c>
      <c r="W322" s="1">
        <v>10000000</v>
      </c>
      <c r="X322" s="1">
        <v>13606210.52</v>
      </c>
      <c r="Y322" s="1">
        <v>13606210.52</v>
      </c>
      <c r="Z322" s="1">
        <v>13606210.52</v>
      </c>
      <c r="AA322" s="81">
        <f t="shared" si="21"/>
        <v>0</v>
      </c>
      <c r="AB322" s="1">
        <v>13606210.52</v>
      </c>
      <c r="AC322" s="81">
        <f t="shared" si="22"/>
        <v>0</v>
      </c>
      <c r="AD322" s="1">
        <v>13606210.52</v>
      </c>
      <c r="AE322" s="81">
        <f t="shared" si="23"/>
        <v>0</v>
      </c>
      <c r="AF322" s="82">
        <f t="shared" si="24"/>
        <v>10000</v>
      </c>
      <c r="AG322" s="1">
        <v>0</v>
      </c>
      <c r="AH322" s="1">
        <v>3616210.52</v>
      </c>
      <c r="AI322" s="1">
        <v>0</v>
      </c>
      <c r="AJ322" s="1">
        <v>0</v>
      </c>
      <c r="AK322" s="1">
        <v>3616210.52</v>
      </c>
    </row>
    <row r="323" spans="1:37" hidden="1" x14ac:dyDescent="0.25">
      <c r="A323" t="str">
        <f t="shared" ref="A323:A386" si="25">CONCATENATE(B323,H323,J323,L323,N323,R323,T323)</f>
        <v>1.1-00-2305_23624015_2315210</v>
      </c>
      <c r="B323" t="s">
        <v>137</v>
      </c>
      <c r="C323" t="s">
        <v>138</v>
      </c>
      <c r="D323" t="s">
        <v>28</v>
      </c>
      <c r="E323" t="s">
        <v>29</v>
      </c>
      <c r="F323" t="s">
        <v>43</v>
      </c>
      <c r="G323" t="s">
        <v>44</v>
      </c>
      <c r="H323" t="s">
        <v>45</v>
      </c>
      <c r="I323" t="s">
        <v>46</v>
      </c>
      <c r="J323">
        <v>6</v>
      </c>
      <c r="K323" t="s">
        <v>34</v>
      </c>
      <c r="L323">
        <v>24</v>
      </c>
      <c r="M323" t="s">
        <v>49</v>
      </c>
      <c r="N323" t="s">
        <v>47</v>
      </c>
      <c r="O323" t="s">
        <v>48</v>
      </c>
      <c r="P323">
        <v>1000</v>
      </c>
      <c r="Q323" t="s">
        <v>49</v>
      </c>
      <c r="R323">
        <v>1521</v>
      </c>
      <c r="S323" t="s">
        <v>359</v>
      </c>
      <c r="T323">
        <v>0</v>
      </c>
      <c r="U323" t="s">
        <v>40</v>
      </c>
      <c r="V323" s="68">
        <v>5373789.4800000004</v>
      </c>
      <c r="W323" s="1">
        <v>6000000</v>
      </c>
      <c r="X323" s="1">
        <v>0</v>
      </c>
      <c r="Y323" s="1">
        <v>0</v>
      </c>
      <c r="Z323" s="1">
        <v>0</v>
      </c>
      <c r="AA323" s="81">
        <f t="shared" ref="AA323:AA386" si="26">Y323-Z323</f>
        <v>0</v>
      </c>
      <c r="AB323" s="1">
        <v>0</v>
      </c>
      <c r="AC323" s="81">
        <f t="shared" ref="AC323:AC386" si="27">Z323-AB323</f>
        <v>0</v>
      </c>
      <c r="AD323" s="1">
        <v>0</v>
      </c>
      <c r="AE323" s="81">
        <f t="shared" ref="AE323:AE386" si="28">AB323-AD323</f>
        <v>0</v>
      </c>
      <c r="AF323" s="82">
        <f t="shared" ref="AF323:AF386" si="29">V323-X323</f>
        <v>5373789.4800000004</v>
      </c>
      <c r="AG323" s="1">
        <v>0</v>
      </c>
      <c r="AH323" s="1">
        <v>2980000</v>
      </c>
      <c r="AI323" s="1">
        <v>0</v>
      </c>
      <c r="AJ323" s="1">
        <v>3606210.52</v>
      </c>
      <c r="AK323" s="1">
        <v>-626210.52</v>
      </c>
    </row>
    <row r="324" spans="1:37" hidden="1" x14ac:dyDescent="0.25">
      <c r="A324" t="str">
        <f t="shared" si="25"/>
        <v>1.1-00-2305_23624015_2315910</v>
      </c>
      <c r="B324" t="s">
        <v>137</v>
      </c>
      <c r="C324" t="s">
        <v>138</v>
      </c>
      <c r="D324" t="s">
        <v>28</v>
      </c>
      <c r="E324" t="s">
        <v>29</v>
      </c>
      <c r="F324" t="s">
        <v>43</v>
      </c>
      <c r="G324" t="s">
        <v>44</v>
      </c>
      <c r="H324" t="s">
        <v>45</v>
      </c>
      <c r="I324" t="s">
        <v>46</v>
      </c>
      <c r="J324">
        <v>6</v>
      </c>
      <c r="K324" t="s">
        <v>34</v>
      </c>
      <c r="L324">
        <v>24</v>
      </c>
      <c r="M324" t="s">
        <v>49</v>
      </c>
      <c r="N324" t="s">
        <v>47</v>
      </c>
      <c r="O324" t="s">
        <v>48</v>
      </c>
      <c r="P324">
        <v>1000</v>
      </c>
      <c r="Q324" t="s">
        <v>49</v>
      </c>
      <c r="R324">
        <v>1591</v>
      </c>
      <c r="S324" t="s">
        <v>55</v>
      </c>
      <c r="T324">
        <v>0</v>
      </c>
      <c r="U324" t="s">
        <v>40</v>
      </c>
      <c r="V324" s="68">
        <v>8296771.3399999999</v>
      </c>
      <c r="W324" s="1">
        <v>0</v>
      </c>
      <c r="X324" s="1">
        <v>6096570.4000000004</v>
      </c>
      <c r="Y324" s="1">
        <v>6096570.4000000004</v>
      </c>
      <c r="Z324" s="1">
        <v>6096570.4000000004</v>
      </c>
      <c r="AA324" s="81">
        <f t="shared" si="26"/>
        <v>0</v>
      </c>
      <c r="AB324" s="1">
        <v>6096570.4000000004</v>
      </c>
      <c r="AC324" s="81">
        <f t="shared" si="27"/>
        <v>0</v>
      </c>
      <c r="AD324" s="1">
        <v>6096570.4000000004</v>
      </c>
      <c r="AE324" s="81">
        <f t="shared" si="28"/>
        <v>0</v>
      </c>
      <c r="AF324" s="82">
        <f t="shared" si="29"/>
        <v>2200200.9399999995</v>
      </c>
      <c r="AG324" s="1">
        <v>0</v>
      </c>
      <c r="AH324" s="1">
        <v>8296771.3399999999</v>
      </c>
      <c r="AI324" s="1">
        <v>0</v>
      </c>
      <c r="AJ324" s="1">
        <v>0</v>
      </c>
      <c r="AK324" s="1">
        <v>8296771.3399999999</v>
      </c>
    </row>
    <row r="325" spans="1:37" hidden="1" x14ac:dyDescent="0.25">
      <c r="A325" t="str">
        <f t="shared" si="25"/>
        <v>1.1-00-2305_23624015_2334110</v>
      </c>
      <c r="B325" t="s">
        <v>137</v>
      </c>
      <c r="C325" t="s">
        <v>138</v>
      </c>
      <c r="D325" t="s">
        <v>28</v>
      </c>
      <c r="E325" t="s">
        <v>29</v>
      </c>
      <c r="F325" t="s">
        <v>43</v>
      </c>
      <c r="G325" t="s">
        <v>44</v>
      </c>
      <c r="H325" t="s">
        <v>45</v>
      </c>
      <c r="I325" t="s">
        <v>46</v>
      </c>
      <c r="J325">
        <v>6</v>
      </c>
      <c r="K325" t="s">
        <v>34</v>
      </c>
      <c r="L325">
        <v>24</v>
      </c>
      <c r="M325" t="s">
        <v>49</v>
      </c>
      <c r="N325" t="s">
        <v>47</v>
      </c>
      <c r="O325" t="s">
        <v>48</v>
      </c>
      <c r="P325">
        <v>3000</v>
      </c>
      <c r="Q325" t="s">
        <v>38</v>
      </c>
      <c r="R325">
        <v>3411</v>
      </c>
      <c r="S325" t="s">
        <v>272</v>
      </c>
      <c r="T325">
        <v>0</v>
      </c>
      <c r="U325" t="s">
        <v>40</v>
      </c>
      <c r="V325" s="68">
        <v>0</v>
      </c>
      <c r="W325" s="1">
        <v>0</v>
      </c>
      <c r="X325" s="1">
        <v>1039568.4</v>
      </c>
      <c r="Y325" s="1">
        <v>1039568.4</v>
      </c>
      <c r="Z325" s="1">
        <v>1039568.4</v>
      </c>
      <c r="AA325" s="81">
        <f t="shared" si="26"/>
        <v>0</v>
      </c>
      <c r="AB325" s="1">
        <v>1039568.4</v>
      </c>
      <c r="AC325" s="81">
        <f t="shared" si="27"/>
        <v>0</v>
      </c>
      <c r="AD325" s="1">
        <v>1039568.4</v>
      </c>
      <c r="AE325" s="81">
        <f t="shared" si="28"/>
        <v>0</v>
      </c>
      <c r="AF325" s="82">
        <f t="shared" si="29"/>
        <v>-1039568.4</v>
      </c>
      <c r="AG325" s="1">
        <v>0</v>
      </c>
      <c r="AH325" s="1">
        <v>0</v>
      </c>
      <c r="AI325" s="1">
        <v>0</v>
      </c>
      <c r="AJ325" s="1">
        <v>0</v>
      </c>
      <c r="AK325" s="1">
        <v>0</v>
      </c>
    </row>
    <row r="326" spans="1:37" hidden="1" x14ac:dyDescent="0.25">
      <c r="A326" t="str">
        <f t="shared" si="25"/>
        <v>1.1-00-2307_23333019_2324110</v>
      </c>
      <c r="B326" t="s">
        <v>137</v>
      </c>
      <c r="C326" t="s">
        <v>138</v>
      </c>
      <c r="D326" t="s">
        <v>28</v>
      </c>
      <c r="E326" t="s">
        <v>29</v>
      </c>
      <c r="F326" t="s">
        <v>43</v>
      </c>
      <c r="G326" t="s">
        <v>44</v>
      </c>
      <c r="H326" t="s">
        <v>88</v>
      </c>
      <c r="I326" t="s">
        <v>89</v>
      </c>
      <c r="J326">
        <v>3</v>
      </c>
      <c r="K326" t="s">
        <v>90</v>
      </c>
      <c r="L326">
        <v>33</v>
      </c>
      <c r="M326" t="s">
        <v>362</v>
      </c>
      <c r="N326" t="s">
        <v>360</v>
      </c>
      <c r="O326" t="s">
        <v>361</v>
      </c>
      <c r="P326">
        <v>2000</v>
      </c>
      <c r="Q326" t="s">
        <v>73</v>
      </c>
      <c r="R326">
        <v>2411</v>
      </c>
      <c r="S326" t="s">
        <v>173</v>
      </c>
      <c r="T326">
        <v>0</v>
      </c>
      <c r="U326" t="s">
        <v>40</v>
      </c>
      <c r="V326" s="68">
        <v>56163.519999999997</v>
      </c>
      <c r="W326" s="1">
        <v>300000</v>
      </c>
      <c r="X326" s="1">
        <v>56163.519999999997</v>
      </c>
      <c r="Y326" s="1">
        <v>56163.519999999997</v>
      </c>
      <c r="Z326" s="1">
        <v>0</v>
      </c>
      <c r="AA326" s="81">
        <f t="shared" si="26"/>
        <v>56163.519999999997</v>
      </c>
      <c r="AB326" s="1">
        <v>0</v>
      </c>
      <c r="AC326" s="81">
        <f t="shared" si="27"/>
        <v>0</v>
      </c>
      <c r="AD326" s="1">
        <v>0</v>
      </c>
      <c r="AE326" s="81">
        <f t="shared" si="28"/>
        <v>0</v>
      </c>
      <c r="AF326" s="82">
        <f t="shared" si="29"/>
        <v>0</v>
      </c>
      <c r="AG326" s="1">
        <v>0</v>
      </c>
      <c r="AH326" s="1">
        <v>0</v>
      </c>
      <c r="AI326" s="1">
        <v>0</v>
      </c>
      <c r="AJ326" s="1">
        <v>243836.48</v>
      </c>
      <c r="AK326" s="1">
        <v>-243836.48</v>
      </c>
    </row>
    <row r="327" spans="1:37" hidden="1" x14ac:dyDescent="0.25">
      <c r="A327" t="str">
        <f t="shared" si="25"/>
        <v>1.1-00-2307_23333019_2324210</v>
      </c>
      <c r="B327" t="s">
        <v>137</v>
      </c>
      <c r="C327" t="s">
        <v>138</v>
      </c>
      <c r="D327" t="s">
        <v>28</v>
      </c>
      <c r="E327" t="s">
        <v>29</v>
      </c>
      <c r="F327" t="s">
        <v>43</v>
      </c>
      <c r="G327" t="s">
        <v>44</v>
      </c>
      <c r="H327" t="s">
        <v>88</v>
      </c>
      <c r="I327" t="s">
        <v>89</v>
      </c>
      <c r="J327">
        <v>3</v>
      </c>
      <c r="K327" t="s">
        <v>90</v>
      </c>
      <c r="L327">
        <v>33</v>
      </c>
      <c r="M327" t="s">
        <v>362</v>
      </c>
      <c r="N327" t="s">
        <v>360</v>
      </c>
      <c r="O327" t="s">
        <v>361</v>
      </c>
      <c r="P327">
        <v>2000</v>
      </c>
      <c r="Q327" t="s">
        <v>73</v>
      </c>
      <c r="R327">
        <v>2421</v>
      </c>
      <c r="S327" t="s">
        <v>163</v>
      </c>
      <c r="T327">
        <v>0</v>
      </c>
      <c r="U327" t="s">
        <v>40</v>
      </c>
      <c r="V327" s="68">
        <v>11000000</v>
      </c>
      <c r="W327" s="1">
        <v>11000000</v>
      </c>
      <c r="X327" s="1">
        <v>10989801.49</v>
      </c>
      <c r="Y327" s="1">
        <v>10961729.49</v>
      </c>
      <c r="Z327" s="1">
        <v>9698629.2699999996</v>
      </c>
      <c r="AA327" s="81">
        <f t="shared" si="26"/>
        <v>1263100.2200000007</v>
      </c>
      <c r="AB327" s="1">
        <v>9079054.25</v>
      </c>
      <c r="AC327" s="81">
        <f t="shared" si="27"/>
        <v>619575.01999999955</v>
      </c>
      <c r="AD327" s="1">
        <v>9079054.25</v>
      </c>
      <c r="AE327" s="81">
        <f t="shared" si="28"/>
        <v>0</v>
      </c>
      <c r="AF327" s="82">
        <f t="shared" si="29"/>
        <v>10198.509999999776</v>
      </c>
      <c r="AG327" s="1">
        <v>0</v>
      </c>
      <c r="AH327" s="1">
        <v>0</v>
      </c>
      <c r="AI327" s="1">
        <v>0</v>
      </c>
      <c r="AJ327" s="1">
        <v>0</v>
      </c>
      <c r="AK327" s="1">
        <v>0</v>
      </c>
    </row>
    <row r="328" spans="1:37" hidden="1" x14ac:dyDescent="0.25">
      <c r="A328" t="str">
        <f t="shared" si="25"/>
        <v>1.1-00-2307_23333019_2324710</v>
      </c>
      <c r="B328" t="s">
        <v>137</v>
      </c>
      <c r="C328" t="s">
        <v>138</v>
      </c>
      <c r="D328" t="s">
        <v>28</v>
      </c>
      <c r="E328" t="s">
        <v>29</v>
      </c>
      <c r="F328" t="s">
        <v>43</v>
      </c>
      <c r="G328" t="s">
        <v>44</v>
      </c>
      <c r="H328" t="s">
        <v>88</v>
      </c>
      <c r="I328" t="s">
        <v>89</v>
      </c>
      <c r="J328">
        <v>3</v>
      </c>
      <c r="K328" t="s">
        <v>90</v>
      </c>
      <c r="L328">
        <v>33</v>
      </c>
      <c r="M328" t="s">
        <v>362</v>
      </c>
      <c r="N328" t="s">
        <v>360</v>
      </c>
      <c r="O328" t="s">
        <v>361</v>
      </c>
      <c r="P328">
        <v>2000</v>
      </c>
      <c r="Q328" t="s">
        <v>73</v>
      </c>
      <c r="R328">
        <v>2471</v>
      </c>
      <c r="S328" t="s">
        <v>174</v>
      </c>
      <c r="T328">
        <v>0</v>
      </c>
      <c r="U328" t="s">
        <v>40</v>
      </c>
      <c r="V328" s="68">
        <v>586000</v>
      </c>
      <c r="W328" s="1">
        <v>750000</v>
      </c>
      <c r="X328" s="1">
        <v>575211.68000000005</v>
      </c>
      <c r="Y328" s="1">
        <v>553983.68000000005</v>
      </c>
      <c r="Z328" s="1">
        <v>553983.68000000005</v>
      </c>
      <c r="AA328" s="81">
        <f t="shared" si="26"/>
        <v>0</v>
      </c>
      <c r="AB328" s="1">
        <v>541354.18000000005</v>
      </c>
      <c r="AC328" s="81">
        <f t="shared" si="27"/>
        <v>12629.5</v>
      </c>
      <c r="AD328" s="1">
        <v>541354.18000000005</v>
      </c>
      <c r="AE328" s="81">
        <f t="shared" si="28"/>
        <v>0</v>
      </c>
      <c r="AF328" s="82">
        <f t="shared" si="29"/>
        <v>10788.319999999949</v>
      </c>
      <c r="AG328" s="1">
        <v>0</v>
      </c>
      <c r="AH328" s="1">
        <v>20000</v>
      </c>
      <c r="AI328" s="1">
        <v>0</v>
      </c>
      <c r="AJ328" s="1">
        <v>184000</v>
      </c>
      <c r="AK328" s="1">
        <v>-164000</v>
      </c>
    </row>
    <row r="329" spans="1:37" hidden="1" x14ac:dyDescent="0.25">
      <c r="A329" t="str">
        <f t="shared" si="25"/>
        <v>1.1-00-2307_23333019_2324910</v>
      </c>
      <c r="B329" t="s">
        <v>137</v>
      </c>
      <c r="C329" t="s">
        <v>138</v>
      </c>
      <c r="D329" t="s">
        <v>28</v>
      </c>
      <c r="E329" t="s">
        <v>29</v>
      </c>
      <c r="F329" t="s">
        <v>43</v>
      </c>
      <c r="G329" t="s">
        <v>44</v>
      </c>
      <c r="H329" t="s">
        <v>88</v>
      </c>
      <c r="I329" t="s">
        <v>89</v>
      </c>
      <c r="J329">
        <v>3</v>
      </c>
      <c r="K329" t="s">
        <v>90</v>
      </c>
      <c r="L329">
        <v>33</v>
      </c>
      <c r="M329" t="s">
        <v>362</v>
      </c>
      <c r="N329" t="s">
        <v>360</v>
      </c>
      <c r="O329" t="s">
        <v>361</v>
      </c>
      <c r="P329">
        <v>2000</v>
      </c>
      <c r="Q329" t="s">
        <v>73</v>
      </c>
      <c r="R329">
        <v>2491</v>
      </c>
      <c r="S329" t="s">
        <v>165</v>
      </c>
      <c r="T329">
        <v>0</v>
      </c>
      <c r="U329" t="s">
        <v>40</v>
      </c>
      <c r="V329" s="68">
        <v>3511035</v>
      </c>
      <c r="W329" s="1">
        <v>3650000</v>
      </c>
      <c r="X329" s="1">
        <v>3398155.04</v>
      </c>
      <c r="Y329" s="1">
        <v>3301311.28</v>
      </c>
      <c r="Z329" s="1">
        <v>3301311.28</v>
      </c>
      <c r="AA329" s="81">
        <f t="shared" si="26"/>
        <v>0</v>
      </c>
      <c r="AB329" s="1">
        <v>3301311.28</v>
      </c>
      <c r="AC329" s="81">
        <f t="shared" si="27"/>
        <v>0</v>
      </c>
      <c r="AD329" s="1">
        <v>3301311.28</v>
      </c>
      <c r="AE329" s="81">
        <f t="shared" si="28"/>
        <v>0</v>
      </c>
      <c r="AF329" s="82">
        <f t="shared" si="29"/>
        <v>112879.95999999996</v>
      </c>
      <c r="AG329" s="1">
        <v>0</v>
      </c>
      <c r="AH329" s="1">
        <v>0</v>
      </c>
      <c r="AI329" s="1">
        <v>0</v>
      </c>
      <c r="AJ329" s="1">
        <v>138965</v>
      </c>
      <c r="AK329" s="1">
        <v>-138965</v>
      </c>
    </row>
    <row r="330" spans="1:37" hidden="1" x14ac:dyDescent="0.25">
      <c r="A330" t="str">
        <f t="shared" si="25"/>
        <v>1.1-00-2307_23333019_2327210</v>
      </c>
      <c r="B330" t="s">
        <v>137</v>
      </c>
      <c r="C330" t="s">
        <v>138</v>
      </c>
      <c r="D330" t="s">
        <v>28</v>
      </c>
      <c r="E330" t="s">
        <v>29</v>
      </c>
      <c r="F330" t="s">
        <v>43</v>
      </c>
      <c r="G330" t="s">
        <v>44</v>
      </c>
      <c r="H330" t="s">
        <v>88</v>
      </c>
      <c r="I330" t="s">
        <v>89</v>
      </c>
      <c r="J330">
        <v>3</v>
      </c>
      <c r="K330" t="s">
        <v>90</v>
      </c>
      <c r="L330">
        <v>33</v>
      </c>
      <c r="M330" t="s">
        <v>362</v>
      </c>
      <c r="N330" t="s">
        <v>360</v>
      </c>
      <c r="O330" t="s">
        <v>361</v>
      </c>
      <c r="P330">
        <v>2000</v>
      </c>
      <c r="Q330" t="s">
        <v>73</v>
      </c>
      <c r="R330">
        <v>2721</v>
      </c>
      <c r="S330" t="s">
        <v>166</v>
      </c>
      <c r="T330">
        <v>0</v>
      </c>
      <c r="U330" t="s">
        <v>40</v>
      </c>
      <c r="V330" s="68">
        <v>416880</v>
      </c>
      <c r="W330" s="1">
        <v>350000</v>
      </c>
      <c r="X330" s="1">
        <v>366490.4</v>
      </c>
      <c r="Y330" s="1">
        <v>346190.4</v>
      </c>
      <c r="Z330" s="1">
        <v>346190.4</v>
      </c>
      <c r="AA330" s="81">
        <f t="shared" si="26"/>
        <v>0</v>
      </c>
      <c r="AB330" s="1">
        <v>346190.4</v>
      </c>
      <c r="AC330" s="81">
        <f t="shared" si="27"/>
        <v>0</v>
      </c>
      <c r="AD330" s="1">
        <v>346190.4</v>
      </c>
      <c r="AE330" s="81">
        <f t="shared" si="28"/>
        <v>0</v>
      </c>
      <c r="AF330" s="82">
        <f t="shared" si="29"/>
        <v>50389.599999999977</v>
      </c>
      <c r="AG330" s="1">
        <v>0</v>
      </c>
      <c r="AH330" s="1">
        <v>223880</v>
      </c>
      <c r="AI330" s="1">
        <v>0</v>
      </c>
      <c r="AJ330" s="1">
        <v>157000</v>
      </c>
      <c r="AK330" s="1">
        <v>66880</v>
      </c>
    </row>
    <row r="331" spans="1:37" hidden="1" x14ac:dyDescent="0.25">
      <c r="A331" t="str">
        <f t="shared" si="25"/>
        <v>1.1-00-2307_23333019_2329110</v>
      </c>
      <c r="B331" t="s">
        <v>137</v>
      </c>
      <c r="C331" t="s">
        <v>138</v>
      </c>
      <c r="D331" t="s">
        <v>28</v>
      </c>
      <c r="E331" t="s">
        <v>29</v>
      </c>
      <c r="F331" t="s">
        <v>43</v>
      </c>
      <c r="G331" t="s">
        <v>44</v>
      </c>
      <c r="H331" t="s">
        <v>88</v>
      </c>
      <c r="I331" t="s">
        <v>89</v>
      </c>
      <c r="J331">
        <v>3</v>
      </c>
      <c r="K331" t="s">
        <v>90</v>
      </c>
      <c r="L331">
        <v>33</v>
      </c>
      <c r="M331" t="s">
        <v>362</v>
      </c>
      <c r="N331" t="s">
        <v>360</v>
      </c>
      <c r="O331" t="s">
        <v>361</v>
      </c>
      <c r="P331">
        <v>2000</v>
      </c>
      <c r="Q331" t="s">
        <v>73</v>
      </c>
      <c r="R331">
        <v>2911</v>
      </c>
      <c r="S331" t="s">
        <v>167</v>
      </c>
      <c r="T331">
        <v>0</v>
      </c>
      <c r="U331" t="s">
        <v>40</v>
      </c>
      <c r="V331" s="68">
        <v>776120</v>
      </c>
      <c r="W331" s="1">
        <v>1000000</v>
      </c>
      <c r="X331" s="1">
        <v>563871.03</v>
      </c>
      <c r="Y331" s="1">
        <v>437187.43</v>
      </c>
      <c r="Z331" s="1">
        <v>306787.63</v>
      </c>
      <c r="AA331" s="81">
        <f t="shared" si="26"/>
        <v>130399.79999999999</v>
      </c>
      <c r="AB331" s="1">
        <v>306787.63</v>
      </c>
      <c r="AC331" s="81">
        <f t="shared" si="27"/>
        <v>0</v>
      </c>
      <c r="AD331" s="1">
        <v>306787.63</v>
      </c>
      <c r="AE331" s="81">
        <f t="shared" si="28"/>
        <v>0</v>
      </c>
      <c r="AF331" s="82">
        <f t="shared" si="29"/>
        <v>212248.96999999997</v>
      </c>
      <c r="AG331" s="1">
        <v>0</v>
      </c>
      <c r="AH331" s="1">
        <v>0</v>
      </c>
      <c r="AI331" s="1">
        <v>0</v>
      </c>
      <c r="AJ331" s="1">
        <v>223880</v>
      </c>
      <c r="AK331" s="1">
        <v>-223880</v>
      </c>
    </row>
    <row r="332" spans="1:37" hidden="1" x14ac:dyDescent="0.25">
      <c r="A332" t="str">
        <f t="shared" si="25"/>
        <v>1.1-00-2307_23333019_2329710</v>
      </c>
      <c r="B332" t="s">
        <v>137</v>
      </c>
      <c r="C332" t="s">
        <v>138</v>
      </c>
      <c r="D332" t="s">
        <v>28</v>
      </c>
      <c r="E332" t="s">
        <v>29</v>
      </c>
      <c r="F332" t="s">
        <v>43</v>
      </c>
      <c r="G332" t="s">
        <v>44</v>
      </c>
      <c r="H332" t="s">
        <v>88</v>
      </c>
      <c r="I332" t="s">
        <v>89</v>
      </c>
      <c r="J332">
        <v>3</v>
      </c>
      <c r="K332" t="s">
        <v>90</v>
      </c>
      <c r="L332">
        <v>33</v>
      </c>
      <c r="M332" t="s">
        <v>362</v>
      </c>
      <c r="N332" t="s">
        <v>360</v>
      </c>
      <c r="O332" t="s">
        <v>361</v>
      </c>
      <c r="P332">
        <v>2000</v>
      </c>
      <c r="Q332" t="s">
        <v>73</v>
      </c>
      <c r="R332">
        <v>2971</v>
      </c>
      <c r="S332" t="s">
        <v>197</v>
      </c>
      <c r="T332">
        <v>0</v>
      </c>
      <c r="U332" t="s">
        <v>40</v>
      </c>
      <c r="V332" s="68">
        <v>380000</v>
      </c>
      <c r="W332" s="1">
        <v>400000</v>
      </c>
      <c r="X332" s="1">
        <v>0</v>
      </c>
      <c r="Y332" s="1">
        <v>0</v>
      </c>
      <c r="Z332" s="1">
        <v>0</v>
      </c>
      <c r="AA332" s="81">
        <f t="shared" si="26"/>
        <v>0</v>
      </c>
      <c r="AB332" s="1">
        <v>0</v>
      </c>
      <c r="AC332" s="81">
        <f t="shared" si="27"/>
        <v>0</v>
      </c>
      <c r="AD332" s="1">
        <v>0</v>
      </c>
      <c r="AE332" s="81">
        <f t="shared" si="28"/>
        <v>0</v>
      </c>
      <c r="AF332" s="82">
        <f t="shared" si="29"/>
        <v>380000</v>
      </c>
      <c r="AG332" s="1">
        <v>0</v>
      </c>
      <c r="AH332" s="1">
        <v>0</v>
      </c>
      <c r="AI332" s="1">
        <v>0</v>
      </c>
      <c r="AJ332" s="1">
        <v>20000</v>
      </c>
      <c r="AK332" s="1">
        <v>-20000</v>
      </c>
    </row>
    <row r="333" spans="1:37" hidden="1" x14ac:dyDescent="0.25">
      <c r="A333" t="str">
        <f t="shared" si="25"/>
        <v>1.1-00-2307_23333019_2332610</v>
      </c>
      <c r="B333" t="s">
        <v>137</v>
      </c>
      <c r="C333" t="s">
        <v>138</v>
      </c>
      <c r="D333" t="s">
        <v>28</v>
      </c>
      <c r="E333" t="s">
        <v>29</v>
      </c>
      <c r="F333" t="s">
        <v>43</v>
      </c>
      <c r="G333" t="s">
        <v>44</v>
      </c>
      <c r="H333" t="s">
        <v>88</v>
      </c>
      <c r="I333" t="s">
        <v>89</v>
      </c>
      <c r="J333">
        <v>3</v>
      </c>
      <c r="K333" t="s">
        <v>90</v>
      </c>
      <c r="L333">
        <v>33</v>
      </c>
      <c r="M333" t="s">
        <v>362</v>
      </c>
      <c r="N333" t="s">
        <v>360</v>
      </c>
      <c r="O333" t="s">
        <v>361</v>
      </c>
      <c r="P333">
        <v>3000</v>
      </c>
      <c r="Q333" t="s">
        <v>38</v>
      </c>
      <c r="R333">
        <v>3261</v>
      </c>
      <c r="S333" t="s">
        <v>179</v>
      </c>
      <c r="T333">
        <v>0</v>
      </c>
      <c r="U333" t="s">
        <v>40</v>
      </c>
      <c r="V333" s="68">
        <v>9485876.4000000004</v>
      </c>
      <c r="W333" s="1">
        <v>10000000</v>
      </c>
      <c r="X333" s="1">
        <v>13716512.4</v>
      </c>
      <c r="Y333" s="1">
        <v>11981152.4</v>
      </c>
      <c r="Z333" s="1">
        <v>6519524.7999999998</v>
      </c>
      <c r="AA333" s="81">
        <f t="shared" si="26"/>
        <v>5461627.6000000006</v>
      </c>
      <c r="AB333" s="1">
        <v>6073087.2000000002</v>
      </c>
      <c r="AC333" s="81">
        <f t="shared" si="27"/>
        <v>446437.59999999963</v>
      </c>
      <c r="AD333" s="1">
        <v>6073087.2000000002</v>
      </c>
      <c r="AE333" s="81">
        <f t="shared" si="28"/>
        <v>0</v>
      </c>
      <c r="AF333" s="82">
        <f t="shared" si="29"/>
        <v>-4230636</v>
      </c>
      <c r="AG333" s="1">
        <v>0</v>
      </c>
      <c r="AH333" s="1">
        <v>0</v>
      </c>
      <c r="AI333" s="1">
        <v>0</v>
      </c>
      <c r="AJ333" s="1">
        <v>514123.6</v>
      </c>
      <c r="AK333" s="1">
        <v>-514123.6</v>
      </c>
    </row>
    <row r="334" spans="1:37" hidden="1" x14ac:dyDescent="0.25">
      <c r="A334" t="str">
        <f t="shared" si="25"/>
        <v>1.1-00-2307_23333019_2333710</v>
      </c>
      <c r="B334" t="s">
        <v>137</v>
      </c>
      <c r="C334" t="s">
        <v>138</v>
      </c>
      <c r="D334" t="s">
        <v>28</v>
      </c>
      <c r="E334" t="s">
        <v>29</v>
      </c>
      <c r="F334" t="s">
        <v>43</v>
      </c>
      <c r="G334" t="s">
        <v>44</v>
      </c>
      <c r="H334" t="s">
        <v>88</v>
      </c>
      <c r="I334" t="s">
        <v>89</v>
      </c>
      <c r="J334">
        <v>3</v>
      </c>
      <c r="K334" t="s">
        <v>90</v>
      </c>
      <c r="L334">
        <v>33</v>
      </c>
      <c r="M334" t="s">
        <v>362</v>
      </c>
      <c r="N334" t="s">
        <v>360</v>
      </c>
      <c r="O334" t="s">
        <v>361</v>
      </c>
      <c r="P334">
        <v>3000</v>
      </c>
      <c r="Q334" t="s">
        <v>38</v>
      </c>
      <c r="R334">
        <v>3371</v>
      </c>
      <c r="S334" t="s">
        <v>338</v>
      </c>
      <c r="T334">
        <v>0</v>
      </c>
      <c r="U334" t="s">
        <v>40</v>
      </c>
      <c r="V334" s="68">
        <v>5000000</v>
      </c>
      <c r="W334" s="1">
        <v>5000000</v>
      </c>
      <c r="X334" s="1">
        <v>4588496</v>
      </c>
      <c r="Y334" s="1">
        <v>4588496</v>
      </c>
      <c r="Z334" s="1">
        <v>3337088</v>
      </c>
      <c r="AA334" s="81">
        <f t="shared" si="26"/>
        <v>1251408</v>
      </c>
      <c r="AB334" s="1">
        <v>3337088</v>
      </c>
      <c r="AC334" s="81">
        <f t="shared" si="27"/>
        <v>0</v>
      </c>
      <c r="AD334" s="1">
        <v>3337088</v>
      </c>
      <c r="AE334" s="81">
        <f t="shared" si="28"/>
        <v>0</v>
      </c>
      <c r="AF334" s="82">
        <f t="shared" si="29"/>
        <v>411504</v>
      </c>
      <c r="AG334" s="1">
        <v>0</v>
      </c>
      <c r="AH334" s="1">
        <v>0</v>
      </c>
      <c r="AI334" s="1">
        <v>0</v>
      </c>
      <c r="AJ334" s="1">
        <v>0</v>
      </c>
      <c r="AK334" s="1">
        <v>0</v>
      </c>
    </row>
    <row r="335" spans="1:37" hidden="1" x14ac:dyDescent="0.25">
      <c r="A335" t="str">
        <f t="shared" si="25"/>
        <v>1.1-00-2307_23333019_2356110</v>
      </c>
      <c r="B335" t="s">
        <v>137</v>
      </c>
      <c r="C335" t="s">
        <v>138</v>
      </c>
      <c r="D335" t="s">
        <v>28</v>
      </c>
      <c r="E335" t="s">
        <v>29</v>
      </c>
      <c r="F335" t="s">
        <v>43</v>
      </c>
      <c r="G335" t="s">
        <v>44</v>
      </c>
      <c r="H335" t="s">
        <v>88</v>
      </c>
      <c r="I335" t="s">
        <v>89</v>
      </c>
      <c r="J335">
        <v>3</v>
      </c>
      <c r="K335" t="s">
        <v>90</v>
      </c>
      <c r="L335">
        <v>33</v>
      </c>
      <c r="M335" t="s">
        <v>362</v>
      </c>
      <c r="N335" t="s">
        <v>360</v>
      </c>
      <c r="O335" t="s">
        <v>361</v>
      </c>
      <c r="P335">
        <v>5000</v>
      </c>
      <c r="Q335" t="s">
        <v>84</v>
      </c>
      <c r="R335">
        <v>5611</v>
      </c>
      <c r="S335" t="s">
        <v>185</v>
      </c>
      <c r="T335">
        <v>0</v>
      </c>
      <c r="U335" t="s">
        <v>40</v>
      </c>
      <c r="V335" s="68">
        <v>0</v>
      </c>
      <c r="W335" s="1">
        <v>0</v>
      </c>
      <c r="X335" s="1">
        <v>69576.800000000003</v>
      </c>
      <c r="Y335" s="1">
        <v>0</v>
      </c>
      <c r="Z335" s="1">
        <v>0</v>
      </c>
      <c r="AA335" s="81">
        <f t="shared" si="26"/>
        <v>0</v>
      </c>
      <c r="AB335" s="1">
        <v>0</v>
      </c>
      <c r="AC335" s="81">
        <f t="shared" si="27"/>
        <v>0</v>
      </c>
      <c r="AD335" s="1">
        <v>0</v>
      </c>
      <c r="AE335" s="81">
        <f t="shared" si="28"/>
        <v>0</v>
      </c>
      <c r="AF335" s="82">
        <f t="shared" si="29"/>
        <v>-69576.800000000003</v>
      </c>
      <c r="AG335" s="1">
        <v>0</v>
      </c>
      <c r="AH335" s="1">
        <v>0</v>
      </c>
      <c r="AI335" s="1">
        <v>0</v>
      </c>
      <c r="AJ335" s="1">
        <v>0</v>
      </c>
      <c r="AK335" s="1">
        <v>0</v>
      </c>
    </row>
    <row r="336" spans="1:37" hidden="1" x14ac:dyDescent="0.25">
      <c r="A336" t="str">
        <f t="shared" si="25"/>
        <v>1.1-00-2307_23333019_2356710</v>
      </c>
      <c r="B336" t="s">
        <v>137</v>
      </c>
      <c r="C336" t="s">
        <v>138</v>
      </c>
      <c r="D336" t="s">
        <v>28</v>
      </c>
      <c r="E336" t="s">
        <v>29</v>
      </c>
      <c r="F336" t="s">
        <v>43</v>
      </c>
      <c r="G336" t="s">
        <v>44</v>
      </c>
      <c r="H336" t="s">
        <v>88</v>
      </c>
      <c r="I336" t="s">
        <v>89</v>
      </c>
      <c r="J336">
        <v>3</v>
      </c>
      <c r="K336" t="s">
        <v>90</v>
      </c>
      <c r="L336">
        <v>33</v>
      </c>
      <c r="M336" t="s">
        <v>362</v>
      </c>
      <c r="N336" t="s">
        <v>360</v>
      </c>
      <c r="O336" t="s">
        <v>361</v>
      </c>
      <c r="P336">
        <v>5000</v>
      </c>
      <c r="Q336" t="s">
        <v>84</v>
      </c>
      <c r="R336">
        <v>5671</v>
      </c>
      <c r="S336" t="s">
        <v>258</v>
      </c>
      <c r="T336">
        <v>0</v>
      </c>
      <c r="U336" t="s">
        <v>40</v>
      </c>
      <c r="V336" s="68">
        <v>374904</v>
      </c>
      <c r="W336" s="1">
        <v>0</v>
      </c>
      <c r="X336" s="1">
        <v>1219600.68</v>
      </c>
      <c r="Y336" s="1">
        <v>1219600.68</v>
      </c>
      <c r="Z336" s="1">
        <v>1219600.68</v>
      </c>
      <c r="AA336" s="81">
        <f t="shared" si="26"/>
        <v>0</v>
      </c>
      <c r="AB336" s="1">
        <v>1198891.2</v>
      </c>
      <c r="AC336" s="81">
        <f t="shared" si="27"/>
        <v>20709.479999999981</v>
      </c>
      <c r="AD336" s="1">
        <v>1198891.2</v>
      </c>
      <c r="AE336" s="81">
        <f t="shared" si="28"/>
        <v>0</v>
      </c>
      <c r="AF336" s="82">
        <f t="shared" si="29"/>
        <v>-844696.67999999993</v>
      </c>
      <c r="AG336" s="1">
        <v>0</v>
      </c>
      <c r="AH336" s="1">
        <v>374904</v>
      </c>
      <c r="AI336" s="1">
        <v>0</v>
      </c>
      <c r="AJ336" s="1">
        <v>0</v>
      </c>
      <c r="AK336" s="1">
        <v>374904</v>
      </c>
    </row>
    <row r="337" spans="1:37" hidden="1" x14ac:dyDescent="0.25">
      <c r="A337" t="str">
        <f t="shared" si="25"/>
        <v>1.1-00-2309_23343027_2322210</v>
      </c>
      <c r="B337" t="s">
        <v>137</v>
      </c>
      <c r="C337" t="s">
        <v>138</v>
      </c>
      <c r="D337" t="s">
        <v>28</v>
      </c>
      <c r="E337" t="s">
        <v>29</v>
      </c>
      <c r="F337" t="s">
        <v>43</v>
      </c>
      <c r="G337" t="s">
        <v>44</v>
      </c>
      <c r="H337" t="s">
        <v>363</v>
      </c>
      <c r="I337" t="s">
        <v>364</v>
      </c>
      <c r="J337">
        <v>3</v>
      </c>
      <c r="K337" t="s">
        <v>90</v>
      </c>
      <c r="L337">
        <v>43</v>
      </c>
      <c r="M337" t="s">
        <v>367</v>
      </c>
      <c r="N337" t="s">
        <v>365</v>
      </c>
      <c r="O337" t="s">
        <v>366</v>
      </c>
      <c r="P337">
        <v>2000</v>
      </c>
      <c r="Q337" t="s">
        <v>73</v>
      </c>
      <c r="R337">
        <v>2221</v>
      </c>
      <c r="S337" t="s">
        <v>194</v>
      </c>
      <c r="T337">
        <v>0</v>
      </c>
      <c r="U337" t="s">
        <v>40</v>
      </c>
      <c r="V337" s="68">
        <v>75000</v>
      </c>
      <c r="W337" s="1">
        <v>25000</v>
      </c>
      <c r="X337" s="1">
        <v>59000</v>
      </c>
      <c r="Y337" s="1">
        <v>59000</v>
      </c>
      <c r="Z337" s="1">
        <v>59000</v>
      </c>
      <c r="AA337" s="81">
        <f t="shared" si="26"/>
        <v>0</v>
      </c>
      <c r="AB337" s="1">
        <v>59000</v>
      </c>
      <c r="AC337" s="81">
        <f t="shared" si="27"/>
        <v>0</v>
      </c>
      <c r="AD337" s="1">
        <v>59000</v>
      </c>
      <c r="AE337" s="81">
        <f t="shared" si="28"/>
        <v>0</v>
      </c>
      <c r="AF337" s="82">
        <f t="shared" si="29"/>
        <v>16000</v>
      </c>
      <c r="AG337" s="1">
        <v>0</v>
      </c>
      <c r="AH337" s="1">
        <v>50000</v>
      </c>
      <c r="AI337" s="1">
        <v>0</v>
      </c>
      <c r="AJ337" s="1">
        <v>0</v>
      </c>
      <c r="AK337" s="1">
        <v>50000</v>
      </c>
    </row>
    <row r="338" spans="1:37" hidden="1" x14ac:dyDescent="0.25">
      <c r="A338" t="str">
        <f t="shared" si="25"/>
        <v>1.1-00-2309_23343027_2327210</v>
      </c>
      <c r="B338" t="s">
        <v>137</v>
      </c>
      <c r="C338" t="s">
        <v>138</v>
      </c>
      <c r="D338" t="s">
        <v>28</v>
      </c>
      <c r="E338" t="s">
        <v>29</v>
      </c>
      <c r="F338" t="s">
        <v>43</v>
      </c>
      <c r="G338" t="s">
        <v>44</v>
      </c>
      <c r="H338" t="s">
        <v>363</v>
      </c>
      <c r="I338" t="s">
        <v>364</v>
      </c>
      <c r="J338">
        <v>3</v>
      </c>
      <c r="K338" t="s">
        <v>90</v>
      </c>
      <c r="L338">
        <v>43</v>
      </c>
      <c r="M338" t="s">
        <v>367</v>
      </c>
      <c r="N338" t="s">
        <v>365</v>
      </c>
      <c r="O338" t="s">
        <v>366</v>
      </c>
      <c r="P338">
        <v>2000</v>
      </c>
      <c r="Q338" t="s">
        <v>73</v>
      </c>
      <c r="R338">
        <v>2721</v>
      </c>
      <c r="S338" t="s">
        <v>166</v>
      </c>
      <c r="T338">
        <v>0</v>
      </c>
      <c r="U338" t="s">
        <v>40</v>
      </c>
      <c r="V338" s="68">
        <v>75000</v>
      </c>
      <c r="W338" s="1">
        <v>75000</v>
      </c>
      <c r="X338" s="1">
        <v>33872.230000000003</v>
      </c>
      <c r="Y338" s="1">
        <v>33872.230000000003</v>
      </c>
      <c r="Z338" s="1">
        <v>8814.84</v>
      </c>
      <c r="AA338" s="81">
        <f t="shared" si="26"/>
        <v>25057.390000000003</v>
      </c>
      <c r="AB338" s="1">
        <v>0</v>
      </c>
      <c r="AC338" s="81">
        <f t="shared" si="27"/>
        <v>8814.84</v>
      </c>
      <c r="AD338" s="1">
        <v>0</v>
      </c>
      <c r="AE338" s="81">
        <f t="shared" si="28"/>
        <v>0</v>
      </c>
      <c r="AF338" s="82">
        <f t="shared" si="29"/>
        <v>41127.769999999997</v>
      </c>
      <c r="AG338" s="1">
        <v>0</v>
      </c>
      <c r="AH338" s="1">
        <v>0</v>
      </c>
      <c r="AI338" s="1">
        <v>0</v>
      </c>
      <c r="AJ338" s="1">
        <v>0</v>
      </c>
      <c r="AK338" s="1">
        <v>0</v>
      </c>
    </row>
    <row r="339" spans="1:37" hidden="1" x14ac:dyDescent="0.25">
      <c r="A339" t="str">
        <f t="shared" si="25"/>
        <v>1.1-00-2309_23343027_2329110</v>
      </c>
      <c r="B339" t="s">
        <v>137</v>
      </c>
      <c r="C339" t="s">
        <v>138</v>
      </c>
      <c r="D339" t="s">
        <v>28</v>
      </c>
      <c r="E339" t="s">
        <v>29</v>
      </c>
      <c r="F339" t="s">
        <v>43</v>
      </c>
      <c r="G339" t="s">
        <v>44</v>
      </c>
      <c r="H339" t="s">
        <v>363</v>
      </c>
      <c r="I339" t="s">
        <v>364</v>
      </c>
      <c r="J339">
        <v>3</v>
      </c>
      <c r="K339" t="s">
        <v>90</v>
      </c>
      <c r="L339">
        <v>43</v>
      </c>
      <c r="M339" t="s">
        <v>367</v>
      </c>
      <c r="N339" t="s">
        <v>365</v>
      </c>
      <c r="O339" t="s">
        <v>366</v>
      </c>
      <c r="P339">
        <v>2000</v>
      </c>
      <c r="Q339" t="s">
        <v>73</v>
      </c>
      <c r="R339">
        <v>2911</v>
      </c>
      <c r="S339" t="s">
        <v>167</v>
      </c>
      <c r="T339">
        <v>0</v>
      </c>
      <c r="U339" t="s">
        <v>40</v>
      </c>
      <c r="V339" s="68">
        <v>50000</v>
      </c>
      <c r="W339" s="1">
        <v>50000</v>
      </c>
      <c r="X339" s="1">
        <v>49938</v>
      </c>
      <c r="Y339" s="1">
        <v>49938</v>
      </c>
      <c r="Z339" s="1">
        <v>0</v>
      </c>
      <c r="AA339" s="81">
        <f t="shared" si="26"/>
        <v>49938</v>
      </c>
      <c r="AB339" s="1">
        <v>0</v>
      </c>
      <c r="AC339" s="81">
        <f t="shared" si="27"/>
        <v>0</v>
      </c>
      <c r="AD339" s="1">
        <v>0</v>
      </c>
      <c r="AE339" s="81">
        <f t="shared" si="28"/>
        <v>0</v>
      </c>
      <c r="AF339" s="82">
        <f t="shared" si="29"/>
        <v>62</v>
      </c>
      <c r="AG339" s="1">
        <v>0</v>
      </c>
      <c r="AH339" s="1">
        <v>0</v>
      </c>
      <c r="AI339" s="1">
        <v>0</v>
      </c>
      <c r="AJ339" s="1">
        <v>0</v>
      </c>
      <c r="AK339" s="1">
        <v>0</v>
      </c>
    </row>
    <row r="340" spans="1:37" hidden="1" x14ac:dyDescent="0.25">
      <c r="A340" t="str">
        <f t="shared" si="25"/>
        <v>1.1-00-2309_23343027_2335710</v>
      </c>
      <c r="B340" t="s">
        <v>137</v>
      </c>
      <c r="C340" t="s">
        <v>138</v>
      </c>
      <c r="D340" t="s">
        <v>28</v>
      </c>
      <c r="E340" t="s">
        <v>29</v>
      </c>
      <c r="F340" t="s">
        <v>43</v>
      </c>
      <c r="G340" t="s">
        <v>44</v>
      </c>
      <c r="H340" t="s">
        <v>363</v>
      </c>
      <c r="I340" t="s">
        <v>364</v>
      </c>
      <c r="J340">
        <v>3</v>
      </c>
      <c r="K340" t="s">
        <v>90</v>
      </c>
      <c r="L340">
        <v>43</v>
      </c>
      <c r="M340" t="s">
        <v>367</v>
      </c>
      <c r="N340" t="s">
        <v>365</v>
      </c>
      <c r="O340" t="s">
        <v>366</v>
      </c>
      <c r="P340">
        <v>3000</v>
      </c>
      <c r="Q340" t="s">
        <v>38</v>
      </c>
      <c r="R340">
        <v>3571</v>
      </c>
      <c r="S340" t="s">
        <v>183</v>
      </c>
      <c r="T340">
        <v>0</v>
      </c>
      <c r="U340" t="s">
        <v>40</v>
      </c>
      <c r="V340" s="68">
        <v>250000</v>
      </c>
      <c r="W340" s="1">
        <v>200000</v>
      </c>
      <c r="X340" s="1">
        <v>197664</v>
      </c>
      <c r="Y340" s="1">
        <v>197664</v>
      </c>
      <c r="Z340" s="1">
        <v>74240</v>
      </c>
      <c r="AA340" s="81">
        <f t="shared" si="26"/>
        <v>123424</v>
      </c>
      <c r="AB340" s="1">
        <v>0</v>
      </c>
      <c r="AC340" s="81">
        <f t="shared" si="27"/>
        <v>74240</v>
      </c>
      <c r="AD340" s="1">
        <v>0</v>
      </c>
      <c r="AE340" s="81">
        <f t="shared" si="28"/>
        <v>0</v>
      </c>
      <c r="AF340" s="82">
        <f t="shared" si="29"/>
        <v>52336</v>
      </c>
      <c r="AG340" s="1">
        <v>0</v>
      </c>
      <c r="AH340" s="1">
        <v>50000</v>
      </c>
      <c r="AI340" s="1">
        <v>0</v>
      </c>
      <c r="AJ340" s="1">
        <v>0</v>
      </c>
      <c r="AK340" s="1">
        <v>50000</v>
      </c>
    </row>
    <row r="341" spans="1:37" hidden="1" x14ac:dyDescent="0.25">
      <c r="A341" t="str">
        <f t="shared" si="25"/>
        <v>1.1-00-2302_23115010_2333910</v>
      </c>
      <c r="B341" t="s">
        <v>137</v>
      </c>
      <c r="C341" t="s">
        <v>138</v>
      </c>
      <c r="D341" t="s">
        <v>28</v>
      </c>
      <c r="E341" t="s">
        <v>29</v>
      </c>
      <c r="F341" t="s">
        <v>368</v>
      </c>
      <c r="G341" t="s">
        <v>369</v>
      </c>
      <c r="H341" t="s">
        <v>97</v>
      </c>
      <c r="I341" t="s">
        <v>98</v>
      </c>
      <c r="J341">
        <v>1</v>
      </c>
      <c r="K341" t="s">
        <v>127</v>
      </c>
      <c r="L341">
        <v>15</v>
      </c>
      <c r="M341" t="s">
        <v>370</v>
      </c>
      <c r="N341" t="s">
        <v>158</v>
      </c>
      <c r="O341" t="s">
        <v>159</v>
      </c>
      <c r="P341">
        <v>3000</v>
      </c>
      <c r="Q341" t="s">
        <v>38</v>
      </c>
      <c r="R341">
        <v>3391</v>
      </c>
      <c r="S341" t="s">
        <v>145</v>
      </c>
      <c r="T341">
        <v>0</v>
      </c>
      <c r="U341" t="s">
        <v>40</v>
      </c>
      <c r="V341" s="68">
        <v>0</v>
      </c>
      <c r="W341" s="1">
        <v>1000000</v>
      </c>
      <c r="X341" s="1">
        <v>0</v>
      </c>
      <c r="Y341" s="1">
        <v>0</v>
      </c>
      <c r="Z341" s="1">
        <v>0</v>
      </c>
      <c r="AA341" s="81">
        <f t="shared" si="26"/>
        <v>0</v>
      </c>
      <c r="AB341" s="1">
        <v>0</v>
      </c>
      <c r="AC341" s="81">
        <f t="shared" si="27"/>
        <v>0</v>
      </c>
      <c r="AD341" s="1">
        <v>0</v>
      </c>
      <c r="AE341" s="81">
        <f t="shared" si="28"/>
        <v>0</v>
      </c>
      <c r="AF341" s="82">
        <f t="shared" si="29"/>
        <v>0</v>
      </c>
      <c r="AG341" s="1">
        <v>0</v>
      </c>
      <c r="AH341" s="1">
        <v>0</v>
      </c>
      <c r="AI341" s="1">
        <v>0</v>
      </c>
      <c r="AJ341" s="1">
        <v>1000000</v>
      </c>
      <c r="AK341" s="1">
        <v>-1000000</v>
      </c>
    </row>
    <row r="342" spans="1:37" hidden="1" x14ac:dyDescent="0.25">
      <c r="A342" t="str">
        <f t="shared" si="25"/>
        <v>1.1-00-2302_23115010_2337110</v>
      </c>
      <c r="B342" t="s">
        <v>137</v>
      </c>
      <c r="C342" t="s">
        <v>138</v>
      </c>
      <c r="D342" t="s">
        <v>28</v>
      </c>
      <c r="E342" t="s">
        <v>29</v>
      </c>
      <c r="F342" t="s">
        <v>368</v>
      </c>
      <c r="G342" t="s">
        <v>369</v>
      </c>
      <c r="H342" t="s">
        <v>97</v>
      </c>
      <c r="I342" t="s">
        <v>98</v>
      </c>
      <c r="J342">
        <v>1</v>
      </c>
      <c r="K342" t="s">
        <v>127</v>
      </c>
      <c r="L342">
        <v>15</v>
      </c>
      <c r="M342" t="s">
        <v>370</v>
      </c>
      <c r="N342" t="s">
        <v>158</v>
      </c>
      <c r="O342" t="s">
        <v>159</v>
      </c>
      <c r="P342">
        <v>3000</v>
      </c>
      <c r="Q342" t="s">
        <v>38</v>
      </c>
      <c r="R342">
        <v>3711</v>
      </c>
      <c r="S342" t="s">
        <v>280</v>
      </c>
      <c r="T342">
        <v>0</v>
      </c>
      <c r="U342" t="s">
        <v>40</v>
      </c>
      <c r="V342" s="68">
        <v>8710</v>
      </c>
      <c r="W342" s="1">
        <v>0</v>
      </c>
      <c r="X342" s="1">
        <v>8710</v>
      </c>
      <c r="Y342" s="1">
        <v>8710</v>
      </c>
      <c r="Z342" s="1">
        <v>8710</v>
      </c>
      <c r="AA342" s="81">
        <f t="shared" si="26"/>
        <v>0</v>
      </c>
      <c r="AB342" s="1">
        <v>8710</v>
      </c>
      <c r="AC342" s="81">
        <f t="shared" si="27"/>
        <v>0</v>
      </c>
      <c r="AD342" s="1">
        <v>8710</v>
      </c>
      <c r="AE342" s="81">
        <f t="shared" si="28"/>
        <v>0</v>
      </c>
      <c r="AF342" s="82">
        <f t="shared" si="29"/>
        <v>0</v>
      </c>
      <c r="AG342" s="1">
        <v>0</v>
      </c>
      <c r="AH342" s="1">
        <v>8710</v>
      </c>
      <c r="AI342" s="1">
        <v>0</v>
      </c>
      <c r="AJ342" s="1">
        <v>0</v>
      </c>
      <c r="AK342" s="1">
        <v>8710</v>
      </c>
    </row>
    <row r="343" spans="1:37" hidden="1" x14ac:dyDescent="0.25">
      <c r="A343" t="str">
        <f t="shared" si="25"/>
        <v>1.1-00-2302_23115010_2337510</v>
      </c>
      <c r="B343" t="s">
        <v>137</v>
      </c>
      <c r="C343" t="s">
        <v>138</v>
      </c>
      <c r="D343" t="s">
        <v>28</v>
      </c>
      <c r="E343" t="s">
        <v>29</v>
      </c>
      <c r="F343" t="s">
        <v>368</v>
      </c>
      <c r="G343" t="s">
        <v>369</v>
      </c>
      <c r="H343" t="s">
        <v>97</v>
      </c>
      <c r="I343" t="s">
        <v>98</v>
      </c>
      <c r="J343">
        <v>1</v>
      </c>
      <c r="K343" t="s">
        <v>127</v>
      </c>
      <c r="L343">
        <v>15</v>
      </c>
      <c r="M343" t="s">
        <v>370</v>
      </c>
      <c r="N343" t="s">
        <v>158</v>
      </c>
      <c r="O343" t="s">
        <v>159</v>
      </c>
      <c r="P343">
        <v>3000</v>
      </c>
      <c r="Q343" t="s">
        <v>38</v>
      </c>
      <c r="R343">
        <v>3751</v>
      </c>
      <c r="S343" t="s">
        <v>282</v>
      </c>
      <c r="T343">
        <v>0</v>
      </c>
      <c r="U343" t="s">
        <v>40</v>
      </c>
      <c r="V343" s="68">
        <v>1357.98</v>
      </c>
      <c r="W343" s="1">
        <v>0</v>
      </c>
      <c r="X343" s="1">
        <v>1357.98</v>
      </c>
      <c r="Y343" s="1">
        <v>1357.98</v>
      </c>
      <c r="Z343" s="1">
        <v>1357.98</v>
      </c>
      <c r="AA343" s="81">
        <f t="shared" si="26"/>
        <v>0</v>
      </c>
      <c r="AB343" s="1">
        <v>1357.98</v>
      </c>
      <c r="AC343" s="81">
        <f t="shared" si="27"/>
        <v>0</v>
      </c>
      <c r="AD343" s="1">
        <v>1357.98</v>
      </c>
      <c r="AE343" s="81">
        <f t="shared" si="28"/>
        <v>0</v>
      </c>
      <c r="AF343" s="82">
        <f t="shared" si="29"/>
        <v>0</v>
      </c>
      <c r="AG343" s="1">
        <v>0</v>
      </c>
      <c r="AH343" s="1">
        <v>1357.98</v>
      </c>
      <c r="AI343" s="1">
        <v>0</v>
      </c>
      <c r="AJ343" s="1">
        <v>0</v>
      </c>
      <c r="AK343" s="1">
        <v>1357.98</v>
      </c>
    </row>
    <row r="344" spans="1:37" hidden="1" x14ac:dyDescent="0.25">
      <c r="A344" t="str">
        <f t="shared" si="25"/>
        <v>1.1-00-2302_23115010_2337910</v>
      </c>
      <c r="B344" t="s">
        <v>137</v>
      </c>
      <c r="C344" t="s">
        <v>138</v>
      </c>
      <c r="D344" t="s">
        <v>28</v>
      </c>
      <c r="E344" t="s">
        <v>29</v>
      </c>
      <c r="F344" t="s">
        <v>368</v>
      </c>
      <c r="G344" t="s">
        <v>369</v>
      </c>
      <c r="H344" t="s">
        <v>97</v>
      </c>
      <c r="I344" t="s">
        <v>98</v>
      </c>
      <c r="J344">
        <v>1</v>
      </c>
      <c r="K344" t="s">
        <v>127</v>
      </c>
      <c r="L344">
        <v>15</v>
      </c>
      <c r="M344" t="s">
        <v>370</v>
      </c>
      <c r="N344" t="s">
        <v>158</v>
      </c>
      <c r="O344" t="s">
        <v>159</v>
      </c>
      <c r="P344">
        <v>3000</v>
      </c>
      <c r="Q344" t="s">
        <v>38</v>
      </c>
      <c r="R344">
        <v>3791</v>
      </c>
      <c r="S344" t="s">
        <v>283</v>
      </c>
      <c r="T344">
        <v>0</v>
      </c>
      <c r="U344" t="s">
        <v>40</v>
      </c>
      <c r="V344" s="68">
        <v>9324.6</v>
      </c>
      <c r="W344" s="1">
        <v>0</v>
      </c>
      <c r="X344" s="1">
        <v>9324.6</v>
      </c>
      <c r="Y344" s="1">
        <v>9324.6</v>
      </c>
      <c r="Z344" s="1">
        <v>9324.6</v>
      </c>
      <c r="AA344" s="81">
        <f t="shared" si="26"/>
        <v>0</v>
      </c>
      <c r="AB344" s="1">
        <v>9324.6</v>
      </c>
      <c r="AC344" s="81">
        <f t="shared" si="27"/>
        <v>0</v>
      </c>
      <c r="AD344" s="1">
        <v>9324.6</v>
      </c>
      <c r="AE344" s="81">
        <f t="shared" si="28"/>
        <v>0</v>
      </c>
      <c r="AF344" s="82">
        <f t="shared" si="29"/>
        <v>0</v>
      </c>
      <c r="AG344" s="1">
        <v>0</v>
      </c>
      <c r="AH344" s="1">
        <v>9324.6</v>
      </c>
      <c r="AI344" s="1">
        <v>0</v>
      </c>
      <c r="AJ344" s="1">
        <v>0</v>
      </c>
      <c r="AK344" s="1">
        <v>9324.6</v>
      </c>
    </row>
    <row r="345" spans="1:37" hidden="1" x14ac:dyDescent="0.25">
      <c r="A345" t="str">
        <f t="shared" si="25"/>
        <v>1.1-00-2302_23115010_2338210</v>
      </c>
      <c r="B345" t="s">
        <v>137</v>
      </c>
      <c r="C345" t="s">
        <v>138</v>
      </c>
      <c r="D345" t="s">
        <v>28</v>
      </c>
      <c r="E345" t="s">
        <v>29</v>
      </c>
      <c r="F345" t="s">
        <v>368</v>
      </c>
      <c r="G345" t="s">
        <v>369</v>
      </c>
      <c r="H345" t="s">
        <v>97</v>
      </c>
      <c r="I345" t="s">
        <v>98</v>
      </c>
      <c r="J345">
        <v>1</v>
      </c>
      <c r="K345" t="s">
        <v>127</v>
      </c>
      <c r="L345">
        <v>15</v>
      </c>
      <c r="M345" t="s">
        <v>370</v>
      </c>
      <c r="N345" t="s">
        <v>158</v>
      </c>
      <c r="O345" t="s">
        <v>159</v>
      </c>
      <c r="P345">
        <v>3000</v>
      </c>
      <c r="Q345" t="s">
        <v>38</v>
      </c>
      <c r="R345">
        <v>3821</v>
      </c>
      <c r="S345" t="s">
        <v>233</v>
      </c>
      <c r="T345">
        <v>0</v>
      </c>
      <c r="U345" t="s">
        <v>40</v>
      </c>
      <c r="V345" s="68">
        <v>2480607.42</v>
      </c>
      <c r="W345" s="1">
        <v>1500000</v>
      </c>
      <c r="X345" s="1">
        <v>2962774.8</v>
      </c>
      <c r="Y345" s="1">
        <v>899216</v>
      </c>
      <c r="Z345" s="1">
        <v>829216</v>
      </c>
      <c r="AA345" s="81">
        <f t="shared" si="26"/>
        <v>70000</v>
      </c>
      <c r="AB345" s="1">
        <v>829216</v>
      </c>
      <c r="AC345" s="81">
        <f t="shared" si="27"/>
        <v>0</v>
      </c>
      <c r="AD345" s="1">
        <v>829216</v>
      </c>
      <c r="AE345" s="81">
        <f t="shared" si="28"/>
        <v>0</v>
      </c>
      <c r="AF345" s="82">
        <f t="shared" si="29"/>
        <v>-482167.37999999989</v>
      </c>
      <c r="AG345" s="1">
        <v>0</v>
      </c>
      <c r="AH345" s="1">
        <v>1000000</v>
      </c>
      <c r="AI345" s="1">
        <v>0</v>
      </c>
      <c r="AJ345" s="1">
        <v>19392.580000000002</v>
      </c>
      <c r="AK345" s="1">
        <v>980607.42</v>
      </c>
    </row>
    <row r="346" spans="1:37" hidden="1" x14ac:dyDescent="0.25">
      <c r="A346" t="str">
        <f t="shared" si="25"/>
        <v>1.1-00-2307_23337023_2333610</v>
      </c>
      <c r="B346" t="s">
        <v>137</v>
      </c>
      <c r="C346" t="s">
        <v>138</v>
      </c>
      <c r="D346" t="s">
        <v>28</v>
      </c>
      <c r="E346" t="s">
        <v>29</v>
      </c>
      <c r="F346" t="s">
        <v>108</v>
      </c>
      <c r="G346" t="s">
        <v>109</v>
      </c>
      <c r="H346" t="s">
        <v>88</v>
      </c>
      <c r="I346" t="s">
        <v>89</v>
      </c>
      <c r="J346">
        <v>3</v>
      </c>
      <c r="K346" t="s">
        <v>90</v>
      </c>
      <c r="L346">
        <v>37</v>
      </c>
      <c r="M346" t="s">
        <v>112</v>
      </c>
      <c r="N346" t="s">
        <v>110</v>
      </c>
      <c r="O346" t="s">
        <v>111</v>
      </c>
      <c r="P346">
        <v>3000</v>
      </c>
      <c r="Q346" t="s">
        <v>38</v>
      </c>
      <c r="R346">
        <v>3361</v>
      </c>
      <c r="S346" t="s">
        <v>205</v>
      </c>
      <c r="T346">
        <v>0</v>
      </c>
      <c r="U346" t="s">
        <v>40</v>
      </c>
      <c r="V346" s="68">
        <v>0</v>
      </c>
      <c r="W346" s="1">
        <v>0</v>
      </c>
      <c r="X346" s="1">
        <v>12318.5</v>
      </c>
      <c r="Y346" s="1">
        <v>12318.5</v>
      </c>
      <c r="Z346" s="1">
        <v>12318.5</v>
      </c>
      <c r="AA346" s="81">
        <f t="shared" si="26"/>
        <v>0</v>
      </c>
      <c r="AB346" s="1">
        <v>12318.5</v>
      </c>
      <c r="AC346" s="81">
        <f t="shared" si="27"/>
        <v>0</v>
      </c>
      <c r="AD346" s="1">
        <v>12318.5</v>
      </c>
      <c r="AE346" s="81">
        <f t="shared" si="28"/>
        <v>0</v>
      </c>
      <c r="AF346" s="82">
        <f t="shared" si="29"/>
        <v>-12318.5</v>
      </c>
      <c r="AG346" s="1">
        <v>0</v>
      </c>
      <c r="AH346" s="1">
        <v>0</v>
      </c>
      <c r="AI346" s="1">
        <v>0</v>
      </c>
      <c r="AJ346" s="1">
        <v>0</v>
      </c>
      <c r="AK346" s="1">
        <v>0</v>
      </c>
    </row>
    <row r="347" spans="1:37" hidden="1" x14ac:dyDescent="0.25">
      <c r="A347" t="str">
        <f t="shared" si="25"/>
        <v>1.1-00-2307_23337023_2361210</v>
      </c>
      <c r="B347" t="s">
        <v>137</v>
      </c>
      <c r="C347" t="s">
        <v>138</v>
      </c>
      <c r="D347" t="s">
        <v>28</v>
      </c>
      <c r="E347" t="s">
        <v>29</v>
      </c>
      <c r="F347" t="s">
        <v>108</v>
      </c>
      <c r="G347" t="s">
        <v>109</v>
      </c>
      <c r="H347" t="s">
        <v>88</v>
      </c>
      <c r="I347" t="s">
        <v>89</v>
      </c>
      <c r="J347">
        <v>3</v>
      </c>
      <c r="K347" t="s">
        <v>90</v>
      </c>
      <c r="L347">
        <v>37</v>
      </c>
      <c r="M347" t="s">
        <v>112</v>
      </c>
      <c r="N347" t="s">
        <v>110</v>
      </c>
      <c r="O347" t="s">
        <v>111</v>
      </c>
      <c r="P347">
        <v>6000</v>
      </c>
      <c r="Q347" t="s">
        <v>113</v>
      </c>
      <c r="R347">
        <v>6121</v>
      </c>
      <c r="S347" t="s">
        <v>114</v>
      </c>
      <c r="T347">
        <v>0</v>
      </c>
      <c r="U347" t="s">
        <v>40</v>
      </c>
      <c r="V347" s="68">
        <v>5466279.4699999997</v>
      </c>
      <c r="W347" s="1">
        <v>20466278.190000001</v>
      </c>
      <c r="X347" s="1">
        <v>0</v>
      </c>
      <c r="Y347" s="1">
        <v>0</v>
      </c>
      <c r="Z347" s="1">
        <v>0</v>
      </c>
      <c r="AA347" s="81">
        <f t="shared" si="26"/>
        <v>0</v>
      </c>
      <c r="AB347" s="1">
        <v>0</v>
      </c>
      <c r="AC347" s="81">
        <f t="shared" si="27"/>
        <v>0</v>
      </c>
      <c r="AD347" s="1">
        <v>0</v>
      </c>
      <c r="AE347" s="81">
        <f t="shared" si="28"/>
        <v>0</v>
      </c>
      <c r="AF347" s="82">
        <f t="shared" si="29"/>
        <v>5466279.4699999997</v>
      </c>
      <c r="AG347" s="1">
        <v>0</v>
      </c>
      <c r="AH347" s="1">
        <v>1.28</v>
      </c>
      <c r="AI347" s="1">
        <v>0</v>
      </c>
      <c r="AJ347" s="1">
        <v>15000000</v>
      </c>
      <c r="AK347" s="1">
        <v>-14999998.720000001</v>
      </c>
    </row>
    <row r="348" spans="1:37" hidden="1" x14ac:dyDescent="0.25">
      <c r="A348" t="str">
        <f t="shared" si="25"/>
        <v>1.1-00-2307_23337023_2361310</v>
      </c>
      <c r="B348" t="s">
        <v>137</v>
      </c>
      <c r="C348" t="s">
        <v>138</v>
      </c>
      <c r="D348" t="s">
        <v>28</v>
      </c>
      <c r="E348" t="s">
        <v>29</v>
      </c>
      <c r="F348" t="s">
        <v>108</v>
      </c>
      <c r="G348" t="s">
        <v>109</v>
      </c>
      <c r="H348" t="s">
        <v>88</v>
      </c>
      <c r="I348" t="s">
        <v>89</v>
      </c>
      <c r="J348">
        <v>3</v>
      </c>
      <c r="K348" t="s">
        <v>90</v>
      </c>
      <c r="L348">
        <v>37</v>
      </c>
      <c r="M348" t="s">
        <v>112</v>
      </c>
      <c r="N348" t="s">
        <v>110</v>
      </c>
      <c r="O348" t="s">
        <v>111</v>
      </c>
      <c r="P348">
        <v>6000</v>
      </c>
      <c r="Q348" t="s">
        <v>113</v>
      </c>
      <c r="R348">
        <v>6131</v>
      </c>
      <c r="S348" t="s">
        <v>115</v>
      </c>
      <c r="T348">
        <v>0</v>
      </c>
      <c r="U348" t="s">
        <v>40</v>
      </c>
      <c r="V348" s="68">
        <v>5000000</v>
      </c>
      <c r="W348" s="1">
        <v>0</v>
      </c>
      <c r="X348" s="1">
        <v>3683296.25</v>
      </c>
      <c r="Y348" s="1">
        <v>3683296.25</v>
      </c>
      <c r="Z348" s="1">
        <v>2219290.09</v>
      </c>
      <c r="AA348" s="81">
        <f t="shared" si="26"/>
        <v>1464006.1600000001</v>
      </c>
      <c r="AB348" s="1">
        <v>2219290.09</v>
      </c>
      <c r="AC348" s="81">
        <f t="shared" si="27"/>
        <v>0</v>
      </c>
      <c r="AD348" s="1">
        <v>2219290.09</v>
      </c>
      <c r="AE348" s="81">
        <f t="shared" si="28"/>
        <v>0</v>
      </c>
      <c r="AF348" s="82">
        <f t="shared" si="29"/>
        <v>1316703.75</v>
      </c>
      <c r="AG348" s="1">
        <v>0</v>
      </c>
      <c r="AH348" s="1">
        <v>5000000</v>
      </c>
      <c r="AI348" s="1">
        <v>0</v>
      </c>
      <c r="AJ348" s="1">
        <v>0</v>
      </c>
      <c r="AK348" s="1">
        <v>5000000</v>
      </c>
    </row>
    <row r="349" spans="1:37" hidden="1" x14ac:dyDescent="0.25">
      <c r="A349" t="str">
        <f t="shared" si="25"/>
        <v>1.1-00-2307_23337023_23613128</v>
      </c>
      <c r="B349" t="s">
        <v>137</v>
      </c>
      <c r="C349" t="s">
        <v>138</v>
      </c>
      <c r="D349" t="s">
        <v>28</v>
      </c>
      <c r="E349" t="s">
        <v>29</v>
      </c>
      <c r="F349" t="s">
        <v>108</v>
      </c>
      <c r="G349" t="s">
        <v>109</v>
      </c>
      <c r="H349" t="s">
        <v>88</v>
      </c>
      <c r="I349" t="s">
        <v>89</v>
      </c>
      <c r="J349">
        <v>3</v>
      </c>
      <c r="K349" t="s">
        <v>90</v>
      </c>
      <c r="L349">
        <v>37</v>
      </c>
      <c r="M349" t="s">
        <v>112</v>
      </c>
      <c r="N349" t="s">
        <v>110</v>
      </c>
      <c r="O349" t="s">
        <v>111</v>
      </c>
      <c r="P349">
        <v>6000</v>
      </c>
      <c r="Q349" t="s">
        <v>113</v>
      </c>
      <c r="R349">
        <v>6131</v>
      </c>
      <c r="S349" t="s">
        <v>115</v>
      </c>
      <c r="T349">
        <v>28</v>
      </c>
      <c r="U349" t="s">
        <v>371</v>
      </c>
      <c r="V349" s="68">
        <v>34090909.090000004</v>
      </c>
      <c r="W349" s="1">
        <v>34090909.229999997</v>
      </c>
      <c r="X349" s="1">
        <v>68181818.180000007</v>
      </c>
      <c r="Y349" s="1">
        <v>68181818.180000007</v>
      </c>
      <c r="Z349" s="1">
        <v>34089749.100000001</v>
      </c>
      <c r="AA349" s="81">
        <f t="shared" si="26"/>
        <v>34092069.080000006</v>
      </c>
      <c r="AB349" s="1">
        <v>34089749.100000001</v>
      </c>
      <c r="AC349" s="81">
        <f t="shared" si="27"/>
        <v>0</v>
      </c>
      <c r="AD349" s="1">
        <v>34089749.100000001</v>
      </c>
      <c r="AE349" s="81">
        <f t="shared" si="28"/>
        <v>0</v>
      </c>
      <c r="AF349" s="82">
        <f t="shared" si="29"/>
        <v>-34090909.090000004</v>
      </c>
      <c r="AG349" s="1">
        <v>0</v>
      </c>
      <c r="AH349" s="1">
        <v>0</v>
      </c>
      <c r="AI349" s="1">
        <v>0</v>
      </c>
      <c r="AJ349" s="1">
        <v>0.14000000000000001</v>
      </c>
      <c r="AK349" s="1">
        <v>-0.14000000000000001</v>
      </c>
    </row>
    <row r="350" spans="1:37" hidden="1" x14ac:dyDescent="0.25">
      <c r="A350" t="str">
        <f t="shared" si="25"/>
        <v>1.1-00-2307_23337023_2361510</v>
      </c>
      <c r="B350" t="s">
        <v>137</v>
      </c>
      <c r="C350" t="s">
        <v>138</v>
      </c>
      <c r="D350" t="s">
        <v>28</v>
      </c>
      <c r="E350" t="s">
        <v>29</v>
      </c>
      <c r="F350" t="s">
        <v>108</v>
      </c>
      <c r="G350" t="s">
        <v>109</v>
      </c>
      <c r="H350" t="s">
        <v>88</v>
      </c>
      <c r="I350" t="s">
        <v>89</v>
      </c>
      <c r="J350">
        <v>3</v>
      </c>
      <c r="K350" t="s">
        <v>90</v>
      </c>
      <c r="L350">
        <v>37</v>
      </c>
      <c r="M350" t="s">
        <v>112</v>
      </c>
      <c r="N350" t="s">
        <v>110</v>
      </c>
      <c r="O350" t="s">
        <v>111</v>
      </c>
      <c r="P350">
        <v>6000</v>
      </c>
      <c r="Q350" t="s">
        <v>113</v>
      </c>
      <c r="R350">
        <v>6151</v>
      </c>
      <c r="S350" t="s">
        <v>116</v>
      </c>
      <c r="T350">
        <v>0</v>
      </c>
      <c r="U350" t="s">
        <v>40</v>
      </c>
      <c r="V350" s="68">
        <v>10000000</v>
      </c>
      <c r="W350" s="1">
        <v>0</v>
      </c>
      <c r="X350" s="1">
        <v>1983043.46</v>
      </c>
      <c r="Y350" s="1">
        <v>1983043.46</v>
      </c>
      <c r="Z350" s="1">
        <v>1983043.46</v>
      </c>
      <c r="AA350" s="81">
        <f t="shared" si="26"/>
        <v>0</v>
      </c>
      <c r="AB350" s="1">
        <v>1983043.46</v>
      </c>
      <c r="AC350" s="81">
        <f t="shared" si="27"/>
        <v>0</v>
      </c>
      <c r="AD350" s="1">
        <v>1983043.46</v>
      </c>
      <c r="AE350" s="81">
        <f t="shared" si="28"/>
        <v>0</v>
      </c>
      <c r="AF350" s="82">
        <f t="shared" si="29"/>
        <v>8016956.54</v>
      </c>
      <c r="AG350" s="1">
        <v>0</v>
      </c>
      <c r="AH350" s="1">
        <v>10000000</v>
      </c>
      <c r="AI350" s="1">
        <v>0</v>
      </c>
      <c r="AJ350" s="1">
        <v>0</v>
      </c>
      <c r="AK350" s="1">
        <v>10000000</v>
      </c>
    </row>
    <row r="351" spans="1:37" hidden="1" x14ac:dyDescent="0.25">
      <c r="A351" t="str">
        <f t="shared" si="25"/>
        <v>1.1-00-2307_23338023_2361210</v>
      </c>
      <c r="B351" t="s">
        <v>137</v>
      </c>
      <c r="C351" t="s">
        <v>138</v>
      </c>
      <c r="D351" t="s">
        <v>28</v>
      </c>
      <c r="E351" t="s">
        <v>29</v>
      </c>
      <c r="F351" t="s">
        <v>108</v>
      </c>
      <c r="G351" t="s">
        <v>109</v>
      </c>
      <c r="H351" t="s">
        <v>88</v>
      </c>
      <c r="I351" t="s">
        <v>89</v>
      </c>
      <c r="J351">
        <v>3</v>
      </c>
      <c r="K351" t="s">
        <v>90</v>
      </c>
      <c r="L351">
        <v>38</v>
      </c>
      <c r="M351" t="s">
        <v>372</v>
      </c>
      <c r="N351" t="s">
        <v>110</v>
      </c>
      <c r="O351" t="s">
        <v>111</v>
      </c>
      <c r="P351">
        <v>6000</v>
      </c>
      <c r="Q351" t="s">
        <v>113</v>
      </c>
      <c r="R351">
        <v>6121</v>
      </c>
      <c r="S351" t="s">
        <v>114</v>
      </c>
      <c r="T351">
        <v>0</v>
      </c>
      <c r="U351" t="s">
        <v>40</v>
      </c>
      <c r="V351" s="68">
        <v>16000000</v>
      </c>
      <c r="W351" s="1">
        <v>16000000</v>
      </c>
      <c r="X351" s="1">
        <v>0</v>
      </c>
      <c r="Y351" s="1">
        <v>0</v>
      </c>
      <c r="Z351" s="1">
        <v>0</v>
      </c>
      <c r="AA351" s="81">
        <f t="shared" si="26"/>
        <v>0</v>
      </c>
      <c r="AB351" s="1">
        <v>0</v>
      </c>
      <c r="AC351" s="81">
        <f t="shared" si="27"/>
        <v>0</v>
      </c>
      <c r="AD351" s="1">
        <v>0</v>
      </c>
      <c r="AE351" s="81">
        <f t="shared" si="28"/>
        <v>0</v>
      </c>
      <c r="AF351" s="82">
        <f t="shared" si="29"/>
        <v>16000000</v>
      </c>
      <c r="AG351" s="1">
        <v>0</v>
      </c>
      <c r="AH351" s="1">
        <v>0</v>
      </c>
      <c r="AI351" s="1">
        <v>0</v>
      </c>
      <c r="AJ351" s="1">
        <v>0</v>
      </c>
      <c r="AK351" s="1">
        <v>0</v>
      </c>
    </row>
    <row r="352" spans="1:37" hidden="1" x14ac:dyDescent="0.25">
      <c r="A352" t="str">
        <f t="shared" si="25"/>
        <v>1.1-00-2307_23338023_2361510</v>
      </c>
      <c r="B352" t="s">
        <v>137</v>
      </c>
      <c r="C352" t="s">
        <v>138</v>
      </c>
      <c r="D352" t="s">
        <v>28</v>
      </c>
      <c r="E352" t="s">
        <v>29</v>
      </c>
      <c r="F352" t="s">
        <v>108</v>
      </c>
      <c r="G352" t="s">
        <v>109</v>
      </c>
      <c r="H352" t="s">
        <v>88</v>
      </c>
      <c r="I352" t="s">
        <v>89</v>
      </c>
      <c r="J352">
        <v>3</v>
      </c>
      <c r="K352" t="s">
        <v>90</v>
      </c>
      <c r="L352">
        <v>38</v>
      </c>
      <c r="M352" t="s">
        <v>372</v>
      </c>
      <c r="N352" t="s">
        <v>110</v>
      </c>
      <c r="O352" t="s">
        <v>111</v>
      </c>
      <c r="P352">
        <v>6000</v>
      </c>
      <c r="Q352" t="s">
        <v>113</v>
      </c>
      <c r="R352">
        <v>6151</v>
      </c>
      <c r="S352" t="s">
        <v>116</v>
      </c>
      <c r="T352">
        <v>0</v>
      </c>
      <c r="U352" t="s">
        <v>40</v>
      </c>
      <c r="V352" s="68">
        <v>16000000</v>
      </c>
      <c r="W352" s="1">
        <v>16000000</v>
      </c>
      <c r="X352" s="1">
        <v>8696281.4299999997</v>
      </c>
      <c r="Y352" s="1">
        <v>8696281.4299999997</v>
      </c>
      <c r="Z352" s="1">
        <v>3690803.91</v>
      </c>
      <c r="AA352" s="81">
        <f t="shared" si="26"/>
        <v>5005477.5199999996</v>
      </c>
      <c r="AB352" s="1">
        <v>2444543.44</v>
      </c>
      <c r="AC352" s="81">
        <f t="shared" si="27"/>
        <v>1246260.4700000002</v>
      </c>
      <c r="AD352" s="1">
        <v>2444543.44</v>
      </c>
      <c r="AE352" s="81">
        <f t="shared" si="28"/>
        <v>0</v>
      </c>
      <c r="AF352" s="82">
        <f t="shared" si="29"/>
        <v>7303718.5700000003</v>
      </c>
      <c r="AG352" s="1">
        <v>0</v>
      </c>
      <c r="AH352" s="1">
        <v>0</v>
      </c>
      <c r="AI352" s="1">
        <v>0</v>
      </c>
      <c r="AJ352" s="1">
        <v>0</v>
      </c>
      <c r="AK352" s="1">
        <v>0</v>
      </c>
    </row>
    <row r="353" spans="1:37" hidden="1" x14ac:dyDescent="0.25">
      <c r="A353" t="str">
        <f t="shared" si="25"/>
        <v>1.1-00-2301_2366006_2333910</v>
      </c>
      <c r="B353" t="s">
        <v>137</v>
      </c>
      <c r="C353" t="s">
        <v>138</v>
      </c>
      <c r="D353" t="s">
        <v>28</v>
      </c>
      <c r="E353" t="s">
        <v>29</v>
      </c>
      <c r="F353" t="s">
        <v>373</v>
      </c>
      <c r="G353" t="s">
        <v>374</v>
      </c>
      <c r="H353" t="s">
        <v>306</v>
      </c>
      <c r="I353" t="s">
        <v>307</v>
      </c>
      <c r="J353">
        <v>6</v>
      </c>
      <c r="K353" t="s">
        <v>34</v>
      </c>
      <c r="L353">
        <v>6</v>
      </c>
      <c r="M353" t="s">
        <v>377</v>
      </c>
      <c r="N353" t="s">
        <v>375</v>
      </c>
      <c r="O353" t="s">
        <v>376</v>
      </c>
      <c r="P353">
        <v>3000</v>
      </c>
      <c r="Q353" t="s">
        <v>38</v>
      </c>
      <c r="R353">
        <v>3391</v>
      </c>
      <c r="S353" t="s">
        <v>145</v>
      </c>
      <c r="T353">
        <v>0</v>
      </c>
      <c r="U353" t="s">
        <v>40</v>
      </c>
      <c r="V353" s="68">
        <v>1570000</v>
      </c>
      <c r="W353" s="1">
        <v>1570000</v>
      </c>
      <c r="X353" s="1">
        <v>2111015.56</v>
      </c>
      <c r="Y353" s="1">
        <v>2111015.56</v>
      </c>
      <c r="Z353" s="1">
        <v>787176</v>
      </c>
      <c r="AA353" s="81">
        <f t="shared" si="26"/>
        <v>1323839.56</v>
      </c>
      <c r="AB353" s="1">
        <v>787176</v>
      </c>
      <c r="AC353" s="81">
        <f t="shared" si="27"/>
        <v>0</v>
      </c>
      <c r="AD353" s="1">
        <v>787176</v>
      </c>
      <c r="AE353" s="81">
        <f t="shared" si="28"/>
        <v>0</v>
      </c>
      <c r="AF353" s="82">
        <f t="shared" si="29"/>
        <v>-541015.56000000006</v>
      </c>
      <c r="AG353" s="1">
        <v>0</v>
      </c>
      <c r="AH353" s="1">
        <v>0</v>
      </c>
      <c r="AI353" s="1">
        <v>0</v>
      </c>
      <c r="AJ353" s="1">
        <v>0</v>
      </c>
      <c r="AK353" s="1">
        <v>0</v>
      </c>
    </row>
    <row r="354" spans="1:37" hidden="1" x14ac:dyDescent="0.25">
      <c r="A354" t="str">
        <f t="shared" si="25"/>
        <v>1.1-00-2302_2319007_2344810</v>
      </c>
      <c r="B354" t="s">
        <v>137</v>
      </c>
      <c r="C354" t="s">
        <v>138</v>
      </c>
      <c r="D354" t="s">
        <v>28</v>
      </c>
      <c r="E354" t="s">
        <v>29</v>
      </c>
      <c r="F354" t="s">
        <v>378</v>
      </c>
      <c r="G354" t="s">
        <v>379</v>
      </c>
      <c r="H354" t="s">
        <v>97</v>
      </c>
      <c r="I354" t="s">
        <v>98</v>
      </c>
      <c r="J354">
        <v>1</v>
      </c>
      <c r="K354" t="s">
        <v>127</v>
      </c>
      <c r="L354">
        <v>9</v>
      </c>
      <c r="M354" t="s">
        <v>380</v>
      </c>
      <c r="N354" t="s">
        <v>128</v>
      </c>
      <c r="O354" t="s">
        <v>129</v>
      </c>
      <c r="P354">
        <v>4000</v>
      </c>
      <c r="Q354" t="s">
        <v>154</v>
      </c>
      <c r="R354">
        <v>4481</v>
      </c>
      <c r="S354" t="s">
        <v>381</v>
      </c>
      <c r="T354">
        <v>0</v>
      </c>
      <c r="U354" t="s">
        <v>40</v>
      </c>
      <c r="V354" s="68">
        <v>500000</v>
      </c>
      <c r="W354" s="1">
        <v>500000</v>
      </c>
      <c r="X354" s="1">
        <v>751609.44</v>
      </c>
      <c r="Y354" s="1">
        <v>751609.44</v>
      </c>
      <c r="Z354" s="1">
        <v>751609.44</v>
      </c>
      <c r="AA354" s="81">
        <f t="shared" si="26"/>
        <v>0</v>
      </c>
      <c r="AB354" s="1">
        <v>0</v>
      </c>
      <c r="AC354" s="81">
        <f t="shared" si="27"/>
        <v>751609.44</v>
      </c>
      <c r="AD354" s="1">
        <v>0</v>
      </c>
      <c r="AE354" s="81">
        <f t="shared" si="28"/>
        <v>0</v>
      </c>
      <c r="AF354" s="82">
        <f t="shared" si="29"/>
        <v>-251609.43999999994</v>
      </c>
      <c r="AG354" s="1">
        <v>0</v>
      </c>
      <c r="AH354" s="1">
        <v>0</v>
      </c>
      <c r="AI354" s="1">
        <v>0</v>
      </c>
      <c r="AJ354" s="1">
        <v>0</v>
      </c>
      <c r="AK354" s="1">
        <v>0</v>
      </c>
    </row>
    <row r="355" spans="1:37" hidden="1" x14ac:dyDescent="0.25">
      <c r="A355" t="str">
        <f t="shared" si="25"/>
        <v>1.1-00-2309_23845028_2343110</v>
      </c>
      <c r="B355" t="s">
        <v>137</v>
      </c>
      <c r="C355" t="s">
        <v>138</v>
      </c>
      <c r="D355" t="s">
        <v>382</v>
      </c>
      <c r="E355" t="s">
        <v>383</v>
      </c>
      <c r="F355" t="s">
        <v>149</v>
      </c>
      <c r="G355" t="s">
        <v>150</v>
      </c>
      <c r="H355" t="s">
        <v>363</v>
      </c>
      <c r="I355" t="s">
        <v>364</v>
      </c>
      <c r="J355">
        <v>8</v>
      </c>
      <c r="K355" t="s">
        <v>384</v>
      </c>
      <c r="L355">
        <v>45</v>
      </c>
      <c r="M355" t="s">
        <v>387</v>
      </c>
      <c r="N355" t="s">
        <v>385</v>
      </c>
      <c r="O355" t="s">
        <v>386</v>
      </c>
      <c r="P355">
        <v>4000</v>
      </c>
      <c r="Q355" t="s">
        <v>154</v>
      </c>
      <c r="R355">
        <v>4311</v>
      </c>
      <c r="S355" t="s">
        <v>296</v>
      </c>
      <c r="T355">
        <v>0</v>
      </c>
      <c r="U355" t="s">
        <v>40</v>
      </c>
      <c r="V355" s="68">
        <v>2000000</v>
      </c>
      <c r="W355" s="1">
        <v>2000000</v>
      </c>
      <c r="X355" s="1">
        <v>1950000</v>
      </c>
      <c r="Y355" s="1">
        <v>1950000</v>
      </c>
      <c r="Z355" s="1">
        <v>1950000</v>
      </c>
      <c r="AA355" s="81">
        <f t="shared" si="26"/>
        <v>0</v>
      </c>
      <c r="AB355" s="1">
        <v>1950000</v>
      </c>
      <c r="AC355" s="81">
        <f t="shared" si="27"/>
        <v>0</v>
      </c>
      <c r="AD355" s="1">
        <v>1950000</v>
      </c>
      <c r="AE355" s="81">
        <f t="shared" si="28"/>
        <v>0</v>
      </c>
      <c r="AF355" s="82">
        <f t="shared" si="29"/>
        <v>50000</v>
      </c>
      <c r="AG355" s="1">
        <v>0</v>
      </c>
      <c r="AH355" s="1">
        <v>0</v>
      </c>
      <c r="AI355" s="1">
        <v>0</v>
      </c>
      <c r="AJ355" s="1">
        <v>0</v>
      </c>
      <c r="AK355" s="1">
        <v>0</v>
      </c>
    </row>
    <row r="356" spans="1:37" hidden="1" x14ac:dyDescent="0.25">
      <c r="A356" t="str">
        <f t="shared" si="25"/>
        <v>1.1-00-2309_23846028_2343110</v>
      </c>
      <c r="B356" t="s">
        <v>137</v>
      </c>
      <c r="C356" t="s">
        <v>138</v>
      </c>
      <c r="D356" t="s">
        <v>382</v>
      </c>
      <c r="E356" t="s">
        <v>383</v>
      </c>
      <c r="F356" t="s">
        <v>149</v>
      </c>
      <c r="G356" t="s">
        <v>150</v>
      </c>
      <c r="H356" t="s">
        <v>363</v>
      </c>
      <c r="I356" t="s">
        <v>364</v>
      </c>
      <c r="J356">
        <v>8</v>
      </c>
      <c r="K356" t="s">
        <v>384</v>
      </c>
      <c r="L356">
        <v>46</v>
      </c>
      <c r="M356" t="s">
        <v>388</v>
      </c>
      <c r="N356" t="s">
        <v>385</v>
      </c>
      <c r="O356" t="s">
        <v>386</v>
      </c>
      <c r="P356">
        <v>4000</v>
      </c>
      <c r="Q356" t="s">
        <v>154</v>
      </c>
      <c r="R356">
        <v>4311</v>
      </c>
      <c r="S356" t="s">
        <v>296</v>
      </c>
      <c r="T356">
        <v>0</v>
      </c>
      <c r="U356" t="s">
        <v>40</v>
      </c>
      <c r="V356" s="68">
        <v>300000</v>
      </c>
      <c r="W356" s="1">
        <v>300000</v>
      </c>
      <c r="X356" s="1">
        <v>48000</v>
      </c>
      <c r="Y356" s="1">
        <v>48000</v>
      </c>
      <c r="Z356" s="1">
        <v>48000</v>
      </c>
      <c r="AA356" s="81">
        <f t="shared" si="26"/>
        <v>0</v>
      </c>
      <c r="AB356" s="1">
        <v>48000</v>
      </c>
      <c r="AC356" s="81">
        <f t="shared" si="27"/>
        <v>0</v>
      </c>
      <c r="AD356" s="1">
        <v>48000</v>
      </c>
      <c r="AE356" s="81">
        <f t="shared" si="28"/>
        <v>0</v>
      </c>
      <c r="AF356" s="82">
        <f t="shared" si="29"/>
        <v>252000</v>
      </c>
      <c r="AG356" s="1">
        <v>0</v>
      </c>
      <c r="AH356" s="1">
        <v>0</v>
      </c>
      <c r="AI356" s="1">
        <v>0</v>
      </c>
      <c r="AJ356" s="1">
        <v>0</v>
      </c>
      <c r="AK356" s="1">
        <v>0</v>
      </c>
    </row>
    <row r="357" spans="1:37" hidden="1" x14ac:dyDescent="0.25">
      <c r="A357" t="str">
        <f t="shared" si="25"/>
        <v>1.1-00-2309_23842026_2322210</v>
      </c>
      <c r="B357" t="s">
        <v>137</v>
      </c>
      <c r="C357" t="s">
        <v>138</v>
      </c>
      <c r="D357" t="s">
        <v>382</v>
      </c>
      <c r="E357" t="s">
        <v>383</v>
      </c>
      <c r="F357" t="s">
        <v>43</v>
      </c>
      <c r="G357" t="s">
        <v>44</v>
      </c>
      <c r="H357" t="s">
        <v>363</v>
      </c>
      <c r="I357" t="s">
        <v>364</v>
      </c>
      <c r="J357">
        <v>8</v>
      </c>
      <c r="K357" t="s">
        <v>384</v>
      </c>
      <c r="L357">
        <v>42</v>
      </c>
      <c r="M357" t="s">
        <v>391</v>
      </c>
      <c r="N357" t="s">
        <v>389</v>
      </c>
      <c r="O357" t="s">
        <v>390</v>
      </c>
      <c r="P357">
        <v>2000</v>
      </c>
      <c r="Q357" t="s">
        <v>73</v>
      </c>
      <c r="R357">
        <v>2221</v>
      </c>
      <c r="S357" t="s">
        <v>194</v>
      </c>
      <c r="T357">
        <v>0</v>
      </c>
      <c r="U357" t="s">
        <v>40</v>
      </c>
      <c r="V357" s="68">
        <v>100000</v>
      </c>
      <c r="W357" s="1">
        <v>100000</v>
      </c>
      <c r="X357" s="1">
        <v>95999.4</v>
      </c>
      <c r="Y357" s="1">
        <v>95999.4</v>
      </c>
      <c r="Z357" s="1">
        <v>0</v>
      </c>
      <c r="AA357" s="81">
        <f t="shared" si="26"/>
        <v>95999.4</v>
      </c>
      <c r="AB357" s="1">
        <v>0</v>
      </c>
      <c r="AC357" s="81">
        <f t="shared" si="27"/>
        <v>0</v>
      </c>
      <c r="AD357" s="1">
        <v>0</v>
      </c>
      <c r="AE357" s="81">
        <f t="shared" si="28"/>
        <v>0</v>
      </c>
      <c r="AF357" s="82">
        <f t="shared" si="29"/>
        <v>4000.6000000000058</v>
      </c>
      <c r="AG357" s="1">
        <v>0</v>
      </c>
      <c r="AH357" s="1">
        <v>0</v>
      </c>
      <c r="AI357" s="1">
        <v>0</v>
      </c>
      <c r="AJ357" s="1">
        <v>0</v>
      </c>
      <c r="AK357" s="1">
        <v>0</v>
      </c>
    </row>
    <row r="358" spans="1:37" hidden="1" x14ac:dyDescent="0.25">
      <c r="A358" t="str">
        <f t="shared" si="25"/>
        <v>1.1-00-2309_23842026_2323510</v>
      </c>
      <c r="B358" t="s">
        <v>137</v>
      </c>
      <c r="C358" t="s">
        <v>138</v>
      </c>
      <c r="D358" t="s">
        <v>382</v>
      </c>
      <c r="E358" t="s">
        <v>383</v>
      </c>
      <c r="F358" t="s">
        <v>43</v>
      </c>
      <c r="G358" t="s">
        <v>44</v>
      </c>
      <c r="H358" t="s">
        <v>363</v>
      </c>
      <c r="I358" t="s">
        <v>364</v>
      </c>
      <c r="J358">
        <v>8</v>
      </c>
      <c r="K358" t="s">
        <v>384</v>
      </c>
      <c r="L358">
        <v>42</v>
      </c>
      <c r="M358" t="s">
        <v>391</v>
      </c>
      <c r="N358" t="s">
        <v>389</v>
      </c>
      <c r="O358" t="s">
        <v>390</v>
      </c>
      <c r="P358">
        <v>2000</v>
      </c>
      <c r="Q358" t="s">
        <v>73</v>
      </c>
      <c r="R358">
        <v>2351</v>
      </c>
      <c r="S358" t="s">
        <v>392</v>
      </c>
      <c r="T358">
        <v>0</v>
      </c>
      <c r="U358" t="s">
        <v>40</v>
      </c>
      <c r="V358" s="68">
        <v>650000</v>
      </c>
      <c r="W358" s="1">
        <v>700000</v>
      </c>
      <c r="X358" s="1">
        <v>778075.15</v>
      </c>
      <c r="Y358" s="1">
        <v>575850.04</v>
      </c>
      <c r="Z358" s="1">
        <v>575154.04</v>
      </c>
      <c r="AA358" s="81">
        <f t="shared" si="26"/>
        <v>696</v>
      </c>
      <c r="AB358" s="1">
        <v>507294.04</v>
      </c>
      <c r="AC358" s="81">
        <f t="shared" si="27"/>
        <v>67860.000000000058</v>
      </c>
      <c r="AD358" s="1">
        <v>507294.04</v>
      </c>
      <c r="AE358" s="81">
        <f t="shared" si="28"/>
        <v>0</v>
      </c>
      <c r="AF358" s="82">
        <f t="shared" si="29"/>
        <v>-128075.15000000002</v>
      </c>
      <c r="AG358" s="1">
        <v>0</v>
      </c>
      <c r="AH358" s="1">
        <v>0</v>
      </c>
      <c r="AI358" s="1">
        <v>0</v>
      </c>
      <c r="AJ358" s="1">
        <v>50000</v>
      </c>
      <c r="AK358" s="1">
        <v>-50000</v>
      </c>
    </row>
    <row r="359" spans="1:37" hidden="1" x14ac:dyDescent="0.25">
      <c r="A359" t="str">
        <f t="shared" si="25"/>
        <v>1.1-00-2309_23842026_2323910</v>
      </c>
      <c r="B359" t="s">
        <v>137</v>
      </c>
      <c r="C359" t="s">
        <v>138</v>
      </c>
      <c r="D359" t="s">
        <v>382</v>
      </c>
      <c r="E359" t="s">
        <v>383</v>
      </c>
      <c r="F359" t="s">
        <v>43</v>
      </c>
      <c r="G359" t="s">
        <v>44</v>
      </c>
      <c r="H359" t="s">
        <v>363</v>
      </c>
      <c r="I359" t="s">
        <v>364</v>
      </c>
      <c r="J359">
        <v>8</v>
      </c>
      <c r="K359" t="s">
        <v>384</v>
      </c>
      <c r="L359">
        <v>42</v>
      </c>
      <c r="M359" t="s">
        <v>391</v>
      </c>
      <c r="N359" t="s">
        <v>389</v>
      </c>
      <c r="O359" t="s">
        <v>390</v>
      </c>
      <c r="P359">
        <v>2000</v>
      </c>
      <c r="Q359" t="s">
        <v>73</v>
      </c>
      <c r="R359">
        <v>2391</v>
      </c>
      <c r="S359" t="s">
        <v>393</v>
      </c>
      <c r="T359">
        <v>0</v>
      </c>
      <c r="U359" t="s">
        <v>40</v>
      </c>
      <c r="V359" s="68">
        <v>540000</v>
      </c>
      <c r="W359" s="1">
        <v>500000</v>
      </c>
      <c r="X359" s="1">
        <v>450000</v>
      </c>
      <c r="Y359" s="1">
        <v>450000</v>
      </c>
      <c r="Z359" s="1">
        <v>450000</v>
      </c>
      <c r="AA359" s="81">
        <f t="shared" si="26"/>
        <v>0</v>
      </c>
      <c r="AB359" s="1">
        <v>450000</v>
      </c>
      <c r="AC359" s="81">
        <f t="shared" si="27"/>
        <v>0</v>
      </c>
      <c r="AD359" s="1">
        <v>450000</v>
      </c>
      <c r="AE359" s="81">
        <f t="shared" si="28"/>
        <v>0</v>
      </c>
      <c r="AF359" s="82">
        <f t="shared" si="29"/>
        <v>90000</v>
      </c>
      <c r="AG359" s="1">
        <v>0</v>
      </c>
      <c r="AH359" s="1">
        <v>40000</v>
      </c>
      <c r="AI359" s="1">
        <v>0</v>
      </c>
      <c r="AJ359" s="1">
        <v>0</v>
      </c>
      <c r="AK359" s="1">
        <v>40000</v>
      </c>
    </row>
    <row r="360" spans="1:37" hidden="1" x14ac:dyDescent="0.25">
      <c r="A360" t="str">
        <f t="shared" si="25"/>
        <v>1.1-00-2309_23842026_2324310</v>
      </c>
      <c r="B360" t="s">
        <v>137</v>
      </c>
      <c r="C360" t="s">
        <v>138</v>
      </c>
      <c r="D360" t="s">
        <v>382</v>
      </c>
      <c r="E360" t="s">
        <v>383</v>
      </c>
      <c r="F360" t="s">
        <v>43</v>
      </c>
      <c r="G360" t="s">
        <v>44</v>
      </c>
      <c r="H360" t="s">
        <v>363</v>
      </c>
      <c r="I360" t="s">
        <v>364</v>
      </c>
      <c r="J360">
        <v>8</v>
      </c>
      <c r="K360" t="s">
        <v>384</v>
      </c>
      <c r="L360">
        <v>42</v>
      </c>
      <c r="M360" t="s">
        <v>391</v>
      </c>
      <c r="N360" t="s">
        <v>389</v>
      </c>
      <c r="O360" t="s">
        <v>390</v>
      </c>
      <c r="P360">
        <v>2000</v>
      </c>
      <c r="Q360" t="s">
        <v>73</v>
      </c>
      <c r="R360">
        <v>2431</v>
      </c>
      <c r="S360" t="s">
        <v>394</v>
      </c>
      <c r="T360">
        <v>0</v>
      </c>
      <c r="U360" t="s">
        <v>40</v>
      </c>
      <c r="V360" s="68">
        <v>100000</v>
      </c>
      <c r="W360" s="1">
        <v>100000</v>
      </c>
      <c r="X360" s="1">
        <v>9164</v>
      </c>
      <c r="Y360" s="1">
        <v>9164</v>
      </c>
      <c r="Z360" s="1">
        <v>0</v>
      </c>
      <c r="AA360" s="81">
        <f t="shared" si="26"/>
        <v>9164</v>
      </c>
      <c r="AB360" s="1">
        <v>0</v>
      </c>
      <c r="AC360" s="81">
        <f t="shared" si="27"/>
        <v>0</v>
      </c>
      <c r="AD360" s="1">
        <v>0</v>
      </c>
      <c r="AE360" s="81">
        <f t="shared" si="28"/>
        <v>0</v>
      </c>
      <c r="AF360" s="82">
        <f t="shared" si="29"/>
        <v>90836</v>
      </c>
      <c r="AG360" s="1">
        <v>0</v>
      </c>
      <c r="AH360" s="1">
        <v>0</v>
      </c>
      <c r="AI360" s="1">
        <v>0</v>
      </c>
      <c r="AJ360" s="1">
        <v>0</v>
      </c>
      <c r="AK360" s="1">
        <v>0</v>
      </c>
    </row>
    <row r="361" spans="1:37" hidden="1" x14ac:dyDescent="0.25">
      <c r="A361" t="str">
        <f t="shared" si="25"/>
        <v>1.1-00-2309_23842026_2324510</v>
      </c>
      <c r="B361" t="s">
        <v>137</v>
      </c>
      <c r="C361" t="s">
        <v>138</v>
      </c>
      <c r="D361" t="s">
        <v>382</v>
      </c>
      <c r="E361" t="s">
        <v>383</v>
      </c>
      <c r="F361" t="s">
        <v>43</v>
      </c>
      <c r="G361" t="s">
        <v>44</v>
      </c>
      <c r="H361" t="s">
        <v>363</v>
      </c>
      <c r="I361" t="s">
        <v>364</v>
      </c>
      <c r="J361">
        <v>8</v>
      </c>
      <c r="K361" t="s">
        <v>384</v>
      </c>
      <c r="L361">
        <v>42</v>
      </c>
      <c r="M361" t="s">
        <v>391</v>
      </c>
      <c r="N361" t="s">
        <v>389</v>
      </c>
      <c r="O361" t="s">
        <v>390</v>
      </c>
      <c r="P361">
        <v>2000</v>
      </c>
      <c r="Q361" t="s">
        <v>73</v>
      </c>
      <c r="R361">
        <v>2451</v>
      </c>
      <c r="S361" t="s">
        <v>334</v>
      </c>
      <c r="T361">
        <v>0</v>
      </c>
      <c r="U361" t="s">
        <v>40</v>
      </c>
      <c r="V361" s="68">
        <v>360000</v>
      </c>
      <c r="W361" s="1">
        <v>400000</v>
      </c>
      <c r="X361" s="1">
        <v>0</v>
      </c>
      <c r="Y361" s="1">
        <v>0</v>
      </c>
      <c r="Z361" s="1">
        <v>0</v>
      </c>
      <c r="AA361" s="81">
        <f t="shared" si="26"/>
        <v>0</v>
      </c>
      <c r="AB361" s="1">
        <v>0</v>
      </c>
      <c r="AC361" s="81">
        <f t="shared" si="27"/>
        <v>0</v>
      </c>
      <c r="AD361" s="1">
        <v>0</v>
      </c>
      <c r="AE361" s="81">
        <f t="shared" si="28"/>
        <v>0</v>
      </c>
      <c r="AF361" s="82">
        <f t="shared" si="29"/>
        <v>360000</v>
      </c>
      <c r="AG361" s="1">
        <v>0</v>
      </c>
      <c r="AH361" s="1">
        <v>0</v>
      </c>
      <c r="AI361" s="1">
        <v>0</v>
      </c>
      <c r="AJ361" s="1">
        <v>40000</v>
      </c>
      <c r="AK361" s="1">
        <v>-40000</v>
      </c>
    </row>
    <row r="362" spans="1:37" hidden="1" x14ac:dyDescent="0.25">
      <c r="A362" t="str">
        <f t="shared" si="25"/>
        <v>1.1-00-2309_23842026_2325610</v>
      </c>
      <c r="B362" t="s">
        <v>137</v>
      </c>
      <c r="C362" t="s">
        <v>138</v>
      </c>
      <c r="D362" t="s">
        <v>382</v>
      </c>
      <c r="E362" t="s">
        <v>383</v>
      </c>
      <c r="F362" t="s">
        <v>43</v>
      </c>
      <c r="G362" t="s">
        <v>44</v>
      </c>
      <c r="H362" t="s">
        <v>363</v>
      </c>
      <c r="I362" t="s">
        <v>364</v>
      </c>
      <c r="J362">
        <v>8</v>
      </c>
      <c r="K362" t="s">
        <v>384</v>
      </c>
      <c r="L362">
        <v>42</v>
      </c>
      <c r="M362" t="s">
        <v>391</v>
      </c>
      <c r="N362" t="s">
        <v>389</v>
      </c>
      <c r="O362" t="s">
        <v>390</v>
      </c>
      <c r="P362">
        <v>2000</v>
      </c>
      <c r="Q362" t="s">
        <v>73</v>
      </c>
      <c r="R362">
        <v>2561</v>
      </c>
      <c r="S362" t="s">
        <v>177</v>
      </c>
      <c r="T362">
        <v>0</v>
      </c>
      <c r="U362" t="s">
        <v>40</v>
      </c>
      <c r="V362" s="68">
        <v>450000</v>
      </c>
      <c r="W362" s="1">
        <v>500000</v>
      </c>
      <c r="X362" s="1">
        <v>0</v>
      </c>
      <c r="Y362" s="1">
        <v>0</v>
      </c>
      <c r="Z362" s="1">
        <v>0</v>
      </c>
      <c r="AA362" s="81">
        <f t="shared" si="26"/>
        <v>0</v>
      </c>
      <c r="AB362" s="1">
        <v>0</v>
      </c>
      <c r="AC362" s="81">
        <f t="shared" si="27"/>
        <v>0</v>
      </c>
      <c r="AD362" s="1">
        <v>0</v>
      </c>
      <c r="AE362" s="81">
        <f t="shared" si="28"/>
        <v>0</v>
      </c>
      <c r="AF362" s="82">
        <f t="shared" si="29"/>
        <v>450000</v>
      </c>
      <c r="AG362" s="1">
        <v>0</v>
      </c>
      <c r="AH362" s="1">
        <v>0</v>
      </c>
      <c r="AI362" s="1">
        <v>0</v>
      </c>
      <c r="AJ362" s="1">
        <v>50000</v>
      </c>
      <c r="AK362" s="1">
        <v>-50000</v>
      </c>
    </row>
    <row r="363" spans="1:37" hidden="1" x14ac:dyDescent="0.25">
      <c r="A363" t="str">
        <f t="shared" si="25"/>
        <v>1.1-00-2309_23842026_2327210</v>
      </c>
      <c r="B363" t="s">
        <v>137</v>
      </c>
      <c r="C363" t="s">
        <v>138</v>
      </c>
      <c r="D363" t="s">
        <v>382</v>
      </c>
      <c r="E363" t="s">
        <v>383</v>
      </c>
      <c r="F363" t="s">
        <v>43</v>
      </c>
      <c r="G363" t="s">
        <v>44</v>
      </c>
      <c r="H363" t="s">
        <v>363</v>
      </c>
      <c r="I363" t="s">
        <v>364</v>
      </c>
      <c r="J363">
        <v>8</v>
      </c>
      <c r="K363" t="s">
        <v>384</v>
      </c>
      <c r="L363">
        <v>42</v>
      </c>
      <c r="M363" t="s">
        <v>391</v>
      </c>
      <c r="N363" t="s">
        <v>389</v>
      </c>
      <c r="O363" t="s">
        <v>390</v>
      </c>
      <c r="P363">
        <v>2000</v>
      </c>
      <c r="Q363" t="s">
        <v>73</v>
      </c>
      <c r="R363">
        <v>2721</v>
      </c>
      <c r="S363" t="s">
        <v>166</v>
      </c>
      <c r="T363">
        <v>0</v>
      </c>
      <c r="U363" t="s">
        <v>40</v>
      </c>
      <c r="V363" s="68">
        <v>200000</v>
      </c>
      <c r="W363" s="1">
        <v>200000</v>
      </c>
      <c r="X363" s="1">
        <v>122262.18</v>
      </c>
      <c r="Y363" s="1">
        <v>122262.18</v>
      </c>
      <c r="Z363" s="1">
        <v>101153.78</v>
      </c>
      <c r="AA363" s="81">
        <f t="shared" si="26"/>
        <v>21108.399999999994</v>
      </c>
      <c r="AB363" s="1">
        <v>99170.18</v>
      </c>
      <c r="AC363" s="81">
        <f t="shared" si="27"/>
        <v>1983.6000000000058</v>
      </c>
      <c r="AD363" s="1">
        <v>96255.679999999993</v>
      </c>
      <c r="AE363" s="81">
        <f t="shared" si="28"/>
        <v>2914.5</v>
      </c>
      <c r="AF363" s="82">
        <f t="shared" si="29"/>
        <v>77737.820000000007</v>
      </c>
      <c r="AG363" s="1">
        <v>0</v>
      </c>
      <c r="AH363" s="1">
        <v>0</v>
      </c>
      <c r="AI363" s="1">
        <v>0</v>
      </c>
      <c r="AJ363" s="1">
        <v>0</v>
      </c>
      <c r="AK363" s="1">
        <v>0</v>
      </c>
    </row>
    <row r="364" spans="1:37" hidden="1" x14ac:dyDescent="0.25">
      <c r="A364" t="str">
        <f t="shared" si="25"/>
        <v>1.1-00-2309_23842026_2329110</v>
      </c>
      <c r="B364" t="s">
        <v>137</v>
      </c>
      <c r="C364" t="s">
        <v>138</v>
      </c>
      <c r="D364" t="s">
        <v>382</v>
      </c>
      <c r="E364" t="s">
        <v>383</v>
      </c>
      <c r="F364" t="s">
        <v>43</v>
      </c>
      <c r="G364" t="s">
        <v>44</v>
      </c>
      <c r="H364" t="s">
        <v>363</v>
      </c>
      <c r="I364" t="s">
        <v>364</v>
      </c>
      <c r="J364">
        <v>8</v>
      </c>
      <c r="K364" t="s">
        <v>384</v>
      </c>
      <c r="L364">
        <v>42</v>
      </c>
      <c r="M364" t="s">
        <v>391</v>
      </c>
      <c r="N364" t="s">
        <v>389</v>
      </c>
      <c r="O364" t="s">
        <v>390</v>
      </c>
      <c r="P364">
        <v>2000</v>
      </c>
      <c r="Q364" t="s">
        <v>73</v>
      </c>
      <c r="R364">
        <v>2911</v>
      </c>
      <c r="S364" t="s">
        <v>167</v>
      </c>
      <c r="T364">
        <v>0</v>
      </c>
      <c r="U364" t="s">
        <v>40</v>
      </c>
      <c r="V364" s="68">
        <v>150000</v>
      </c>
      <c r="W364" s="1">
        <v>150000</v>
      </c>
      <c r="X364" s="1">
        <v>77564.100000000006</v>
      </c>
      <c r="Y364" s="1">
        <v>15805.7</v>
      </c>
      <c r="Z364" s="1">
        <v>15805.7</v>
      </c>
      <c r="AA364" s="81">
        <f t="shared" si="26"/>
        <v>0</v>
      </c>
      <c r="AB364" s="1">
        <v>13294.76</v>
      </c>
      <c r="AC364" s="81">
        <f t="shared" si="27"/>
        <v>2510.9400000000005</v>
      </c>
      <c r="AD364" s="1">
        <v>13294.76</v>
      </c>
      <c r="AE364" s="81">
        <f t="shared" si="28"/>
        <v>0</v>
      </c>
      <c r="AF364" s="82">
        <f t="shared" si="29"/>
        <v>72435.899999999994</v>
      </c>
      <c r="AG364" s="1">
        <v>0</v>
      </c>
      <c r="AH364" s="1">
        <v>0</v>
      </c>
      <c r="AI364" s="1">
        <v>0</v>
      </c>
      <c r="AJ364" s="1">
        <v>0</v>
      </c>
      <c r="AK364" s="1">
        <v>0</v>
      </c>
    </row>
    <row r="365" spans="1:37" hidden="1" x14ac:dyDescent="0.25">
      <c r="A365" t="str">
        <f t="shared" si="25"/>
        <v>1.1-00-2309_23842026_23326117</v>
      </c>
      <c r="B365" t="s">
        <v>137</v>
      </c>
      <c r="C365" t="s">
        <v>138</v>
      </c>
      <c r="D365" t="s">
        <v>382</v>
      </c>
      <c r="E365" t="s">
        <v>383</v>
      </c>
      <c r="F365" t="s">
        <v>43</v>
      </c>
      <c r="G365" t="s">
        <v>44</v>
      </c>
      <c r="H365" t="s">
        <v>363</v>
      </c>
      <c r="I365" t="s">
        <v>364</v>
      </c>
      <c r="J365">
        <v>8</v>
      </c>
      <c r="K365" t="s">
        <v>384</v>
      </c>
      <c r="L365">
        <v>42</v>
      </c>
      <c r="M365" t="s">
        <v>391</v>
      </c>
      <c r="N365" t="s">
        <v>389</v>
      </c>
      <c r="O365" t="s">
        <v>390</v>
      </c>
      <c r="P365">
        <v>3000</v>
      </c>
      <c r="Q365" t="s">
        <v>38</v>
      </c>
      <c r="R365">
        <v>3261</v>
      </c>
      <c r="S365" t="s">
        <v>179</v>
      </c>
      <c r="T365">
        <v>17</v>
      </c>
      <c r="U365" t="s">
        <v>395</v>
      </c>
      <c r="V365" s="68">
        <v>0</v>
      </c>
      <c r="W365" s="1">
        <v>499990.64</v>
      </c>
      <c r="X365" s="1">
        <v>0</v>
      </c>
      <c r="Y365" s="1">
        <v>0</v>
      </c>
      <c r="Z365" s="1">
        <v>0</v>
      </c>
      <c r="AA365" s="81">
        <f t="shared" si="26"/>
        <v>0</v>
      </c>
      <c r="AB365" s="1">
        <v>0</v>
      </c>
      <c r="AC365" s="81">
        <f t="shared" si="27"/>
        <v>0</v>
      </c>
      <c r="AD365" s="1">
        <v>0</v>
      </c>
      <c r="AE365" s="81">
        <f t="shared" si="28"/>
        <v>0</v>
      </c>
      <c r="AF365" s="82">
        <f t="shared" si="29"/>
        <v>0</v>
      </c>
      <c r="AG365" s="1">
        <v>0</v>
      </c>
      <c r="AH365" s="1">
        <v>9.36</v>
      </c>
      <c r="AI365" s="1">
        <v>0</v>
      </c>
      <c r="AJ365" s="1">
        <v>500000</v>
      </c>
      <c r="AK365" s="1">
        <v>-499990.64</v>
      </c>
    </row>
    <row r="366" spans="1:37" hidden="1" x14ac:dyDescent="0.25">
      <c r="A366" t="str">
        <f t="shared" si="25"/>
        <v>1.1-00-2309_23842026_23326118</v>
      </c>
      <c r="B366" t="s">
        <v>137</v>
      </c>
      <c r="C366" t="s">
        <v>138</v>
      </c>
      <c r="D366" t="s">
        <v>382</v>
      </c>
      <c r="E366" t="s">
        <v>383</v>
      </c>
      <c r="F366" t="s">
        <v>43</v>
      </c>
      <c r="G366" t="s">
        <v>44</v>
      </c>
      <c r="H366" t="s">
        <v>363</v>
      </c>
      <c r="I366" t="s">
        <v>364</v>
      </c>
      <c r="J366">
        <v>8</v>
      </c>
      <c r="K366" t="s">
        <v>384</v>
      </c>
      <c r="L366">
        <v>42</v>
      </c>
      <c r="M366" t="s">
        <v>391</v>
      </c>
      <c r="N366" t="s">
        <v>389</v>
      </c>
      <c r="O366" t="s">
        <v>390</v>
      </c>
      <c r="P366">
        <v>3000</v>
      </c>
      <c r="Q366" t="s">
        <v>38</v>
      </c>
      <c r="R366">
        <v>3261</v>
      </c>
      <c r="S366" t="s">
        <v>179</v>
      </c>
      <c r="T366">
        <v>18</v>
      </c>
      <c r="U366" t="s">
        <v>396</v>
      </c>
      <c r="V366" s="68">
        <v>500000</v>
      </c>
      <c r="W366" s="1">
        <v>500009.36</v>
      </c>
      <c r="X366" s="1">
        <v>495088</v>
      </c>
      <c r="Y366" s="1">
        <v>495088</v>
      </c>
      <c r="Z366" s="1">
        <v>495088</v>
      </c>
      <c r="AA366" s="81">
        <f t="shared" si="26"/>
        <v>0</v>
      </c>
      <c r="AB366" s="1">
        <v>495088</v>
      </c>
      <c r="AC366" s="81">
        <f t="shared" si="27"/>
        <v>0</v>
      </c>
      <c r="AD366" s="1">
        <v>495088</v>
      </c>
      <c r="AE366" s="81">
        <f t="shared" si="28"/>
        <v>0</v>
      </c>
      <c r="AF366" s="82">
        <f t="shared" si="29"/>
        <v>4912</v>
      </c>
      <c r="AG366" s="1">
        <v>0</v>
      </c>
      <c r="AH366" s="1">
        <v>9.36</v>
      </c>
      <c r="AI366" s="1">
        <v>0</v>
      </c>
      <c r="AJ366" s="1">
        <v>18.72</v>
      </c>
      <c r="AK366" s="1">
        <v>-9.36</v>
      </c>
    </row>
    <row r="367" spans="1:37" hidden="1" x14ac:dyDescent="0.25">
      <c r="A367" t="str">
        <f t="shared" si="25"/>
        <v>1.1-00-2309_23842026_2333910</v>
      </c>
      <c r="B367" t="s">
        <v>137</v>
      </c>
      <c r="C367" t="s">
        <v>138</v>
      </c>
      <c r="D367" t="s">
        <v>382</v>
      </c>
      <c r="E367" t="s">
        <v>383</v>
      </c>
      <c r="F367" t="s">
        <v>43</v>
      </c>
      <c r="G367" t="s">
        <v>44</v>
      </c>
      <c r="H367" t="s">
        <v>363</v>
      </c>
      <c r="I367" t="s">
        <v>364</v>
      </c>
      <c r="J367">
        <v>8</v>
      </c>
      <c r="K367" t="s">
        <v>384</v>
      </c>
      <c r="L367">
        <v>42</v>
      </c>
      <c r="M367" t="s">
        <v>391</v>
      </c>
      <c r="N367" t="s">
        <v>389</v>
      </c>
      <c r="O367" t="s">
        <v>390</v>
      </c>
      <c r="P367">
        <v>3000</v>
      </c>
      <c r="Q367" t="s">
        <v>38</v>
      </c>
      <c r="R367">
        <v>3391</v>
      </c>
      <c r="S367" t="s">
        <v>145</v>
      </c>
      <c r="T367">
        <v>0</v>
      </c>
      <c r="U367" t="s">
        <v>40</v>
      </c>
      <c r="V367" s="68">
        <v>42000</v>
      </c>
      <c r="W367" s="1">
        <v>0</v>
      </c>
      <c r="X367" s="1">
        <v>41064</v>
      </c>
      <c r="Y367" s="1">
        <v>41064</v>
      </c>
      <c r="Z367" s="1">
        <v>0</v>
      </c>
      <c r="AA367" s="81">
        <f t="shared" si="26"/>
        <v>41064</v>
      </c>
      <c r="AB367" s="1">
        <v>0</v>
      </c>
      <c r="AC367" s="81">
        <f t="shared" si="27"/>
        <v>0</v>
      </c>
      <c r="AD367" s="1">
        <v>0</v>
      </c>
      <c r="AE367" s="81">
        <f t="shared" si="28"/>
        <v>0</v>
      </c>
      <c r="AF367" s="82">
        <f t="shared" si="29"/>
        <v>936</v>
      </c>
      <c r="AG367" s="1">
        <v>0</v>
      </c>
      <c r="AH367" s="1">
        <v>42000</v>
      </c>
      <c r="AI367" s="1">
        <v>0</v>
      </c>
      <c r="AJ367" s="1">
        <v>0</v>
      </c>
      <c r="AK367" s="1">
        <v>42000</v>
      </c>
    </row>
    <row r="368" spans="1:37" hidden="1" x14ac:dyDescent="0.25">
      <c r="A368" t="str">
        <f t="shared" si="25"/>
        <v>1.1-00-2309_23842026_2338210</v>
      </c>
      <c r="B368" t="s">
        <v>137</v>
      </c>
      <c r="C368" t="s">
        <v>138</v>
      </c>
      <c r="D368" t="s">
        <v>382</v>
      </c>
      <c r="E368" t="s">
        <v>383</v>
      </c>
      <c r="F368" t="s">
        <v>43</v>
      </c>
      <c r="G368" t="s">
        <v>44</v>
      </c>
      <c r="H368" t="s">
        <v>363</v>
      </c>
      <c r="I368" t="s">
        <v>364</v>
      </c>
      <c r="J368">
        <v>8</v>
      </c>
      <c r="K368" t="s">
        <v>384</v>
      </c>
      <c r="L368">
        <v>42</v>
      </c>
      <c r="M368" t="s">
        <v>391</v>
      </c>
      <c r="N368" t="s">
        <v>389</v>
      </c>
      <c r="O368" t="s">
        <v>390</v>
      </c>
      <c r="P368">
        <v>3000</v>
      </c>
      <c r="Q368" t="s">
        <v>38</v>
      </c>
      <c r="R368">
        <v>3821</v>
      </c>
      <c r="S368" t="s">
        <v>233</v>
      </c>
      <c r="T368">
        <v>0</v>
      </c>
      <c r="U368" t="s">
        <v>40</v>
      </c>
      <c r="V368" s="68">
        <v>815620</v>
      </c>
      <c r="W368" s="1">
        <v>100006.84</v>
      </c>
      <c r="X368" s="1">
        <v>412960</v>
      </c>
      <c r="Y368" s="1">
        <v>412960</v>
      </c>
      <c r="Z368" s="1">
        <v>360760</v>
      </c>
      <c r="AA368" s="81">
        <f t="shared" si="26"/>
        <v>52200</v>
      </c>
      <c r="AB368" s="1">
        <v>63800</v>
      </c>
      <c r="AC368" s="81">
        <f t="shared" si="27"/>
        <v>296960</v>
      </c>
      <c r="AD368" s="1">
        <v>63800</v>
      </c>
      <c r="AE368" s="81">
        <f t="shared" si="28"/>
        <v>0</v>
      </c>
      <c r="AF368" s="82">
        <f t="shared" si="29"/>
        <v>402660</v>
      </c>
      <c r="AG368" s="1">
        <v>0</v>
      </c>
      <c r="AH368" s="1">
        <v>757620</v>
      </c>
      <c r="AI368" s="1">
        <v>0</v>
      </c>
      <c r="AJ368" s="1">
        <v>42006.84</v>
      </c>
      <c r="AK368" s="1">
        <v>715613.16</v>
      </c>
    </row>
    <row r="369" spans="1:37" hidden="1" x14ac:dyDescent="0.25">
      <c r="A369" t="str">
        <f t="shared" si="25"/>
        <v>1.1-00-2309_23842026_23382119</v>
      </c>
      <c r="B369" t="s">
        <v>137</v>
      </c>
      <c r="C369" t="s">
        <v>138</v>
      </c>
      <c r="D369" t="s">
        <v>382</v>
      </c>
      <c r="E369" t="s">
        <v>383</v>
      </c>
      <c r="F369" t="s">
        <v>43</v>
      </c>
      <c r="G369" t="s">
        <v>44</v>
      </c>
      <c r="H369" t="s">
        <v>363</v>
      </c>
      <c r="I369" t="s">
        <v>364</v>
      </c>
      <c r="J369">
        <v>8</v>
      </c>
      <c r="K369" t="s">
        <v>384</v>
      </c>
      <c r="L369">
        <v>42</v>
      </c>
      <c r="M369" t="s">
        <v>391</v>
      </c>
      <c r="N369" t="s">
        <v>389</v>
      </c>
      <c r="O369" t="s">
        <v>390</v>
      </c>
      <c r="P369">
        <v>3000</v>
      </c>
      <c r="Q369" t="s">
        <v>38</v>
      </c>
      <c r="R369">
        <v>3821</v>
      </c>
      <c r="S369" t="s">
        <v>233</v>
      </c>
      <c r="T369">
        <v>19</v>
      </c>
      <c r="U369" t="s">
        <v>397</v>
      </c>
      <c r="V369" s="68">
        <v>445000</v>
      </c>
      <c r="W369" s="1">
        <v>400006.84</v>
      </c>
      <c r="X369" s="1">
        <v>445000</v>
      </c>
      <c r="Y369" s="1">
        <v>445000</v>
      </c>
      <c r="Z369" s="1">
        <v>445000</v>
      </c>
      <c r="AA369" s="81">
        <f t="shared" si="26"/>
        <v>0</v>
      </c>
      <c r="AB369" s="1">
        <v>445000</v>
      </c>
      <c r="AC369" s="81">
        <f t="shared" si="27"/>
        <v>0</v>
      </c>
      <c r="AD369" s="1">
        <v>445000</v>
      </c>
      <c r="AE369" s="81">
        <f t="shared" si="28"/>
        <v>0</v>
      </c>
      <c r="AF369" s="82">
        <f t="shared" si="29"/>
        <v>0</v>
      </c>
      <c r="AG369" s="1">
        <v>0</v>
      </c>
      <c r="AH369" s="1">
        <v>50000</v>
      </c>
      <c r="AI369" s="1">
        <v>0</v>
      </c>
      <c r="AJ369" s="1">
        <v>5006.84</v>
      </c>
      <c r="AK369" s="1">
        <v>44993.16</v>
      </c>
    </row>
    <row r="370" spans="1:37" hidden="1" x14ac:dyDescent="0.25">
      <c r="A370" t="str">
        <f t="shared" si="25"/>
        <v>1.1-00-2309_23842026_23382120</v>
      </c>
      <c r="B370" t="s">
        <v>137</v>
      </c>
      <c r="C370" t="s">
        <v>138</v>
      </c>
      <c r="D370" t="s">
        <v>382</v>
      </c>
      <c r="E370" t="s">
        <v>383</v>
      </c>
      <c r="F370" t="s">
        <v>43</v>
      </c>
      <c r="G370" t="s">
        <v>44</v>
      </c>
      <c r="H370" t="s">
        <v>363</v>
      </c>
      <c r="I370" t="s">
        <v>364</v>
      </c>
      <c r="J370">
        <v>8</v>
      </c>
      <c r="K370" t="s">
        <v>384</v>
      </c>
      <c r="L370">
        <v>42</v>
      </c>
      <c r="M370" t="s">
        <v>391</v>
      </c>
      <c r="N370" t="s">
        <v>389</v>
      </c>
      <c r="O370" t="s">
        <v>390</v>
      </c>
      <c r="P370">
        <v>3000</v>
      </c>
      <c r="Q370" t="s">
        <v>38</v>
      </c>
      <c r="R370">
        <v>3821</v>
      </c>
      <c r="S370" t="s">
        <v>233</v>
      </c>
      <c r="T370">
        <v>20</v>
      </c>
      <c r="U370" t="s">
        <v>398</v>
      </c>
      <c r="V370" s="68">
        <v>448000</v>
      </c>
      <c r="W370" s="1">
        <v>400006.84</v>
      </c>
      <c r="X370" s="1">
        <v>448000</v>
      </c>
      <c r="Y370" s="1">
        <v>448000</v>
      </c>
      <c r="Z370" s="1">
        <v>448000</v>
      </c>
      <c r="AA370" s="81">
        <f t="shared" si="26"/>
        <v>0</v>
      </c>
      <c r="AB370" s="1">
        <v>448000</v>
      </c>
      <c r="AC370" s="81">
        <f t="shared" si="27"/>
        <v>0</v>
      </c>
      <c r="AD370" s="1">
        <v>448000</v>
      </c>
      <c r="AE370" s="81">
        <f t="shared" si="28"/>
        <v>0</v>
      </c>
      <c r="AF370" s="82">
        <f t="shared" si="29"/>
        <v>0</v>
      </c>
      <c r="AG370" s="1">
        <v>0</v>
      </c>
      <c r="AH370" s="1">
        <v>50000</v>
      </c>
      <c r="AI370" s="1">
        <v>0</v>
      </c>
      <c r="AJ370" s="1">
        <v>2006.84</v>
      </c>
      <c r="AK370" s="1">
        <v>47993.16</v>
      </c>
    </row>
    <row r="371" spans="1:37" hidden="1" x14ac:dyDescent="0.25">
      <c r="A371" t="str">
        <f t="shared" si="25"/>
        <v>1.1-00-2309_23842026_23382121</v>
      </c>
      <c r="B371" t="s">
        <v>137</v>
      </c>
      <c r="C371" t="s">
        <v>138</v>
      </c>
      <c r="D371" t="s">
        <v>382</v>
      </c>
      <c r="E371" t="s">
        <v>383</v>
      </c>
      <c r="F371" t="s">
        <v>43</v>
      </c>
      <c r="G371" t="s">
        <v>44</v>
      </c>
      <c r="H371" t="s">
        <v>363</v>
      </c>
      <c r="I371" t="s">
        <v>364</v>
      </c>
      <c r="J371">
        <v>8</v>
      </c>
      <c r="K371" t="s">
        <v>384</v>
      </c>
      <c r="L371">
        <v>42</v>
      </c>
      <c r="M371" t="s">
        <v>391</v>
      </c>
      <c r="N371" t="s">
        <v>389</v>
      </c>
      <c r="O371" t="s">
        <v>390</v>
      </c>
      <c r="P371">
        <v>3000</v>
      </c>
      <c r="Q371" t="s">
        <v>38</v>
      </c>
      <c r="R371">
        <v>3821</v>
      </c>
      <c r="S371" t="s">
        <v>233</v>
      </c>
      <c r="T371">
        <v>21</v>
      </c>
      <c r="U371" t="s">
        <v>399</v>
      </c>
      <c r="V371" s="68">
        <v>499380</v>
      </c>
      <c r="W371" s="1">
        <v>499993.16</v>
      </c>
      <c r="X371" s="1">
        <v>497495</v>
      </c>
      <c r="Y371" s="1">
        <v>497495</v>
      </c>
      <c r="Z371" s="1">
        <v>0</v>
      </c>
      <c r="AA371" s="81">
        <f t="shared" si="26"/>
        <v>497495</v>
      </c>
      <c r="AB371" s="1">
        <v>0</v>
      </c>
      <c r="AC371" s="81">
        <f t="shared" si="27"/>
        <v>0</v>
      </c>
      <c r="AD371" s="1">
        <v>0</v>
      </c>
      <c r="AE371" s="81">
        <f t="shared" si="28"/>
        <v>0</v>
      </c>
      <c r="AF371" s="82">
        <f t="shared" si="29"/>
        <v>1885</v>
      </c>
      <c r="AG371" s="1">
        <v>0</v>
      </c>
      <c r="AH371" s="1">
        <v>6.84</v>
      </c>
      <c r="AI371" s="1">
        <v>0</v>
      </c>
      <c r="AJ371" s="1">
        <v>620</v>
      </c>
      <c r="AK371" s="1">
        <v>-613.16</v>
      </c>
    </row>
    <row r="372" spans="1:37" hidden="1" x14ac:dyDescent="0.25">
      <c r="A372" t="str">
        <f t="shared" si="25"/>
        <v>1.1-00-2309_23842026_23382122</v>
      </c>
      <c r="B372" t="s">
        <v>137</v>
      </c>
      <c r="C372" t="s">
        <v>138</v>
      </c>
      <c r="D372" t="s">
        <v>382</v>
      </c>
      <c r="E372" t="s">
        <v>383</v>
      </c>
      <c r="F372" t="s">
        <v>43</v>
      </c>
      <c r="G372" t="s">
        <v>44</v>
      </c>
      <c r="H372" t="s">
        <v>363</v>
      </c>
      <c r="I372" t="s">
        <v>364</v>
      </c>
      <c r="J372">
        <v>8</v>
      </c>
      <c r="K372" t="s">
        <v>384</v>
      </c>
      <c r="L372">
        <v>42</v>
      </c>
      <c r="M372" t="s">
        <v>391</v>
      </c>
      <c r="N372" t="s">
        <v>389</v>
      </c>
      <c r="O372" t="s">
        <v>390</v>
      </c>
      <c r="P372">
        <v>3000</v>
      </c>
      <c r="Q372" t="s">
        <v>38</v>
      </c>
      <c r="R372">
        <v>3821</v>
      </c>
      <c r="S372" t="s">
        <v>233</v>
      </c>
      <c r="T372">
        <v>22</v>
      </c>
      <c r="U372" t="s">
        <v>400</v>
      </c>
      <c r="V372" s="68">
        <v>500000</v>
      </c>
      <c r="W372" s="1">
        <v>499993.16</v>
      </c>
      <c r="X372" s="1">
        <v>0</v>
      </c>
      <c r="Y372" s="1">
        <v>0</v>
      </c>
      <c r="Z372" s="1">
        <v>0</v>
      </c>
      <c r="AA372" s="81">
        <f t="shared" si="26"/>
        <v>0</v>
      </c>
      <c r="AB372" s="1">
        <v>0</v>
      </c>
      <c r="AC372" s="81">
        <f t="shared" si="27"/>
        <v>0</v>
      </c>
      <c r="AD372" s="1">
        <v>0</v>
      </c>
      <c r="AE372" s="81">
        <f t="shared" si="28"/>
        <v>0</v>
      </c>
      <c r="AF372" s="82">
        <f t="shared" si="29"/>
        <v>500000</v>
      </c>
      <c r="AG372" s="1">
        <v>0</v>
      </c>
      <c r="AH372" s="1">
        <v>6.84</v>
      </c>
      <c r="AI372" s="1">
        <v>0</v>
      </c>
      <c r="AJ372" s="1">
        <v>0</v>
      </c>
      <c r="AK372" s="1">
        <v>6.84</v>
      </c>
    </row>
    <row r="373" spans="1:37" hidden="1" x14ac:dyDescent="0.25">
      <c r="A373" t="str">
        <f t="shared" si="25"/>
        <v>1.1-00-2309_23842026_23382123</v>
      </c>
      <c r="B373" t="s">
        <v>137</v>
      </c>
      <c r="C373" t="s">
        <v>138</v>
      </c>
      <c r="D373" t="s">
        <v>382</v>
      </c>
      <c r="E373" t="s">
        <v>383</v>
      </c>
      <c r="F373" t="s">
        <v>43</v>
      </c>
      <c r="G373" t="s">
        <v>44</v>
      </c>
      <c r="H373" t="s">
        <v>363</v>
      </c>
      <c r="I373" t="s">
        <v>364</v>
      </c>
      <c r="J373">
        <v>8</v>
      </c>
      <c r="K373" t="s">
        <v>384</v>
      </c>
      <c r="L373">
        <v>42</v>
      </c>
      <c r="M373" t="s">
        <v>391</v>
      </c>
      <c r="N373" t="s">
        <v>389</v>
      </c>
      <c r="O373" t="s">
        <v>390</v>
      </c>
      <c r="P373">
        <v>3000</v>
      </c>
      <c r="Q373" t="s">
        <v>38</v>
      </c>
      <c r="R373">
        <v>3821</v>
      </c>
      <c r="S373" t="s">
        <v>233</v>
      </c>
      <c r="T373">
        <v>23</v>
      </c>
      <c r="U373" t="s">
        <v>401</v>
      </c>
      <c r="V373" s="68">
        <v>350000</v>
      </c>
      <c r="W373" s="1">
        <v>349993.16</v>
      </c>
      <c r="X373" s="1">
        <v>0</v>
      </c>
      <c r="Y373" s="1">
        <v>0</v>
      </c>
      <c r="Z373" s="1">
        <v>0</v>
      </c>
      <c r="AA373" s="81">
        <f t="shared" si="26"/>
        <v>0</v>
      </c>
      <c r="AB373" s="1">
        <v>0</v>
      </c>
      <c r="AC373" s="81">
        <f t="shared" si="27"/>
        <v>0</v>
      </c>
      <c r="AD373" s="1">
        <v>0</v>
      </c>
      <c r="AE373" s="81">
        <f t="shared" si="28"/>
        <v>0</v>
      </c>
      <c r="AF373" s="82">
        <f t="shared" si="29"/>
        <v>350000</v>
      </c>
      <c r="AG373" s="1">
        <v>0</v>
      </c>
      <c r="AH373" s="1">
        <v>6.84</v>
      </c>
      <c r="AI373" s="1">
        <v>0</v>
      </c>
      <c r="AJ373" s="1">
        <v>0</v>
      </c>
      <c r="AK373" s="1">
        <v>6.84</v>
      </c>
    </row>
    <row r="374" spans="1:37" hidden="1" x14ac:dyDescent="0.25">
      <c r="A374" t="str">
        <f t="shared" si="25"/>
        <v>1.1-00-2309_23842026_23382124</v>
      </c>
      <c r="B374" t="s">
        <v>137</v>
      </c>
      <c r="C374" t="s">
        <v>138</v>
      </c>
      <c r="D374" t="s">
        <v>382</v>
      </c>
      <c r="E374" t="s">
        <v>383</v>
      </c>
      <c r="F374" t="s">
        <v>43</v>
      </c>
      <c r="G374" t="s">
        <v>44</v>
      </c>
      <c r="H374" t="s">
        <v>363</v>
      </c>
      <c r="I374" t="s">
        <v>364</v>
      </c>
      <c r="J374">
        <v>8</v>
      </c>
      <c r="K374" t="s">
        <v>384</v>
      </c>
      <c r="L374">
        <v>42</v>
      </c>
      <c r="M374" t="s">
        <v>391</v>
      </c>
      <c r="N374" t="s">
        <v>389</v>
      </c>
      <c r="O374" t="s">
        <v>390</v>
      </c>
      <c r="P374">
        <v>3000</v>
      </c>
      <c r="Q374" t="s">
        <v>38</v>
      </c>
      <c r="R374">
        <v>3821</v>
      </c>
      <c r="S374" t="s">
        <v>233</v>
      </c>
      <c r="T374">
        <v>24</v>
      </c>
      <c r="U374" t="s">
        <v>402</v>
      </c>
      <c r="V374" s="68">
        <v>0</v>
      </c>
      <c r="W374" s="1">
        <v>100006.84</v>
      </c>
      <c r="X374" s="1">
        <v>0</v>
      </c>
      <c r="Y374" s="1">
        <v>0</v>
      </c>
      <c r="Z374" s="1">
        <v>0</v>
      </c>
      <c r="AA374" s="81">
        <f t="shared" si="26"/>
        <v>0</v>
      </c>
      <c r="AB374" s="1">
        <v>0</v>
      </c>
      <c r="AC374" s="81">
        <f t="shared" si="27"/>
        <v>0</v>
      </c>
      <c r="AD374" s="1">
        <v>0</v>
      </c>
      <c r="AE374" s="81">
        <f t="shared" si="28"/>
        <v>0</v>
      </c>
      <c r="AF374" s="82">
        <f t="shared" si="29"/>
        <v>0</v>
      </c>
      <c r="AG374" s="1">
        <v>0</v>
      </c>
      <c r="AH374" s="1">
        <v>0</v>
      </c>
      <c r="AI374" s="1">
        <v>0</v>
      </c>
      <c r="AJ374" s="1">
        <v>100006.84</v>
      </c>
      <c r="AK374" s="1">
        <v>-100006.84</v>
      </c>
    </row>
    <row r="375" spans="1:37" hidden="1" x14ac:dyDescent="0.25">
      <c r="A375" t="str">
        <f t="shared" si="25"/>
        <v>1.1-00-2309_23842026_23382125</v>
      </c>
      <c r="B375" t="s">
        <v>137</v>
      </c>
      <c r="C375" t="s">
        <v>138</v>
      </c>
      <c r="D375" t="s">
        <v>382</v>
      </c>
      <c r="E375" t="s">
        <v>383</v>
      </c>
      <c r="F375" t="s">
        <v>43</v>
      </c>
      <c r="G375" t="s">
        <v>44</v>
      </c>
      <c r="H375" t="s">
        <v>363</v>
      </c>
      <c r="I375" t="s">
        <v>364</v>
      </c>
      <c r="J375">
        <v>8</v>
      </c>
      <c r="K375" t="s">
        <v>384</v>
      </c>
      <c r="L375">
        <v>42</v>
      </c>
      <c r="M375" t="s">
        <v>391</v>
      </c>
      <c r="N375" t="s">
        <v>389</v>
      </c>
      <c r="O375" t="s">
        <v>390</v>
      </c>
      <c r="P375">
        <v>3000</v>
      </c>
      <c r="Q375" t="s">
        <v>38</v>
      </c>
      <c r="R375">
        <v>3821</v>
      </c>
      <c r="S375" t="s">
        <v>233</v>
      </c>
      <c r="T375">
        <v>25</v>
      </c>
      <c r="U375" t="s">
        <v>403</v>
      </c>
      <c r="V375" s="68">
        <v>0</v>
      </c>
      <c r="W375" s="1">
        <v>199993.16</v>
      </c>
      <c r="X375" s="1">
        <v>0</v>
      </c>
      <c r="Y375" s="1">
        <v>0</v>
      </c>
      <c r="Z375" s="1">
        <v>0</v>
      </c>
      <c r="AA375" s="81">
        <f t="shared" si="26"/>
        <v>0</v>
      </c>
      <c r="AB375" s="1">
        <v>0</v>
      </c>
      <c r="AC375" s="81">
        <f t="shared" si="27"/>
        <v>0</v>
      </c>
      <c r="AD375" s="1">
        <v>0</v>
      </c>
      <c r="AE375" s="81">
        <f t="shared" si="28"/>
        <v>0</v>
      </c>
      <c r="AF375" s="82">
        <f t="shared" si="29"/>
        <v>0</v>
      </c>
      <c r="AG375" s="1">
        <v>0</v>
      </c>
      <c r="AH375" s="1">
        <v>6.84</v>
      </c>
      <c r="AI375" s="1">
        <v>0</v>
      </c>
      <c r="AJ375" s="1">
        <v>200000</v>
      </c>
      <c r="AK375" s="1">
        <v>-199993.16</v>
      </c>
    </row>
    <row r="376" spans="1:37" hidden="1" x14ac:dyDescent="0.25">
      <c r="A376" t="str">
        <f t="shared" si="25"/>
        <v>1.1-00-2309_23842026_23382129</v>
      </c>
      <c r="B376" t="s">
        <v>137</v>
      </c>
      <c r="C376" t="s">
        <v>138</v>
      </c>
      <c r="D376" t="s">
        <v>382</v>
      </c>
      <c r="E376" t="s">
        <v>383</v>
      </c>
      <c r="F376" t="s">
        <v>43</v>
      </c>
      <c r="G376" t="s">
        <v>44</v>
      </c>
      <c r="H376" t="s">
        <v>363</v>
      </c>
      <c r="I376" t="s">
        <v>364</v>
      </c>
      <c r="J376">
        <v>8</v>
      </c>
      <c r="K376" t="s">
        <v>384</v>
      </c>
      <c r="L376">
        <v>42</v>
      </c>
      <c r="M376" t="s">
        <v>391</v>
      </c>
      <c r="N376" t="s">
        <v>389</v>
      </c>
      <c r="O376" t="s">
        <v>390</v>
      </c>
      <c r="P376">
        <v>3000</v>
      </c>
      <c r="Q376" t="s">
        <v>38</v>
      </c>
      <c r="R376">
        <v>3821</v>
      </c>
      <c r="S376" t="s">
        <v>233</v>
      </c>
      <c r="T376">
        <v>29</v>
      </c>
      <c r="U376" t="s">
        <v>404</v>
      </c>
      <c r="V376" s="68">
        <v>200000</v>
      </c>
      <c r="W376" s="1">
        <v>200000</v>
      </c>
      <c r="X376" s="1">
        <v>200000</v>
      </c>
      <c r="Y376" s="1">
        <v>200000</v>
      </c>
      <c r="Z376" s="1">
        <v>200000</v>
      </c>
      <c r="AA376" s="81">
        <f t="shared" si="26"/>
        <v>0</v>
      </c>
      <c r="AB376" s="1">
        <v>200000</v>
      </c>
      <c r="AC376" s="81">
        <f t="shared" si="27"/>
        <v>0</v>
      </c>
      <c r="AD376" s="1">
        <v>200000</v>
      </c>
      <c r="AE376" s="81">
        <f t="shared" si="28"/>
        <v>0</v>
      </c>
      <c r="AF376" s="82">
        <f t="shared" si="29"/>
        <v>0</v>
      </c>
      <c r="AG376" s="1">
        <v>0</v>
      </c>
      <c r="AH376" s="1">
        <v>0</v>
      </c>
      <c r="AI376" s="1">
        <v>0</v>
      </c>
      <c r="AJ376" s="1">
        <v>0</v>
      </c>
      <c r="AK376" s="1">
        <v>0</v>
      </c>
    </row>
    <row r="377" spans="1:37" hidden="1" x14ac:dyDescent="0.25">
      <c r="A377" t="str">
        <f t="shared" si="25"/>
        <v>1.1-00-2309_23842026_2353110</v>
      </c>
      <c r="B377" t="s">
        <v>137</v>
      </c>
      <c r="C377" t="s">
        <v>138</v>
      </c>
      <c r="D377" t="s">
        <v>382</v>
      </c>
      <c r="E377" t="s">
        <v>383</v>
      </c>
      <c r="F377" t="s">
        <v>43</v>
      </c>
      <c r="G377" t="s">
        <v>44</v>
      </c>
      <c r="H377" t="s">
        <v>363</v>
      </c>
      <c r="I377" t="s">
        <v>364</v>
      </c>
      <c r="J377">
        <v>8</v>
      </c>
      <c r="K377" t="s">
        <v>384</v>
      </c>
      <c r="L377">
        <v>42</v>
      </c>
      <c r="M377" t="s">
        <v>391</v>
      </c>
      <c r="N377" t="s">
        <v>389</v>
      </c>
      <c r="O377" t="s">
        <v>390</v>
      </c>
      <c r="P377">
        <v>5000</v>
      </c>
      <c r="Q377" t="s">
        <v>84</v>
      </c>
      <c r="R377">
        <v>5311</v>
      </c>
      <c r="S377" t="s">
        <v>198</v>
      </c>
      <c r="T377">
        <v>0</v>
      </c>
      <c r="U377" t="s">
        <v>40</v>
      </c>
      <c r="V377" s="68">
        <v>136000</v>
      </c>
      <c r="W377" s="1">
        <v>86000</v>
      </c>
      <c r="X377" s="1">
        <v>115919.61</v>
      </c>
      <c r="Y377" s="1">
        <v>115919.61</v>
      </c>
      <c r="Z377" s="1">
        <v>115919.61</v>
      </c>
      <c r="AA377" s="81">
        <f t="shared" si="26"/>
        <v>0</v>
      </c>
      <c r="AB377" s="1">
        <v>0</v>
      </c>
      <c r="AC377" s="81">
        <f t="shared" si="27"/>
        <v>115919.61</v>
      </c>
      <c r="AD377" s="1">
        <v>0</v>
      </c>
      <c r="AE377" s="81">
        <f t="shared" si="28"/>
        <v>0</v>
      </c>
      <c r="AF377" s="82">
        <f t="shared" si="29"/>
        <v>20080.39</v>
      </c>
      <c r="AG377" s="1">
        <v>0</v>
      </c>
      <c r="AH377" s="1">
        <v>50000</v>
      </c>
      <c r="AI377" s="1">
        <v>0</v>
      </c>
      <c r="AJ377" s="1">
        <v>0</v>
      </c>
      <c r="AK377" s="1">
        <v>50000</v>
      </c>
    </row>
    <row r="378" spans="1:37" hidden="1" x14ac:dyDescent="0.25">
      <c r="A378" t="str">
        <f t="shared" si="25"/>
        <v>1.1-00-2309_23844028_2325210</v>
      </c>
      <c r="B378" t="s">
        <v>137</v>
      </c>
      <c r="C378" t="s">
        <v>138</v>
      </c>
      <c r="D378" t="s">
        <v>382</v>
      </c>
      <c r="E378" t="s">
        <v>383</v>
      </c>
      <c r="F378" t="s">
        <v>43</v>
      </c>
      <c r="G378" t="s">
        <v>44</v>
      </c>
      <c r="H378" t="s">
        <v>363</v>
      </c>
      <c r="I378" t="s">
        <v>364</v>
      </c>
      <c r="J378">
        <v>8</v>
      </c>
      <c r="K378" t="s">
        <v>384</v>
      </c>
      <c r="L378">
        <v>44</v>
      </c>
      <c r="M378" t="s">
        <v>405</v>
      </c>
      <c r="N378" t="s">
        <v>385</v>
      </c>
      <c r="O378" t="s">
        <v>386</v>
      </c>
      <c r="P378">
        <v>2000</v>
      </c>
      <c r="Q378" t="s">
        <v>73</v>
      </c>
      <c r="R378">
        <v>2521</v>
      </c>
      <c r="S378" t="s">
        <v>220</v>
      </c>
      <c r="T378">
        <v>0</v>
      </c>
      <c r="U378" t="s">
        <v>40</v>
      </c>
      <c r="V378" s="68">
        <v>500000</v>
      </c>
      <c r="W378" s="1">
        <v>500000</v>
      </c>
      <c r="X378" s="1">
        <v>429988.8</v>
      </c>
      <c r="Y378" s="1">
        <v>429988.8</v>
      </c>
      <c r="Z378" s="1">
        <v>429988.8</v>
      </c>
      <c r="AA378" s="81">
        <f t="shared" si="26"/>
        <v>0</v>
      </c>
      <c r="AB378" s="1">
        <v>429988.8</v>
      </c>
      <c r="AC378" s="81">
        <f t="shared" si="27"/>
        <v>0</v>
      </c>
      <c r="AD378" s="1">
        <v>429988.8</v>
      </c>
      <c r="AE378" s="81">
        <f t="shared" si="28"/>
        <v>0</v>
      </c>
      <c r="AF378" s="82">
        <f t="shared" si="29"/>
        <v>70011.200000000012</v>
      </c>
      <c r="AG378" s="1">
        <v>0</v>
      </c>
      <c r="AH378" s="1">
        <v>0</v>
      </c>
      <c r="AI378" s="1">
        <v>0</v>
      </c>
      <c r="AJ378" s="1">
        <v>0</v>
      </c>
      <c r="AK378" s="1">
        <v>0</v>
      </c>
    </row>
    <row r="379" spans="1:37" hidden="1" x14ac:dyDescent="0.25">
      <c r="A379" t="str">
        <f t="shared" si="25"/>
        <v>1.1-00-2307_23334020_2324610</v>
      </c>
      <c r="B379" t="s">
        <v>137</v>
      </c>
      <c r="C379" t="s">
        <v>138</v>
      </c>
      <c r="D379" t="s">
        <v>117</v>
      </c>
      <c r="E379" t="s">
        <v>118</v>
      </c>
      <c r="F379" t="s">
        <v>43</v>
      </c>
      <c r="G379" t="s">
        <v>44</v>
      </c>
      <c r="H379" t="s">
        <v>88</v>
      </c>
      <c r="I379" t="s">
        <v>89</v>
      </c>
      <c r="J379">
        <v>3</v>
      </c>
      <c r="K379" t="s">
        <v>90</v>
      </c>
      <c r="L379">
        <v>34</v>
      </c>
      <c r="M379" t="s">
        <v>121</v>
      </c>
      <c r="N379" t="s">
        <v>119</v>
      </c>
      <c r="O379" t="s">
        <v>120</v>
      </c>
      <c r="P379">
        <v>2000</v>
      </c>
      <c r="Q379" t="s">
        <v>73</v>
      </c>
      <c r="R379">
        <v>2461</v>
      </c>
      <c r="S379" t="s">
        <v>164</v>
      </c>
      <c r="T379">
        <v>0</v>
      </c>
      <c r="U379" t="s">
        <v>40</v>
      </c>
      <c r="V379" s="68">
        <v>9600000</v>
      </c>
      <c r="W379" s="1">
        <v>9600000</v>
      </c>
      <c r="X379" s="1">
        <v>9599609.6999999993</v>
      </c>
      <c r="Y379" s="1">
        <v>8566487.7100000009</v>
      </c>
      <c r="Z379" s="1">
        <v>8566487.7100000009</v>
      </c>
      <c r="AA379" s="81">
        <f t="shared" si="26"/>
        <v>0</v>
      </c>
      <c r="AB379" s="1">
        <v>8566487.7100000009</v>
      </c>
      <c r="AC379" s="81">
        <f t="shared" si="27"/>
        <v>0</v>
      </c>
      <c r="AD379" s="1">
        <v>8566487.7100000009</v>
      </c>
      <c r="AE379" s="81">
        <f t="shared" si="28"/>
        <v>0</v>
      </c>
      <c r="AF379" s="82">
        <f t="shared" si="29"/>
        <v>390.30000000074506</v>
      </c>
      <c r="AG379" s="1">
        <v>0</v>
      </c>
      <c r="AH379" s="1">
        <v>0</v>
      </c>
      <c r="AI379" s="1">
        <v>0</v>
      </c>
      <c r="AJ379" s="1">
        <v>0</v>
      </c>
      <c r="AK379" s="1">
        <v>0</v>
      </c>
    </row>
    <row r="380" spans="1:37" hidden="1" x14ac:dyDescent="0.25">
      <c r="A380" t="str">
        <f t="shared" si="25"/>
        <v>1.1-00-2307_23334020_2327210</v>
      </c>
      <c r="B380" t="s">
        <v>137</v>
      </c>
      <c r="C380" t="s">
        <v>138</v>
      </c>
      <c r="D380" t="s">
        <v>117</v>
      </c>
      <c r="E380" t="s">
        <v>118</v>
      </c>
      <c r="F380" t="s">
        <v>43</v>
      </c>
      <c r="G380" t="s">
        <v>44</v>
      </c>
      <c r="H380" t="s">
        <v>88</v>
      </c>
      <c r="I380" t="s">
        <v>89</v>
      </c>
      <c r="J380">
        <v>3</v>
      </c>
      <c r="K380" t="s">
        <v>90</v>
      </c>
      <c r="L380">
        <v>34</v>
      </c>
      <c r="M380" t="s">
        <v>121</v>
      </c>
      <c r="N380" t="s">
        <v>119</v>
      </c>
      <c r="O380" t="s">
        <v>120</v>
      </c>
      <c r="P380">
        <v>2000</v>
      </c>
      <c r="Q380" t="s">
        <v>73</v>
      </c>
      <c r="R380">
        <v>2721</v>
      </c>
      <c r="S380" t="s">
        <v>166</v>
      </c>
      <c r="T380">
        <v>0</v>
      </c>
      <c r="U380" t="s">
        <v>40</v>
      </c>
      <c r="V380" s="68">
        <v>96000</v>
      </c>
      <c r="W380" s="1">
        <v>96000</v>
      </c>
      <c r="X380" s="1">
        <v>88525.4</v>
      </c>
      <c r="Y380" s="1">
        <v>88525.4</v>
      </c>
      <c r="Z380" s="1">
        <v>73306.2</v>
      </c>
      <c r="AA380" s="81">
        <f t="shared" si="26"/>
        <v>15219.199999999997</v>
      </c>
      <c r="AB380" s="1">
        <v>73306.2</v>
      </c>
      <c r="AC380" s="81">
        <f t="shared" si="27"/>
        <v>0</v>
      </c>
      <c r="AD380" s="1">
        <v>73306.2</v>
      </c>
      <c r="AE380" s="81">
        <f t="shared" si="28"/>
        <v>0</v>
      </c>
      <c r="AF380" s="82">
        <f t="shared" si="29"/>
        <v>7474.6000000000058</v>
      </c>
      <c r="AG380" s="1">
        <v>0</v>
      </c>
      <c r="AH380" s="1">
        <v>0</v>
      </c>
      <c r="AI380" s="1">
        <v>0</v>
      </c>
      <c r="AJ380" s="1">
        <v>0</v>
      </c>
      <c r="AK380" s="1">
        <v>0</v>
      </c>
    </row>
    <row r="381" spans="1:37" hidden="1" x14ac:dyDescent="0.25">
      <c r="A381" t="str">
        <f t="shared" si="25"/>
        <v>1.1-00-2307_23334020_2329110</v>
      </c>
      <c r="B381" t="s">
        <v>137</v>
      </c>
      <c r="C381" t="s">
        <v>138</v>
      </c>
      <c r="D381" t="s">
        <v>117</v>
      </c>
      <c r="E381" t="s">
        <v>118</v>
      </c>
      <c r="F381" t="s">
        <v>43</v>
      </c>
      <c r="G381" t="s">
        <v>44</v>
      </c>
      <c r="H381" t="s">
        <v>88</v>
      </c>
      <c r="I381" t="s">
        <v>89</v>
      </c>
      <c r="J381">
        <v>3</v>
      </c>
      <c r="K381" t="s">
        <v>90</v>
      </c>
      <c r="L381">
        <v>34</v>
      </c>
      <c r="M381" t="s">
        <v>121</v>
      </c>
      <c r="N381" t="s">
        <v>119</v>
      </c>
      <c r="O381" t="s">
        <v>120</v>
      </c>
      <c r="P381">
        <v>2000</v>
      </c>
      <c r="Q381" t="s">
        <v>73</v>
      </c>
      <c r="R381">
        <v>2911</v>
      </c>
      <c r="S381" t="s">
        <v>167</v>
      </c>
      <c r="T381">
        <v>0</v>
      </c>
      <c r="U381" t="s">
        <v>40</v>
      </c>
      <c r="V381" s="68">
        <v>150000</v>
      </c>
      <c r="W381" s="1">
        <v>150000</v>
      </c>
      <c r="X381" s="1">
        <v>99012.87</v>
      </c>
      <c r="Y381" s="1">
        <v>99012.87</v>
      </c>
      <c r="Z381" s="1">
        <v>44612.35</v>
      </c>
      <c r="AA381" s="81">
        <f t="shared" si="26"/>
        <v>54400.52</v>
      </c>
      <c r="AB381" s="1">
        <v>0</v>
      </c>
      <c r="AC381" s="81">
        <f t="shared" si="27"/>
        <v>44612.35</v>
      </c>
      <c r="AD381" s="1">
        <v>0</v>
      </c>
      <c r="AE381" s="81">
        <f t="shared" si="28"/>
        <v>0</v>
      </c>
      <c r="AF381" s="82">
        <f t="shared" si="29"/>
        <v>50987.130000000005</v>
      </c>
      <c r="AG381" s="1">
        <v>0</v>
      </c>
      <c r="AH381" s="1">
        <v>0</v>
      </c>
      <c r="AI381" s="1">
        <v>0</v>
      </c>
      <c r="AJ381" s="1">
        <v>0</v>
      </c>
      <c r="AK381" s="1">
        <v>0</v>
      </c>
    </row>
    <row r="382" spans="1:37" hidden="1" x14ac:dyDescent="0.25">
      <c r="A382" t="str">
        <f t="shared" si="25"/>
        <v>1.1-00-2306_23529017_2324910</v>
      </c>
      <c r="B382" t="s">
        <v>137</v>
      </c>
      <c r="C382" t="s">
        <v>138</v>
      </c>
      <c r="D382" t="s">
        <v>411</v>
      </c>
      <c r="E382" t="s">
        <v>412</v>
      </c>
      <c r="F382" t="s">
        <v>368</v>
      </c>
      <c r="G382" t="s">
        <v>369</v>
      </c>
      <c r="H382" t="s">
        <v>227</v>
      </c>
      <c r="I382" t="s">
        <v>228</v>
      </c>
      <c r="J382">
        <v>5</v>
      </c>
      <c r="K382" t="s">
        <v>229</v>
      </c>
      <c r="L382">
        <v>29</v>
      </c>
      <c r="M382" t="s">
        <v>415</v>
      </c>
      <c r="N382" t="s">
        <v>413</v>
      </c>
      <c r="O382" t="s">
        <v>414</v>
      </c>
      <c r="P382">
        <v>2000</v>
      </c>
      <c r="Q382" t="s">
        <v>73</v>
      </c>
      <c r="R382">
        <v>2491</v>
      </c>
      <c r="S382" t="s">
        <v>165</v>
      </c>
      <c r="T382">
        <v>0</v>
      </c>
      <c r="U382" t="s">
        <v>40</v>
      </c>
      <c r="V382" s="68">
        <v>90000</v>
      </c>
      <c r="W382" s="1">
        <v>150000</v>
      </c>
      <c r="X382" s="1">
        <v>0</v>
      </c>
      <c r="Y382" s="1">
        <v>0</v>
      </c>
      <c r="Z382" s="1">
        <v>0</v>
      </c>
      <c r="AA382" s="81">
        <f t="shared" si="26"/>
        <v>0</v>
      </c>
      <c r="AB382" s="1">
        <v>0</v>
      </c>
      <c r="AC382" s="81">
        <f t="shared" si="27"/>
        <v>0</v>
      </c>
      <c r="AD382" s="1">
        <v>0</v>
      </c>
      <c r="AE382" s="81">
        <f t="shared" si="28"/>
        <v>0</v>
      </c>
      <c r="AF382" s="82">
        <f t="shared" si="29"/>
        <v>90000</v>
      </c>
      <c r="AG382" s="1">
        <v>0</v>
      </c>
      <c r="AH382" s="1">
        <v>0</v>
      </c>
      <c r="AI382" s="1">
        <v>0</v>
      </c>
      <c r="AJ382" s="1">
        <v>60000</v>
      </c>
      <c r="AK382" s="1">
        <v>-60000</v>
      </c>
    </row>
    <row r="383" spans="1:37" hidden="1" x14ac:dyDescent="0.25">
      <c r="A383" t="str">
        <f t="shared" si="25"/>
        <v>1.1-00-2306_23529017_2325410</v>
      </c>
      <c r="B383" t="s">
        <v>137</v>
      </c>
      <c r="C383" t="s">
        <v>138</v>
      </c>
      <c r="D383" t="s">
        <v>411</v>
      </c>
      <c r="E383" t="s">
        <v>412</v>
      </c>
      <c r="F383" t="s">
        <v>368</v>
      </c>
      <c r="G383" t="s">
        <v>369</v>
      </c>
      <c r="H383" t="s">
        <v>227</v>
      </c>
      <c r="I383" t="s">
        <v>228</v>
      </c>
      <c r="J383">
        <v>5</v>
      </c>
      <c r="K383" t="s">
        <v>229</v>
      </c>
      <c r="L383">
        <v>29</v>
      </c>
      <c r="M383" t="s">
        <v>415</v>
      </c>
      <c r="N383" t="s">
        <v>413</v>
      </c>
      <c r="O383" t="s">
        <v>414</v>
      </c>
      <c r="P383">
        <v>2000</v>
      </c>
      <c r="Q383" t="s">
        <v>73</v>
      </c>
      <c r="R383">
        <v>2541</v>
      </c>
      <c r="S383" t="s">
        <v>196</v>
      </c>
      <c r="T383">
        <v>0</v>
      </c>
      <c r="U383" t="s">
        <v>40</v>
      </c>
      <c r="V383" s="68">
        <v>3000</v>
      </c>
      <c r="W383" s="1">
        <v>3000</v>
      </c>
      <c r="X383" s="1">
        <v>2169.1999999999998</v>
      </c>
      <c r="Y383" s="1">
        <v>2169.1999999999998</v>
      </c>
      <c r="Z383" s="1">
        <v>2169.1999999999998</v>
      </c>
      <c r="AA383" s="81">
        <f t="shared" si="26"/>
        <v>0</v>
      </c>
      <c r="AB383" s="1">
        <v>0</v>
      </c>
      <c r="AC383" s="81">
        <f t="shared" si="27"/>
        <v>2169.1999999999998</v>
      </c>
      <c r="AD383" s="1">
        <v>0</v>
      </c>
      <c r="AE383" s="81">
        <f t="shared" si="28"/>
        <v>0</v>
      </c>
      <c r="AF383" s="82">
        <f t="shared" si="29"/>
        <v>830.80000000000018</v>
      </c>
      <c r="AG383" s="1">
        <v>0</v>
      </c>
      <c r="AH383" s="1">
        <v>0</v>
      </c>
      <c r="AI383" s="1">
        <v>0</v>
      </c>
      <c r="AJ383" s="1">
        <v>0</v>
      </c>
      <c r="AK383" s="1">
        <v>0</v>
      </c>
    </row>
    <row r="384" spans="1:37" hidden="1" x14ac:dyDescent="0.25">
      <c r="A384" t="str">
        <f t="shared" si="25"/>
        <v>1.1-00-2306_23529017_2329110</v>
      </c>
      <c r="B384" t="s">
        <v>137</v>
      </c>
      <c r="C384" t="s">
        <v>138</v>
      </c>
      <c r="D384" t="s">
        <v>411</v>
      </c>
      <c r="E384" t="s">
        <v>412</v>
      </c>
      <c r="F384" t="s">
        <v>368</v>
      </c>
      <c r="G384" t="s">
        <v>369</v>
      </c>
      <c r="H384" t="s">
        <v>227</v>
      </c>
      <c r="I384" t="s">
        <v>228</v>
      </c>
      <c r="J384">
        <v>5</v>
      </c>
      <c r="K384" t="s">
        <v>229</v>
      </c>
      <c r="L384">
        <v>29</v>
      </c>
      <c r="M384" t="s">
        <v>415</v>
      </c>
      <c r="N384" t="s">
        <v>413</v>
      </c>
      <c r="O384" t="s">
        <v>414</v>
      </c>
      <c r="P384">
        <v>2000</v>
      </c>
      <c r="Q384" t="s">
        <v>73</v>
      </c>
      <c r="R384">
        <v>2911</v>
      </c>
      <c r="S384" t="s">
        <v>167</v>
      </c>
      <c r="T384">
        <v>0</v>
      </c>
      <c r="U384" t="s">
        <v>40</v>
      </c>
      <c r="V384" s="68">
        <v>7000</v>
      </c>
      <c r="W384" s="1">
        <v>7000</v>
      </c>
      <c r="X384" s="1">
        <v>3263.12</v>
      </c>
      <c r="Y384" s="1">
        <v>3263.12</v>
      </c>
      <c r="Z384" s="1">
        <v>0</v>
      </c>
      <c r="AA384" s="81">
        <f t="shared" si="26"/>
        <v>3263.12</v>
      </c>
      <c r="AB384" s="1">
        <v>0</v>
      </c>
      <c r="AC384" s="81">
        <f t="shared" si="27"/>
        <v>0</v>
      </c>
      <c r="AD384" s="1">
        <v>0</v>
      </c>
      <c r="AE384" s="81">
        <f t="shared" si="28"/>
        <v>0</v>
      </c>
      <c r="AF384" s="82">
        <f t="shared" si="29"/>
        <v>3736.88</v>
      </c>
      <c r="AG384" s="1">
        <v>0</v>
      </c>
      <c r="AH384" s="1">
        <v>0</v>
      </c>
      <c r="AI384" s="1">
        <v>0</v>
      </c>
      <c r="AJ384" s="1">
        <v>0</v>
      </c>
      <c r="AK384" s="1">
        <v>0</v>
      </c>
    </row>
    <row r="385" spans="1:37" hidden="1" x14ac:dyDescent="0.25">
      <c r="A385" t="str">
        <f t="shared" si="25"/>
        <v>1.1-00-2306_23529017_2329210</v>
      </c>
      <c r="B385" t="s">
        <v>137</v>
      </c>
      <c r="C385" t="s">
        <v>138</v>
      </c>
      <c r="D385" t="s">
        <v>411</v>
      </c>
      <c r="E385" t="s">
        <v>412</v>
      </c>
      <c r="F385" t="s">
        <v>368</v>
      </c>
      <c r="G385" t="s">
        <v>369</v>
      </c>
      <c r="H385" t="s">
        <v>227</v>
      </c>
      <c r="I385" t="s">
        <v>228</v>
      </c>
      <c r="J385">
        <v>5</v>
      </c>
      <c r="K385" t="s">
        <v>229</v>
      </c>
      <c r="L385">
        <v>29</v>
      </c>
      <c r="M385" t="s">
        <v>415</v>
      </c>
      <c r="N385" t="s">
        <v>413</v>
      </c>
      <c r="O385" t="s">
        <v>414</v>
      </c>
      <c r="P385">
        <v>2000</v>
      </c>
      <c r="Q385" t="s">
        <v>73</v>
      </c>
      <c r="R385">
        <v>2921</v>
      </c>
      <c r="S385" t="s">
        <v>262</v>
      </c>
      <c r="T385">
        <v>0</v>
      </c>
      <c r="U385" t="s">
        <v>40</v>
      </c>
      <c r="V385" s="68">
        <v>10000</v>
      </c>
      <c r="W385" s="1">
        <v>10000</v>
      </c>
      <c r="X385" s="1">
        <v>0</v>
      </c>
      <c r="Y385" s="1">
        <v>0</v>
      </c>
      <c r="Z385" s="1">
        <v>0</v>
      </c>
      <c r="AA385" s="81">
        <f t="shared" si="26"/>
        <v>0</v>
      </c>
      <c r="AB385" s="1">
        <v>0</v>
      </c>
      <c r="AC385" s="81">
        <f t="shared" si="27"/>
        <v>0</v>
      </c>
      <c r="AD385" s="1">
        <v>0</v>
      </c>
      <c r="AE385" s="81">
        <f t="shared" si="28"/>
        <v>0</v>
      </c>
      <c r="AF385" s="82">
        <f t="shared" si="29"/>
        <v>10000</v>
      </c>
      <c r="AG385" s="1">
        <v>0</v>
      </c>
      <c r="AH385" s="1">
        <v>0</v>
      </c>
      <c r="AI385" s="1">
        <v>0</v>
      </c>
      <c r="AJ385" s="1">
        <v>0</v>
      </c>
      <c r="AK385" s="1">
        <v>0</v>
      </c>
    </row>
    <row r="386" spans="1:37" hidden="1" x14ac:dyDescent="0.25">
      <c r="A386" t="str">
        <f t="shared" si="25"/>
        <v>1.1-00-2306_23529017_2338210</v>
      </c>
      <c r="B386" t="s">
        <v>137</v>
      </c>
      <c r="C386" t="s">
        <v>138</v>
      </c>
      <c r="D386" t="s">
        <v>411</v>
      </c>
      <c r="E386" t="s">
        <v>412</v>
      </c>
      <c r="F386" t="s">
        <v>368</v>
      </c>
      <c r="G386" t="s">
        <v>369</v>
      </c>
      <c r="H386" t="s">
        <v>227</v>
      </c>
      <c r="I386" t="s">
        <v>228</v>
      </c>
      <c r="J386">
        <v>5</v>
      </c>
      <c r="K386" t="s">
        <v>229</v>
      </c>
      <c r="L386">
        <v>29</v>
      </c>
      <c r="M386" t="s">
        <v>415</v>
      </c>
      <c r="N386" t="s">
        <v>413</v>
      </c>
      <c r="O386" t="s">
        <v>414</v>
      </c>
      <c r="P386">
        <v>3000</v>
      </c>
      <c r="Q386" t="s">
        <v>38</v>
      </c>
      <c r="R386">
        <v>3821</v>
      </c>
      <c r="S386" t="s">
        <v>233</v>
      </c>
      <c r="T386">
        <v>0</v>
      </c>
      <c r="U386" t="s">
        <v>40</v>
      </c>
      <c r="V386" s="68">
        <v>353359.84</v>
      </c>
      <c r="W386" s="1">
        <v>429793.08</v>
      </c>
      <c r="X386" s="1">
        <v>376600</v>
      </c>
      <c r="Y386" s="1">
        <v>376600</v>
      </c>
      <c r="Z386" s="1">
        <v>301600</v>
      </c>
      <c r="AA386" s="81">
        <f t="shared" si="26"/>
        <v>75000</v>
      </c>
      <c r="AB386" s="1">
        <v>0</v>
      </c>
      <c r="AC386" s="81">
        <f t="shared" si="27"/>
        <v>301600</v>
      </c>
      <c r="AD386" s="1">
        <v>0</v>
      </c>
      <c r="AE386" s="81">
        <f t="shared" si="28"/>
        <v>0</v>
      </c>
      <c r="AF386" s="82">
        <f t="shared" si="29"/>
        <v>-23240.159999999974</v>
      </c>
      <c r="AG386" s="1">
        <v>0</v>
      </c>
      <c r="AH386" s="1">
        <v>6.92</v>
      </c>
      <c r="AI386" s="1">
        <v>0</v>
      </c>
      <c r="AJ386" s="1">
        <v>76440.160000000003</v>
      </c>
      <c r="AK386" s="1">
        <v>-76433.240000000005</v>
      </c>
    </row>
    <row r="387" spans="1:37" hidden="1" x14ac:dyDescent="0.25">
      <c r="A387" t="str">
        <f t="shared" ref="A387:A409" si="30">CONCATENATE(B387,H387,J387,L387,N387,R387,T387)</f>
        <v>1.1-00-2306_23529017_23382116</v>
      </c>
      <c r="B387" t="s">
        <v>137</v>
      </c>
      <c r="C387" t="s">
        <v>138</v>
      </c>
      <c r="D387" t="s">
        <v>411</v>
      </c>
      <c r="E387" t="s">
        <v>412</v>
      </c>
      <c r="F387" t="s">
        <v>368</v>
      </c>
      <c r="G387" t="s">
        <v>369</v>
      </c>
      <c r="H387" t="s">
        <v>227</v>
      </c>
      <c r="I387" t="s">
        <v>228</v>
      </c>
      <c r="J387">
        <v>5</v>
      </c>
      <c r="K387" t="s">
        <v>229</v>
      </c>
      <c r="L387">
        <v>29</v>
      </c>
      <c r="M387" t="s">
        <v>415</v>
      </c>
      <c r="N387" t="s">
        <v>413</v>
      </c>
      <c r="O387" t="s">
        <v>414</v>
      </c>
      <c r="P387">
        <v>3000</v>
      </c>
      <c r="Q387" t="s">
        <v>38</v>
      </c>
      <c r="R387">
        <v>3821</v>
      </c>
      <c r="S387" t="s">
        <v>233</v>
      </c>
      <c r="T387">
        <v>16</v>
      </c>
      <c r="U387" t="s">
        <v>416</v>
      </c>
      <c r="V387" s="68">
        <v>1500000</v>
      </c>
      <c r="W387" s="1">
        <v>1500000</v>
      </c>
      <c r="X387" s="1">
        <v>1996400</v>
      </c>
      <c r="Y387" s="1">
        <v>1996400</v>
      </c>
      <c r="Z387" s="1">
        <v>1496400</v>
      </c>
      <c r="AA387" s="81">
        <f t="shared" ref="AA387:AA409" si="31">Y387-Z387</f>
        <v>500000</v>
      </c>
      <c r="AB387" s="1">
        <v>1496400</v>
      </c>
      <c r="AC387" s="81">
        <f t="shared" ref="AC387:AC409" si="32">Z387-AB387</f>
        <v>0</v>
      </c>
      <c r="AD387" s="1">
        <v>1496400</v>
      </c>
      <c r="AE387" s="81">
        <f t="shared" ref="AE387:AE409" si="33">AB387-AD387</f>
        <v>0</v>
      </c>
      <c r="AF387" s="82">
        <f t="shared" ref="AF387:AF409" si="34">V387-X387</f>
        <v>-496400</v>
      </c>
      <c r="AG387" s="1">
        <v>0</v>
      </c>
      <c r="AH387" s="1">
        <v>0</v>
      </c>
      <c r="AI387" s="1">
        <v>0</v>
      </c>
      <c r="AJ387" s="1">
        <v>0</v>
      </c>
      <c r="AK387" s="1">
        <v>0</v>
      </c>
    </row>
    <row r="388" spans="1:37" hidden="1" x14ac:dyDescent="0.25">
      <c r="A388" t="str">
        <f t="shared" si="30"/>
        <v>1.1-00-2306_23529017_23382130</v>
      </c>
      <c r="B388" t="s">
        <v>137</v>
      </c>
      <c r="C388" t="s">
        <v>138</v>
      </c>
      <c r="D388" t="s">
        <v>411</v>
      </c>
      <c r="E388" t="s">
        <v>412</v>
      </c>
      <c r="F388" t="s">
        <v>368</v>
      </c>
      <c r="G388" t="s">
        <v>369</v>
      </c>
      <c r="H388" t="s">
        <v>227</v>
      </c>
      <c r="I388" t="s">
        <v>228</v>
      </c>
      <c r="J388">
        <v>5</v>
      </c>
      <c r="K388" t="s">
        <v>229</v>
      </c>
      <c r="L388">
        <v>29</v>
      </c>
      <c r="M388" t="s">
        <v>415</v>
      </c>
      <c r="N388" t="s">
        <v>413</v>
      </c>
      <c r="O388" t="s">
        <v>414</v>
      </c>
      <c r="P388">
        <v>3000</v>
      </c>
      <c r="Q388" t="s">
        <v>38</v>
      </c>
      <c r="R388">
        <v>3821</v>
      </c>
      <c r="S388" t="s">
        <v>233</v>
      </c>
      <c r="T388">
        <v>30</v>
      </c>
      <c r="U388" t="s">
        <v>417</v>
      </c>
      <c r="V388" s="68">
        <v>666440.16</v>
      </c>
      <c r="W388" s="1">
        <v>600006.92000000004</v>
      </c>
      <c r="X388" s="1">
        <v>665928.16</v>
      </c>
      <c r="Y388" s="1">
        <v>665928.16</v>
      </c>
      <c r="Z388" s="1">
        <v>665928.16</v>
      </c>
      <c r="AA388" s="81">
        <f t="shared" si="31"/>
        <v>0</v>
      </c>
      <c r="AB388" s="1">
        <v>665928.16</v>
      </c>
      <c r="AC388" s="81">
        <f t="shared" si="32"/>
        <v>0</v>
      </c>
      <c r="AD388" s="1">
        <v>665928.16</v>
      </c>
      <c r="AE388" s="81">
        <f t="shared" si="33"/>
        <v>0</v>
      </c>
      <c r="AF388" s="82">
        <f t="shared" si="34"/>
        <v>512</v>
      </c>
      <c r="AG388" s="1">
        <v>0</v>
      </c>
      <c r="AH388" s="1">
        <v>66440.160000000003</v>
      </c>
      <c r="AI388" s="1">
        <v>0</v>
      </c>
      <c r="AJ388" s="1">
        <v>6.92</v>
      </c>
      <c r="AK388" s="1">
        <v>66433.240000000005</v>
      </c>
    </row>
    <row r="389" spans="1:37" hidden="1" x14ac:dyDescent="0.25">
      <c r="A389" t="str">
        <f t="shared" si="30"/>
        <v>1.1-00-2306_23529017_2338410</v>
      </c>
      <c r="B389" t="s">
        <v>137</v>
      </c>
      <c r="C389" t="s">
        <v>138</v>
      </c>
      <c r="D389" t="s">
        <v>411</v>
      </c>
      <c r="E389" t="s">
        <v>412</v>
      </c>
      <c r="F389" t="s">
        <v>368</v>
      </c>
      <c r="G389" t="s">
        <v>369</v>
      </c>
      <c r="H389" t="s">
        <v>227</v>
      </c>
      <c r="I389" t="s">
        <v>228</v>
      </c>
      <c r="J389">
        <v>5</v>
      </c>
      <c r="K389" t="s">
        <v>229</v>
      </c>
      <c r="L389">
        <v>29</v>
      </c>
      <c r="M389" t="s">
        <v>415</v>
      </c>
      <c r="N389" t="s">
        <v>413</v>
      </c>
      <c r="O389" t="s">
        <v>414</v>
      </c>
      <c r="P389">
        <v>3000</v>
      </c>
      <c r="Q389" t="s">
        <v>38</v>
      </c>
      <c r="R389">
        <v>3841</v>
      </c>
      <c r="S389" t="s">
        <v>418</v>
      </c>
      <c r="T389">
        <v>0</v>
      </c>
      <c r="U389" t="s">
        <v>40</v>
      </c>
      <c r="V389" s="68">
        <v>0</v>
      </c>
      <c r="W389" s="1">
        <v>0</v>
      </c>
      <c r="X389" s="1">
        <v>570000</v>
      </c>
      <c r="Y389" s="1">
        <v>570000</v>
      </c>
      <c r="Z389" s="1">
        <v>570000</v>
      </c>
      <c r="AA389" s="81">
        <f t="shared" si="31"/>
        <v>0</v>
      </c>
      <c r="AB389" s="1">
        <v>570000</v>
      </c>
      <c r="AC389" s="81">
        <f t="shared" si="32"/>
        <v>0</v>
      </c>
      <c r="AD389" s="1">
        <v>0</v>
      </c>
      <c r="AE389" s="81">
        <f t="shared" si="33"/>
        <v>570000</v>
      </c>
      <c r="AF389" s="82">
        <f t="shared" si="34"/>
        <v>-570000</v>
      </c>
      <c r="AG389" s="1">
        <v>0</v>
      </c>
      <c r="AH389" s="1">
        <v>0</v>
      </c>
      <c r="AI389" s="1">
        <v>0</v>
      </c>
      <c r="AJ389" s="1">
        <v>0</v>
      </c>
      <c r="AK389" s="1">
        <v>0</v>
      </c>
    </row>
    <row r="390" spans="1:37" hidden="1" x14ac:dyDescent="0.25">
      <c r="A390" t="str">
        <f t="shared" si="30"/>
        <v>1.1-00-2306_23525016_2324910</v>
      </c>
      <c r="B390" t="s">
        <v>137</v>
      </c>
      <c r="C390" t="s">
        <v>138</v>
      </c>
      <c r="D390" t="s">
        <v>406</v>
      </c>
      <c r="E390" t="s">
        <v>407</v>
      </c>
      <c r="F390" t="s">
        <v>149</v>
      </c>
      <c r="G390" t="s">
        <v>150</v>
      </c>
      <c r="H390" t="s">
        <v>227</v>
      </c>
      <c r="I390" t="s">
        <v>228</v>
      </c>
      <c r="J390">
        <v>5</v>
      </c>
      <c r="K390" t="s">
        <v>229</v>
      </c>
      <c r="L390">
        <v>25</v>
      </c>
      <c r="M390" t="s">
        <v>408</v>
      </c>
      <c r="N390" t="s">
        <v>230</v>
      </c>
      <c r="O390" t="s">
        <v>231</v>
      </c>
      <c r="P390">
        <v>2000</v>
      </c>
      <c r="Q390" t="s">
        <v>73</v>
      </c>
      <c r="R390">
        <v>2491</v>
      </c>
      <c r="S390" t="s">
        <v>165</v>
      </c>
      <c r="T390">
        <v>0</v>
      </c>
      <c r="U390" t="s">
        <v>40</v>
      </c>
      <c r="V390" s="68">
        <v>502000</v>
      </c>
      <c r="W390" s="1">
        <v>502000</v>
      </c>
      <c r="X390" s="1">
        <v>400000</v>
      </c>
      <c r="Y390" s="1">
        <v>400000</v>
      </c>
      <c r="Z390" s="1">
        <v>0</v>
      </c>
      <c r="AA390" s="81">
        <f t="shared" si="31"/>
        <v>400000</v>
      </c>
      <c r="AB390" s="1">
        <v>0</v>
      </c>
      <c r="AC390" s="81">
        <f t="shared" si="32"/>
        <v>0</v>
      </c>
      <c r="AD390" s="1">
        <v>0</v>
      </c>
      <c r="AE390" s="81">
        <f t="shared" si="33"/>
        <v>0</v>
      </c>
      <c r="AF390" s="82">
        <f t="shared" si="34"/>
        <v>102000</v>
      </c>
      <c r="AG390" s="1">
        <v>0</v>
      </c>
      <c r="AH390" s="1">
        <v>0</v>
      </c>
      <c r="AI390" s="1">
        <v>0</v>
      </c>
      <c r="AJ390" s="1">
        <v>0</v>
      </c>
      <c r="AK390" s="1">
        <v>0</v>
      </c>
    </row>
    <row r="391" spans="1:37" hidden="1" x14ac:dyDescent="0.25">
      <c r="A391" t="str">
        <f t="shared" si="30"/>
        <v>1.1-00-2306_23525016_2329210</v>
      </c>
      <c r="B391" t="s">
        <v>137</v>
      </c>
      <c r="C391" t="s">
        <v>138</v>
      </c>
      <c r="D391" t="s">
        <v>406</v>
      </c>
      <c r="E391" t="s">
        <v>407</v>
      </c>
      <c r="F391" t="s">
        <v>149</v>
      </c>
      <c r="G391" t="s">
        <v>150</v>
      </c>
      <c r="H391" t="s">
        <v>227</v>
      </c>
      <c r="I391" t="s">
        <v>228</v>
      </c>
      <c r="J391">
        <v>5</v>
      </c>
      <c r="K391" t="s">
        <v>229</v>
      </c>
      <c r="L391">
        <v>25</v>
      </c>
      <c r="M391" t="s">
        <v>408</v>
      </c>
      <c r="N391" t="s">
        <v>230</v>
      </c>
      <c r="O391" t="s">
        <v>231</v>
      </c>
      <c r="P391">
        <v>2000</v>
      </c>
      <c r="Q391" t="s">
        <v>73</v>
      </c>
      <c r="R391">
        <v>2921</v>
      </c>
      <c r="S391" t="s">
        <v>262</v>
      </c>
      <c r="T391">
        <v>0</v>
      </c>
      <c r="U391" t="s">
        <v>40</v>
      </c>
      <c r="V391" s="68">
        <v>0</v>
      </c>
      <c r="W391" s="1">
        <v>300000</v>
      </c>
      <c r="X391" s="1">
        <v>0</v>
      </c>
      <c r="Y391" s="1">
        <v>0</v>
      </c>
      <c r="Z391" s="1">
        <v>0</v>
      </c>
      <c r="AA391" s="81">
        <f t="shared" si="31"/>
        <v>0</v>
      </c>
      <c r="AB391" s="1">
        <v>0</v>
      </c>
      <c r="AC391" s="81">
        <f t="shared" si="32"/>
        <v>0</v>
      </c>
      <c r="AD391" s="1">
        <v>0</v>
      </c>
      <c r="AE391" s="81">
        <f t="shared" si="33"/>
        <v>0</v>
      </c>
      <c r="AF391" s="82">
        <f t="shared" si="34"/>
        <v>0</v>
      </c>
      <c r="AG391" s="1">
        <v>0</v>
      </c>
      <c r="AH391" s="1">
        <v>0</v>
      </c>
      <c r="AI391" s="1">
        <v>0</v>
      </c>
      <c r="AJ391" s="1">
        <v>300000</v>
      </c>
      <c r="AK391" s="1">
        <v>-300000</v>
      </c>
    </row>
    <row r="392" spans="1:37" hidden="1" x14ac:dyDescent="0.25">
      <c r="A392" t="str">
        <f t="shared" si="30"/>
        <v>1.1-00-2306_23525016_2344110</v>
      </c>
      <c r="B392" t="s">
        <v>137</v>
      </c>
      <c r="C392" t="s">
        <v>138</v>
      </c>
      <c r="D392" t="s">
        <v>406</v>
      </c>
      <c r="E392" t="s">
        <v>407</v>
      </c>
      <c r="F392" t="s">
        <v>149</v>
      </c>
      <c r="G392" t="s">
        <v>150</v>
      </c>
      <c r="H392" t="s">
        <v>227</v>
      </c>
      <c r="I392" t="s">
        <v>228</v>
      </c>
      <c r="J392">
        <v>5</v>
      </c>
      <c r="K392" t="s">
        <v>229</v>
      </c>
      <c r="L392">
        <v>25</v>
      </c>
      <c r="M392" t="s">
        <v>408</v>
      </c>
      <c r="N392" t="s">
        <v>230</v>
      </c>
      <c r="O392" t="s">
        <v>231</v>
      </c>
      <c r="P392">
        <v>4000</v>
      </c>
      <c r="Q392" t="s">
        <v>154</v>
      </c>
      <c r="R392">
        <v>4411</v>
      </c>
      <c r="S392" t="s">
        <v>155</v>
      </c>
      <c r="T392">
        <v>0</v>
      </c>
      <c r="U392" t="s">
        <v>40</v>
      </c>
      <c r="V392" s="68">
        <v>0</v>
      </c>
      <c r="W392" s="1">
        <v>100000</v>
      </c>
      <c r="X392" s="1">
        <v>0</v>
      </c>
      <c r="Y392" s="1">
        <v>0</v>
      </c>
      <c r="Z392" s="1">
        <v>0</v>
      </c>
      <c r="AA392" s="81">
        <f t="shared" si="31"/>
        <v>0</v>
      </c>
      <c r="AB392" s="1">
        <v>0</v>
      </c>
      <c r="AC392" s="81">
        <f t="shared" si="32"/>
        <v>0</v>
      </c>
      <c r="AD392" s="1">
        <v>0</v>
      </c>
      <c r="AE392" s="81">
        <f t="shared" si="33"/>
        <v>0</v>
      </c>
      <c r="AF392" s="82">
        <f t="shared" si="34"/>
        <v>0</v>
      </c>
      <c r="AG392" s="1">
        <v>0</v>
      </c>
      <c r="AH392" s="1">
        <v>0</v>
      </c>
      <c r="AI392" s="1">
        <v>0</v>
      </c>
      <c r="AJ392" s="1">
        <v>100000</v>
      </c>
      <c r="AK392" s="1">
        <v>-100000</v>
      </c>
    </row>
    <row r="393" spans="1:37" hidden="1" x14ac:dyDescent="0.25">
      <c r="A393" t="str">
        <f t="shared" si="30"/>
        <v>1.1-00-2306_23525016_2344310</v>
      </c>
      <c r="B393" t="s">
        <v>137</v>
      </c>
      <c r="C393" t="s">
        <v>138</v>
      </c>
      <c r="D393" t="s">
        <v>406</v>
      </c>
      <c r="E393" t="s">
        <v>407</v>
      </c>
      <c r="F393" t="s">
        <v>149</v>
      </c>
      <c r="G393" t="s">
        <v>150</v>
      </c>
      <c r="H393" t="s">
        <v>227</v>
      </c>
      <c r="I393" t="s">
        <v>228</v>
      </c>
      <c r="J393">
        <v>5</v>
      </c>
      <c r="K393" t="s">
        <v>229</v>
      </c>
      <c r="L393">
        <v>25</v>
      </c>
      <c r="M393" t="s">
        <v>408</v>
      </c>
      <c r="N393" t="s">
        <v>230</v>
      </c>
      <c r="O393" t="s">
        <v>231</v>
      </c>
      <c r="P393">
        <v>4000</v>
      </c>
      <c r="Q393" t="s">
        <v>154</v>
      </c>
      <c r="R393">
        <v>4431</v>
      </c>
      <c r="S393" t="s">
        <v>241</v>
      </c>
      <c r="T393">
        <v>0</v>
      </c>
      <c r="U393" t="s">
        <v>40</v>
      </c>
      <c r="V393" s="68">
        <v>3900000</v>
      </c>
      <c r="W393" s="1">
        <v>3800000</v>
      </c>
      <c r="X393" s="1">
        <v>2159282</v>
      </c>
      <c r="Y393" s="1">
        <v>2159282</v>
      </c>
      <c r="Z393" s="1">
        <v>2159282</v>
      </c>
      <c r="AA393" s="81">
        <f t="shared" si="31"/>
        <v>0</v>
      </c>
      <c r="AB393" s="1">
        <v>1510273</v>
      </c>
      <c r="AC393" s="81">
        <f t="shared" si="32"/>
        <v>649009</v>
      </c>
      <c r="AD393" s="1">
        <v>1510273</v>
      </c>
      <c r="AE393" s="81">
        <f t="shared" si="33"/>
        <v>0</v>
      </c>
      <c r="AF393" s="82">
        <f t="shared" si="34"/>
        <v>1740718</v>
      </c>
      <c r="AG393" s="1">
        <v>0</v>
      </c>
      <c r="AH393" s="1">
        <v>100000</v>
      </c>
      <c r="AI393" s="1">
        <v>0</v>
      </c>
      <c r="AJ393" s="1">
        <v>0</v>
      </c>
      <c r="AK393" s="1">
        <v>100000</v>
      </c>
    </row>
    <row r="394" spans="1:37" hidden="1" x14ac:dyDescent="0.25">
      <c r="A394" t="str">
        <f t="shared" si="30"/>
        <v>1.1-00-2306_23525016_2356710</v>
      </c>
      <c r="B394" t="s">
        <v>137</v>
      </c>
      <c r="C394" t="s">
        <v>138</v>
      </c>
      <c r="D394" t="s">
        <v>406</v>
      </c>
      <c r="E394" t="s">
        <v>407</v>
      </c>
      <c r="F394" t="s">
        <v>149</v>
      </c>
      <c r="G394" t="s">
        <v>150</v>
      </c>
      <c r="H394" t="s">
        <v>227</v>
      </c>
      <c r="I394" t="s">
        <v>228</v>
      </c>
      <c r="J394">
        <v>5</v>
      </c>
      <c r="K394" t="s">
        <v>229</v>
      </c>
      <c r="L394">
        <v>25</v>
      </c>
      <c r="M394" t="s">
        <v>408</v>
      </c>
      <c r="N394" t="s">
        <v>230</v>
      </c>
      <c r="O394" t="s">
        <v>231</v>
      </c>
      <c r="P394">
        <v>5000</v>
      </c>
      <c r="Q394" t="s">
        <v>84</v>
      </c>
      <c r="R394">
        <v>5671</v>
      </c>
      <c r="S394" t="s">
        <v>258</v>
      </c>
      <c r="T394">
        <v>0</v>
      </c>
      <c r="U394" t="s">
        <v>40</v>
      </c>
      <c r="V394" s="68">
        <v>250000</v>
      </c>
      <c r="W394" s="1">
        <v>250000</v>
      </c>
      <c r="X394" s="1">
        <v>186600</v>
      </c>
      <c r="Y394" s="1">
        <v>186600</v>
      </c>
      <c r="Z394" s="1">
        <v>186600</v>
      </c>
      <c r="AA394" s="81">
        <f t="shared" si="31"/>
        <v>0</v>
      </c>
      <c r="AB394" s="1">
        <v>0</v>
      </c>
      <c r="AC394" s="81">
        <f t="shared" si="32"/>
        <v>186600</v>
      </c>
      <c r="AD394" s="1">
        <v>0</v>
      </c>
      <c r="AE394" s="81">
        <f t="shared" si="33"/>
        <v>0</v>
      </c>
      <c r="AF394" s="82">
        <f t="shared" si="34"/>
        <v>63400</v>
      </c>
      <c r="AG394" s="1">
        <v>0</v>
      </c>
      <c r="AH394" s="1">
        <v>0</v>
      </c>
      <c r="AI394" s="1">
        <v>0</v>
      </c>
      <c r="AJ394" s="1">
        <v>0</v>
      </c>
      <c r="AK394" s="1">
        <v>0</v>
      </c>
    </row>
    <row r="395" spans="1:37" hidden="1" x14ac:dyDescent="0.25">
      <c r="A395" t="str">
        <f t="shared" si="30"/>
        <v>1.1-00-2306_23528016_2344210</v>
      </c>
      <c r="B395" t="s">
        <v>137</v>
      </c>
      <c r="C395" t="s">
        <v>138</v>
      </c>
      <c r="D395" t="s">
        <v>406</v>
      </c>
      <c r="E395" t="s">
        <v>407</v>
      </c>
      <c r="F395" t="s">
        <v>149</v>
      </c>
      <c r="G395" t="s">
        <v>150</v>
      </c>
      <c r="H395" t="s">
        <v>227</v>
      </c>
      <c r="I395" t="s">
        <v>228</v>
      </c>
      <c r="J395">
        <v>5</v>
      </c>
      <c r="K395" t="s">
        <v>229</v>
      </c>
      <c r="L395">
        <v>28</v>
      </c>
      <c r="M395" t="s">
        <v>409</v>
      </c>
      <c r="N395" t="s">
        <v>230</v>
      </c>
      <c r="O395" t="s">
        <v>231</v>
      </c>
      <c r="P395">
        <v>4000</v>
      </c>
      <c r="Q395" t="s">
        <v>154</v>
      </c>
      <c r="R395">
        <v>4421</v>
      </c>
      <c r="S395" t="s">
        <v>410</v>
      </c>
      <c r="T395">
        <v>0</v>
      </c>
      <c r="U395" t="s">
        <v>40</v>
      </c>
      <c r="V395" s="68">
        <v>200000</v>
      </c>
      <c r="W395" s="1">
        <v>200000</v>
      </c>
      <c r="X395" s="1">
        <v>0</v>
      </c>
      <c r="Y395" s="1">
        <v>0</v>
      </c>
      <c r="Z395" s="1">
        <v>0</v>
      </c>
      <c r="AA395" s="81">
        <f t="shared" si="31"/>
        <v>0</v>
      </c>
      <c r="AB395" s="1">
        <v>0</v>
      </c>
      <c r="AC395" s="81">
        <f t="shared" si="32"/>
        <v>0</v>
      </c>
      <c r="AD395" s="1">
        <v>0</v>
      </c>
      <c r="AE395" s="81">
        <f t="shared" si="33"/>
        <v>0</v>
      </c>
      <c r="AF395" s="82">
        <f t="shared" si="34"/>
        <v>200000</v>
      </c>
      <c r="AG395" s="1">
        <v>0</v>
      </c>
      <c r="AH395" s="1">
        <v>0</v>
      </c>
      <c r="AI395" s="1">
        <v>0</v>
      </c>
      <c r="AJ395" s="1">
        <v>0</v>
      </c>
      <c r="AK395" s="1">
        <v>0</v>
      </c>
    </row>
    <row r="396" spans="1:37" hidden="1" x14ac:dyDescent="0.25">
      <c r="A396" t="str">
        <f t="shared" si="30"/>
        <v>1.1-00-2309_23847029_23382126</v>
      </c>
      <c r="B396" t="s">
        <v>137</v>
      </c>
      <c r="C396" t="s">
        <v>138</v>
      </c>
      <c r="D396" t="s">
        <v>419</v>
      </c>
      <c r="E396" t="s">
        <v>420</v>
      </c>
      <c r="F396" t="s">
        <v>43</v>
      </c>
      <c r="G396" t="s">
        <v>44</v>
      </c>
      <c r="H396" t="s">
        <v>363</v>
      </c>
      <c r="I396" t="s">
        <v>364</v>
      </c>
      <c r="J396">
        <v>8</v>
      </c>
      <c r="K396" t="s">
        <v>384</v>
      </c>
      <c r="L396">
        <v>47</v>
      </c>
      <c r="M396" t="s">
        <v>423</v>
      </c>
      <c r="N396" t="s">
        <v>421</v>
      </c>
      <c r="O396" t="s">
        <v>422</v>
      </c>
      <c r="P396">
        <v>3000</v>
      </c>
      <c r="Q396" t="s">
        <v>38</v>
      </c>
      <c r="R396">
        <v>3821</v>
      </c>
      <c r="S396" t="s">
        <v>233</v>
      </c>
      <c r="T396">
        <v>26</v>
      </c>
      <c r="U396" t="s">
        <v>424</v>
      </c>
      <c r="V396" s="68">
        <v>600000</v>
      </c>
      <c r="W396" s="1">
        <v>700000</v>
      </c>
      <c r="X396" s="1">
        <v>591600</v>
      </c>
      <c r="Y396" s="1">
        <v>591600</v>
      </c>
      <c r="Z396" s="1">
        <v>591600</v>
      </c>
      <c r="AA396" s="81">
        <f t="shared" si="31"/>
        <v>0</v>
      </c>
      <c r="AB396" s="1">
        <v>591600</v>
      </c>
      <c r="AC396" s="81">
        <f t="shared" si="32"/>
        <v>0</v>
      </c>
      <c r="AD396" s="1">
        <v>591600</v>
      </c>
      <c r="AE396" s="81">
        <f t="shared" si="33"/>
        <v>0</v>
      </c>
      <c r="AF396" s="82">
        <f t="shared" si="34"/>
        <v>8400</v>
      </c>
      <c r="AG396" s="1">
        <v>0</v>
      </c>
      <c r="AH396" s="1">
        <v>0</v>
      </c>
      <c r="AI396" s="1">
        <v>0</v>
      </c>
      <c r="AJ396" s="1">
        <v>100000</v>
      </c>
      <c r="AK396" s="1">
        <v>-100000</v>
      </c>
    </row>
    <row r="397" spans="1:37" hidden="1" x14ac:dyDescent="0.25">
      <c r="A397" t="str">
        <f t="shared" si="30"/>
        <v>1.1-00-2309_23847029_23441127</v>
      </c>
      <c r="B397" t="s">
        <v>137</v>
      </c>
      <c r="C397" t="s">
        <v>138</v>
      </c>
      <c r="D397" t="s">
        <v>419</v>
      </c>
      <c r="E397" t="s">
        <v>420</v>
      </c>
      <c r="F397" t="s">
        <v>43</v>
      </c>
      <c r="G397" t="s">
        <v>44</v>
      </c>
      <c r="H397" t="s">
        <v>363</v>
      </c>
      <c r="I397" t="s">
        <v>364</v>
      </c>
      <c r="J397">
        <v>8</v>
      </c>
      <c r="K397" t="s">
        <v>384</v>
      </c>
      <c r="L397">
        <v>47</v>
      </c>
      <c r="M397" t="s">
        <v>423</v>
      </c>
      <c r="N397" t="s">
        <v>421</v>
      </c>
      <c r="O397" t="s">
        <v>422</v>
      </c>
      <c r="P397">
        <v>4000</v>
      </c>
      <c r="Q397" t="s">
        <v>154</v>
      </c>
      <c r="R397">
        <v>4411</v>
      </c>
      <c r="S397" t="s">
        <v>155</v>
      </c>
      <c r="T397">
        <v>27</v>
      </c>
      <c r="U397" t="s">
        <v>425</v>
      </c>
      <c r="V397" s="68">
        <v>50000</v>
      </c>
      <c r="W397" s="1">
        <v>50000</v>
      </c>
      <c r="X397" s="1">
        <v>50000</v>
      </c>
      <c r="Y397" s="1">
        <v>50000</v>
      </c>
      <c r="Z397" s="1">
        <v>50000</v>
      </c>
      <c r="AA397" s="81">
        <f t="shared" si="31"/>
        <v>0</v>
      </c>
      <c r="AB397" s="1">
        <v>50000</v>
      </c>
      <c r="AC397" s="81">
        <f t="shared" si="32"/>
        <v>0</v>
      </c>
      <c r="AD397" s="1">
        <v>50000</v>
      </c>
      <c r="AE397" s="81">
        <f t="shared" si="33"/>
        <v>0</v>
      </c>
      <c r="AF397" s="82">
        <f t="shared" si="34"/>
        <v>0</v>
      </c>
      <c r="AG397" s="1">
        <v>0</v>
      </c>
      <c r="AH397" s="1">
        <v>0</v>
      </c>
      <c r="AI397" s="1">
        <v>0</v>
      </c>
      <c r="AJ397" s="1">
        <v>0</v>
      </c>
      <c r="AK397" s="1">
        <v>0</v>
      </c>
    </row>
    <row r="398" spans="1:37" hidden="1" x14ac:dyDescent="0.25">
      <c r="A398" t="str">
        <f t="shared" si="30"/>
        <v>1.1-00-2316_23555036_2342110</v>
      </c>
      <c r="B398" t="s">
        <v>137</v>
      </c>
      <c r="C398" t="s">
        <v>138</v>
      </c>
      <c r="D398" t="s">
        <v>426</v>
      </c>
      <c r="E398" t="s">
        <v>427</v>
      </c>
      <c r="F398" t="s">
        <v>368</v>
      </c>
      <c r="G398" t="s">
        <v>369</v>
      </c>
      <c r="H398" t="s">
        <v>428</v>
      </c>
      <c r="I398" t="s">
        <v>429</v>
      </c>
      <c r="J398">
        <v>5</v>
      </c>
      <c r="K398" t="s">
        <v>229</v>
      </c>
      <c r="L398">
        <v>55</v>
      </c>
      <c r="M398" t="s">
        <v>431</v>
      </c>
      <c r="N398" t="s">
        <v>430</v>
      </c>
      <c r="O398" t="s">
        <v>429</v>
      </c>
      <c r="P398">
        <v>4000</v>
      </c>
      <c r="Q398" t="s">
        <v>154</v>
      </c>
      <c r="R398">
        <v>4211</v>
      </c>
      <c r="S398" t="s">
        <v>249</v>
      </c>
      <c r="T398">
        <v>0</v>
      </c>
      <c r="U398" t="s">
        <v>40</v>
      </c>
      <c r="V398" s="68">
        <v>16800000</v>
      </c>
      <c r="W398" s="1">
        <v>16500000</v>
      </c>
      <c r="X398" s="1">
        <v>10557299.689999999</v>
      </c>
      <c r="Y398" s="1">
        <v>10557299.689999999</v>
      </c>
      <c r="Z398" s="1">
        <v>10557299.689999999</v>
      </c>
      <c r="AA398" s="81">
        <f t="shared" si="31"/>
        <v>0</v>
      </c>
      <c r="AB398" s="1">
        <v>10557299.689999999</v>
      </c>
      <c r="AC398" s="81">
        <f t="shared" si="32"/>
        <v>0</v>
      </c>
      <c r="AD398" s="1">
        <v>10557299.689999999</v>
      </c>
      <c r="AE398" s="81">
        <f t="shared" si="33"/>
        <v>0</v>
      </c>
      <c r="AF398" s="82">
        <f t="shared" si="34"/>
        <v>6242700.3100000005</v>
      </c>
      <c r="AG398" s="1">
        <v>0</v>
      </c>
      <c r="AH398" s="1">
        <v>300000</v>
      </c>
      <c r="AI398" s="1">
        <v>0</v>
      </c>
      <c r="AJ398" s="1">
        <v>0</v>
      </c>
      <c r="AK398" s="1">
        <v>300000</v>
      </c>
    </row>
    <row r="399" spans="1:37" hidden="1" x14ac:dyDescent="0.25">
      <c r="A399" t="str">
        <f t="shared" si="30"/>
        <v>1.1-00-2313_23152033_2342110</v>
      </c>
      <c r="B399" t="s">
        <v>137</v>
      </c>
      <c r="C399" t="s">
        <v>138</v>
      </c>
      <c r="D399" t="s">
        <v>432</v>
      </c>
      <c r="E399" t="s">
        <v>433</v>
      </c>
      <c r="F399" t="s">
        <v>63</v>
      </c>
      <c r="G399" t="s">
        <v>64</v>
      </c>
      <c r="H399" t="s">
        <v>434</v>
      </c>
      <c r="I399" t="s">
        <v>435</v>
      </c>
      <c r="J399">
        <v>1</v>
      </c>
      <c r="K399" t="s">
        <v>127</v>
      </c>
      <c r="L399">
        <v>52</v>
      </c>
      <c r="M399" t="s">
        <v>438</v>
      </c>
      <c r="N399" t="s">
        <v>436</v>
      </c>
      <c r="O399" t="s">
        <v>437</v>
      </c>
      <c r="P399">
        <v>4000</v>
      </c>
      <c r="Q399" t="s">
        <v>154</v>
      </c>
      <c r="R399">
        <v>4211</v>
      </c>
      <c r="S399" t="s">
        <v>249</v>
      </c>
      <c r="T399">
        <v>0</v>
      </c>
      <c r="U399" t="s">
        <v>40</v>
      </c>
      <c r="V399" s="68">
        <v>5910000</v>
      </c>
      <c r="W399" s="1">
        <v>5910000</v>
      </c>
      <c r="X399" s="1">
        <v>2213285.91</v>
      </c>
      <c r="Y399" s="1">
        <v>2213285.91</v>
      </c>
      <c r="Z399" s="1">
        <v>2213285.91</v>
      </c>
      <c r="AA399" s="81">
        <f t="shared" si="31"/>
        <v>0</v>
      </c>
      <c r="AB399" s="1">
        <v>2213285.91</v>
      </c>
      <c r="AC399" s="81">
        <f t="shared" si="32"/>
        <v>0</v>
      </c>
      <c r="AD399" s="1">
        <v>2213285.91</v>
      </c>
      <c r="AE399" s="81">
        <f t="shared" si="33"/>
        <v>0</v>
      </c>
      <c r="AF399" s="82">
        <f t="shared" si="34"/>
        <v>3696714.09</v>
      </c>
      <c r="AG399" s="1">
        <v>0</v>
      </c>
      <c r="AH399" s="1">
        <v>0</v>
      </c>
      <c r="AI399" s="1">
        <v>0</v>
      </c>
      <c r="AJ399" s="1">
        <v>0</v>
      </c>
      <c r="AK399" s="1">
        <v>0</v>
      </c>
    </row>
    <row r="400" spans="1:37" hidden="1" x14ac:dyDescent="0.25">
      <c r="A400" t="str">
        <f t="shared" si="30"/>
        <v>1.1-00-2312_23151032_2342110</v>
      </c>
      <c r="B400" t="s">
        <v>137</v>
      </c>
      <c r="C400" t="s">
        <v>138</v>
      </c>
      <c r="D400" t="s">
        <v>439</v>
      </c>
      <c r="E400" t="s">
        <v>440</v>
      </c>
      <c r="F400" t="s">
        <v>63</v>
      </c>
      <c r="G400" t="s">
        <v>64</v>
      </c>
      <c r="H400" t="s">
        <v>441</v>
      </c>
      <c r="I400" t="s">
        <v>442</v>
      </c>
      <c r="J400">
        <v>1</v>
      </c>
      <c r="K400" t="s">
        <v>127</v>
      </c>
      <c r="L400">
        <v>51</v>
      </c>
      <c r="M400" t="s">
        <v>445</v>
      </c>
      <c r="N400" t="s">
        <v>443</v>
      </c>
      <c r="O400" t="s">
        <v>444</v>
      </c>
      <c r="P400">
        <v>4000</v>
      </c>
      <c r="Q400" t="s">
        <v>154</v>
      </c>
      <c r="R400">
        <v>4211</v>
      </c>
      <c r="S400" t="s">
        <v>249</v>
      </c>
      <c r="T400">
        <v>0</v>
      </c>
      <c r="U400" t="s">
        <v>40</v>
      </c>
      <c r="V400" s="68">
        <v>66784842</v>
      </c>
      <c r="W400" s="1">
        <v>66784842</v>
      </c>
      <c r="X400" s="1">
        <v>50118694.280000001</v>
      </c>
      <c r="Y400" s="1">
        <v>50118694.280000001</v>
      </c>
      <c r="Z400" s="1">
        <v>49318694.280000001</v>
      </c>
      <c r="AA400" s="81">
        <f t="shared" si="31"/>
        <v>800000</v>
      </c>
      <c r="AB400" s="1">
        <v>42753290.780000001</v>
      </c>
      <c r="AC400" s="81">
        <f t="shared" si="32"/>
        <v>6565403.5</v>
      </c>
      <c r="AD400" s="1">
        <v>42753290.780000001</v>
      </c>
      <c r="AE400" s="81">
        <f t="shared" si="33"/>
        <v>0</v>
      </c>
      <c r="AF400" s="82">
        <f t="shared" si="34"/>
        <v>16666147.719999999</v>
      </c>
      <c r="AG400" s="1">
        <v>0</v>
      </c>
      <c r="AH400" s="1">
        <v>0</v>
      </c>
      <c r="AI400" s="1">
        <v>0</v>
      </c>
      <c r="AJ400" s="1">
        <v>0</v>
      </c>
      <c r="AK400" s="1">
        <v>0</v>
      </c>
    </row>
    <row r="401" spans="1:37" hidden="1" x14ac:dyDescent="0.25">
      <c r="A401" t="str">
        <f t="shared" si="30"/>
        <v>2.6-11-2204_23619013_2339210</v>
      </c>
      <c r="B401" t="s">
        <v>26</v>
      </c>
      <c r="C401" t="s">
        <v>27</v>
      </c>
      <c r="D401" t="s">
        <v>28</v>
      </c>
      <c r="E401" t="s">
        <v>29</v>
      </c>
      <c r="F401" t="s">
        <v>30</v>
      </c>
      <c r="G401" t="s">
        <v>31</v>
      </c>
      <c r="H401" t="s">
        <v>32</v>
      </c>
      <c r="I401" t="s">
        <v>33</v>
      </c>
      <c r="J401">
        <v>6</v>
      </c>
      <c r="K401" t="s">
        <v>34</v>
      </c>
      <c r="L401">
        <v>19</v>
      </c>
      <c r="M401" t="s">
        <v>37</v>
      </c>
      <c r="N401" t="s">
        <v>35</v>
      </c>
      <c r="O401" t="s">
        <v>36</v>
      </c>
      <c r="P401">
        <v>3000</v>
      </c>
      <c r="Q401" t="s">
        <v>38</v>
      </c>
      <c r="R401">
        <v>3921</v>
      </c>
      <c r="S401" t="s">
        <v>39</v>
      </c>
      <c r="T401">
        <v>0</v>
      </c>
      <c r="U401" t="s">
        <v>40</v>
      </c>
      <c r="V401" s="68">
        <v>31567.41</v>
      </c>
      <c r="W401" s="1">
        <v>0</v>
      </c>
      <c r="X401" s="1">
        <v>35741.68</v>
      </c>
      <c r="Y401" s="1">
        <v>35741.68</v>
      </c>
      <c r="Z401" s="1">
        <v>35741.68</v>
      </c>
      <c r="AA401" s="81">
        <f t="shared" si="31"/>
        <v>0</v>
      </c>
      <c r="AB401" s="1">
        <v>35741.68</v>
      </c>
      <c r="AC401" s="81">
        <f t="shared" si="32"/>
        <v>0</v>
      </c>
      <c r="AD401" s="1">
        <v>35741.68</v>
      </c>
      <c r="AE401" s="81">
        <f t="shared" si="33"/>
        <v>0</v>
      </c>
      <c r="AF401" s="82">
        <f t="shared" si="34"/>
        <v>-4174.2700000000004</v>
      </c>
      <c r="AG401" s="1">
        <v>31567.41</v>
      </c>
      <c r="AH401" s="1">
        <v>0</v>
      </c>
      <c r="AI401" s="1">
        <v>0</v>
      </c>
      <c r="AJ401" s="1">
        <v>0</v>
      </c>
      <c r="AK401" s="1">
        <v>31567.41</v>
      </c>
    </row>
    <row r="402" spans="1:37" hidden="1" x14ac:dyDescent="0.25">
      <c r="A402" t="str">
        <f t="shared" si="30"/>
        <v>2.5-01-2204_23619013_2339210</v>
      </c>
      <c r="B402" t="s">
        <v>446</v>
      </c>
      <c r="C402" t="s">
        <v>447</v>
      </c>
      <c r="D402" t="s">
        <v>28</v>
      </c>
      <c r="E402" t="s">
        <v>29</v>
      </c>
      <c r="F402" t="s">
        <v>30</v>
      </c>
      <c r="G402" t="s">
        <v>31</v>
      </c>
      <c r="H402" t="s">
        <v>32</v>
      </c>
      <c r="I402" t="s">
        <v>33</v>
      </c>
      <c r="J402">
        <v>6</v>
      </c>
      <c r="K402" t="s">
        <v>34</v>
      </c>
      <c r="L402">
        <v>19</v>
      </c>
      <c r="M402" t="s">
        <v>37</v>
      </c>
      <c r="N402" t="s">
        <v>35</v>
      </c>
      <c r="O402" t="s">
        <v>36</v>
      </c>
      <c r="P402">
        <v>3000</v>
      </c>
      <c r="Q402" t="s">
        <v>38</v>
      </c>
      <c r="R402">
        <v>3921</v>
      </c>
      <c r="S402" t="s">
        <v>39</v>
      </c>
      <c r="T402">
        <v>0</v>
      </c>
      <c r="U402" t="s">
        <v>40</v>
      </c>
      <c r="V402" s="68">
        <v>373697.39</v>
      </c>
      <c r="W402" s="1">
        <v>0</v>
      </c>
      <c r="X402" s="1">
        <v>1144594.82</v>
      </c>
      <c r="Y402" s="1">
        <v>1144594.82</v>
      </c>
      <c r="Z402" s="1">
        <v>1144594.82</v>
      </c>
      <c r="AA402" s="81">
        <f t="shared" si="31"/>
        <v>0</v>
      </c>
      <c r="AB402" s="1">
        <v>1144594.82</v>
      </c>
      <c r="AC402" s="81">
        <f t="shared" si="32"/>
        <v>0</v>
      </c>
      <c r="AD402" s="1">
        <v>1144594.82</v>
      </c>
      <c r="AE402" s="81">
        <f t="shared" si="33"/>
        <v>0</v>
      </c>
      <c r="AF402" s="82">
        <f t="shared" si="34"/>
        <v>-770897.43</v>
      </c>
      <c r="AG402" s="1">
        <v>373697.39</v>
      </c>
      <c r="AH402" s="1">
        <v>0</v>
      </c>
      <c r="AI402" s="1">
        <v>0</v>
      </c>
      <c r="AJ402" s="1">
        <v>0</v>
      </c>
      <c r="AK402" s="1">
        <v>373697.39</v>
      </c>
    </row>
    <row r="403" spans="1:37" hidden="1" x14ac:dyDescent="0.25">
      <c r="A403" t="str">
        <f t="shared" si="30"/>
        <v>2.6-02-2204_23619013_2339210</v>
      </c>
      <c r="B403" t="s">
        <v>133</v>
      </c>
      <c r="C403" t="s">
        <v>134</v>
      </c>
      <c r="D403" t="s">
        <v>28</v>
      </c>
      <c r="E403" t="s">
        <v>29</v>
      </c>
      <c r="F403" t="s">
        <v>30</v>
      </c>
      <c r="G403" t="s">
        <v>31</v>
      </c>
      <c r="H403" t="s">
        <v>32</v>
      </c>
      <c r="I403" t="s">
        <v>33</v>
      </c>
      <c r="J403">
        <v>6</v>
      </c>
      <c r="K403" t="s">
        <v>34</v>
      </c>
      <c r="L403">
        <v>19</v>
      </c>
      <c r="M403" t="s">
        <v>37</v>
      </c>
      <c r="N403" t="s">
        <v>35</v>
      </c>
      <c r="O403" t="s">
        <v>36</v>
      </c>
      <c r="P403">
        <v>3000</v>
      </c>
      <c r="Q403" t="s">
        <v>38</v>
      </c>
      <c r="R403">
        <v>3921</v>
      </c>
      <c r="S403" t="s">
        <v>39</v>
      </c>
      <c r="T403">
        <v>0</v>
      </c>
      <c r="U403" t="s">
        <v>40</v>
      </c>
      <c r="V403" s="68">
        <v>1307.25</v>
      </c>
      <c r="W403" s="1">
        <v>0</v>
      </c>
      <c r="X403" s="1">
        <v>1307.25</v>
      </c>
      <c r="Y403" s="1">
        <v>1307.25</v>
      </c>
      <c r="Z403" s="1">
        <v>1307.25</v>
      </c>
      <c r="AA403" s="81">
        <f t="shared" si="31"/>
        <v>0</v>
      </c>
      <c r="AB403" s="1">
        <v>1307.25</v>
      </c>
      <c r="AC403" s="81">
        <f t="shared" si="32"/>
        <v>0</v>
      </c>
      <c r="AD403" s="1">
        <v>1307.25</v>
      </c>
      <c r="AE403" s="81">
        <f t="shared" si="33"/>
        <v>0</v>
      </c>
      <c r="AF403" s="82">
        <f t="shared" si="34"/>
        <v>0</v>
      </c>
      <c r="AG403" s="1">
        <v>1307.25</v>
      </c>
      <c r="AH403" s="1">
        <v>0</v>
      </c>
      <c r="AI403" s="1">
        <v>0</v>
      </c>
      <c r="AJ403" s="1">
        <v>0</v>
      </c>
      <c r="AK403" s="1">
        <v>1307.25</v>
      </c>
    </row>
    <row r="404" spans="1:37" hidden="1" x14ac:dyDescent="0.25">
      <c r="A404" t="str">
        <f t="shared" si="30"/>
        <v>2.6-01-2204_23619013_2339210</v>
      </c>
      <c r="B404" t="s">
        <v>135</v>
      </c>
      <c r="C404" t="s">
        <v>136</v>
      </c>
      <c r="D404" t="s">
        <v>28</v>
      </c>
      <c r="E404" t="s">
        <v>29</v>
      </c>
      <c r="F404" t="s">
        <v>30</v>
      </c>
      <c r="G404" t="s">
        <v>31</v>
      </c>
      <c r="H404" t="s">
        <v>32</v>
      </c>
      <c r="I404" t="s">
        <v>33</v>
      </c>
      <c r="J404">
        <v>6</v>
      </c>
      <c r="K404" t="s">
        <v>34</v>
      </c>
      <c r="L404">
        <v>19</v>
      </c>
      <c r="M404" t="s">
        <v>37</v>
      </c>
      <c r="N404" t="s">
        <v>35</v>
      </c>
      <c r="O404" t="s">
        <v>36</v>
      </c>
      <c r="P404">
        <v>3000</v>
      </c>
      <c r="Q404" t="s">
        <v>38</v>
      </c>
      <c r="R404">
        <v>3921</v>
      </c>
      <c r="S404" t="s">
        <v>39</v>
      </c>
      <c r="T404">
        <v>0</v>
      </c>
      <c r="U404" t="s">
        <v>40</v>
      </c>
      <c r="V404" s="68">
        <v>688354.49</v>
      </c>
      <c r="W404" s="1">
        <v>0</v>
      </c>
      <c r="X404" s="1">
        <v>688354.49</v>
      </c>
      <c r="Y404" s="1">
        <v>688354.49</v>
      </c>
      <c r="Z404" s="1">
        <v>688354.49</v>
      </c>
      <c r="AA404" s="81">
        <f t="shared" si="31"/>
        <v>0</v>
      </c>
      <c r="AB404" s="1">
        <v>688354.49</v>
      </c>
      <c r="AC404" s="81">
        <f t="shared" si="32"/>
        <v>0</v>
      </c>
      <c r="AD404" s="1">
        <v>688354.49</v>
      </c>
      <c r="AE404" s="81">
        <f t="shared" si="33"/>
        <v>0</v>
      </c>
      <c r="AF404" s="82">
        <f t="shared" si="34"/>
        <v>0</v>
      </c>
      <c r="AG404" s="1">
        <v>688354.49</v>
      </c>
      <c r="AH404" s="1">
        <v>0</v>
      </c>
      <c r="AI404" s="1">
        <v>0</v>
      </c>
      <c r="AJ404" s="1">
        <v>0</v>
      </c>
      <c r="AK404" s="1">
        <v>688354.49</v>
      </c>
    </row>
    <row r="405" spans="1:37" hidden="1" x14ac:dyDescent="0.25">
      <c r="A405" t="str">
        <f t="shared" si="30"/>
        <v>2.5-03-2204_23619013_2339210</v>
      </c>
      <c r="B405" t="s">
        <v>448</v>
      </c>
      <c r="C405" t="s">
        <v>449</v>
      </c>
      <c r="D405" t="s">
        <v>28</v>
      </c>
      <c r="E405" t="s">
        <v>29</v>
      </c>
      <c r="F405" t="s">
        <v>30</v>
      </c>
      <c r="G405" t="s">
        <v>31</v>
      </c>
      <c r="H405" t="s">
        <v>32</v>
      </c>
      <c r="I405" t="s">
        <v>33</v>
      </c>
      <c r="J405">
        <v>6</v>
      </c>
      <c r="K405" t="s">
        <v>34</v>
      </c>
      <c r="L405">
        <v>19</v>
      </c>
      <c r="M405" t="s">
        <v>37</v>
      </c>
      <c r="N405" t="s">
        <v>35</v>
      </c>
      <c r="O405" t="s">
        <v>36</v>
      </c>
      <c r="P405">
        <v>3000</v>
      </c>
      <c r="Q405" t="s">
        <v>38</v>
      </c>
      <c r="R405">
        <v>3921</v>
      </c>
      <c r="S405" t="s">
        <v>39</v>
      </c>
      <c r="T405">
        <v>0</v>
      </c>
      <c r="U405" t="s">
        <v>40</v>
      </c>
      <c r="V405" s="68">
        <v>55862.45</v>
      </c>
      <c r="W405" s="1">
        <v>0</v>
      </c>
      <c r="X405" s="1">
        <v>56476.45</v>
      </c>
      <c r="Y405" s="1">
        <v>56476.45</v>
      </c>
      <c r="Z405" s="1">
        <v>56476.45</v>
      </c>
      <c r="AA405" s="81">
        <f t="shared" si="31"/>
        <v>0</v>
      </c>
      <c r="AB405" s="1">
        <v>56476.45</v>
      </c>
      <c r="AC405" s="81">
        <f t="shared" si="32"/>
        <v>0</v>
      </c>
      <c r="AD405" s="1">
        <v>56476.45</v>
      </c>
      <c r="AE405" s="81">
        <f t="shared" si="33"/>
        <v>0</v>
      </c>
      <c r="AF405" s="82">
        <f t="shared" si="34"/>
        <v>-614</v>
      </c>
      <c r="AG405" s="1">
        <v>55862.45</v>
      </c>
      <c r="AH405" s="1">
        <v>0</v>
      </c>
      <c r="AI405" s="1">
        <v>0</v>
      </c>
      <c r="AJ405" s="1">
        <v>0</v>
      </c>
      <c r="AK405" s="1">
        <v>55862.45</v>
      </c>
    </row>
    <row r="406" spans="1:37" hidden="1" x14ac:dyDescent="0.25">
      <c r="A406" t="str">
        <f t="shared" si="30"/>
        <v>2.6-05-2204_23619013_2339210</v>
      </c>
      <c r="B406" t="s">
        <v>450</v>
      </c>
      <c r="C406" t="s">
        <v>451</v>
      </c>
      <c r="D406" t="s">
        <v>28</v>
      </c>
      <c r="E406" t="s">
        <v>29</v>
      </c>
      <c r="F406" t="s">
        <v>30</v>
      </c>
      <c r="G406" t="s">
        <v>31</v>
      </c>
      <c r="H406" t="s">
        <v>32</v>
      </c>
      <c r="I406" t="s">
        <v>33</v>
      </c>
      <c r="J406">
        <v>6</v>
      </c>
      <c r="K406" t="s">
        <v>34</v>
      </c>
      <c r="L406">
        <v>19</v>
      </c>
      <c r="M406" t="s">
        <v>37</v>
      </c>
      <c r="N406" t="s">
        <v>35</v>
      </c>
      <c r="O406" t="s">
        <v>36</v>
      </c>
      <c r="P406">
        <v>3000</v>
      </c>
      <c r="Q406" t="s">
        <v>38</v>
      </c>
      <c r="R406">
        <v>3921</v>
      </c>
      <c r="S406" t="s">
        <v>39</v>
      </c>
      <c r="T406">
        <v>0</v>
      </c>
      <c r="U406" t="s">
        <v>40</v>
      </c>
      <c r="V406" s="68">
        <v>8782.65</v>
      </c>
      <c r="W406" s="1">
        <v>0</v>
      </c>
      <c r="X406" s="1">
        <v>8782.65</v>
      </c>
      <c r="Y406" s="1">
        <v>8782.65</v>
      </c>
      <c r="Z406" s="1">
        <v>8782.65</v>
      </c>
      <c r="AA406" s="81">
        <f t="shared" si="31"/>
        <v>0</v>
      </c>
      <c r="AB406" s="1">
        <v>8782.65</v>
      </c>
      <c r="AC406" s="81">
        <f t="shared" si="32"/>
        <v>0</v>
      </c>
      <c r="AD406" s="1">
        <v>8782.65</v>
      </c>
      <c r="AE406" s="81">
        <f t="shared" si="33"/>
        <v>0</v>
      </c>
      <c r="AF406" s="82">
        <f t="shared" si="34"/>
        <v>0</v>
      </c>
      <c r="AG406" s="1">
        <v>8782.65</v>
      </c>
      <c r="AH406" s="1">
        <v>0</v>
      </c>
      <c r="AI406" s="1">
        <v>0</v>
      </c>
      <c r="AJ406" s="1">
        <v>0</v>
      </c>
      <c r="AK406" s="1">
        <v>8782.65</v>
      </c>
    </row>
    <row r="407" spans="1:37" hidden="1" x14ac:dyDescent="0.25">
      <c r="A407" t="str">
        <f t="shared" si="30"/>
        <v>2.6-10-2204_23619013_2339210</v>
      </c>
      <c r="B407" t="s">
        <v>452</v>
      </c>
      <c r="C407" t="s">
        <v>453</v>
      </c>
      <c r="D407" t="s">
        <v>28</v>
      </c>
      <c r="E407" t="s">
        <v>29</v>
      </c>
      <c r="F407" t="s">
        <v>30</v>
      </c>
      <c r="G407" t="s">
        <v>31</v>
      </c>
      <c r="H407" t="s">
        <v>32</v>
      </c>
      <c r="I407" t="s">
        <v>33</v>
      </c>
      <c r="J407">
        <v>6</v>
      </c>
      <c r="K407" t="s">
        <v>34</v>
      </c>
      <c r="L407">
        <v>19</v>
      </c>
      <c r="M407" t="s">
        <v>37</v>
      </c>
      <c r="N407" t="s">
        <v>35</v>
      </c>
      <c r="O407" t="s">
        <v>36</v>
      </c>
      <c r="P407">
        <v>3000</v>
      </c>
      <c r="Q407" t="s">
        <v>38</v>
      </c>
      <c r="R407">
        <v>3921</v>
      </c>
      <c r="S407" t="s">
        <v>39</v>
      </c>
      <c r="T407">
        <v>0</v>
      </c>
      <c r="U407" t="s">
        <v>40</v>
      </c>
      <c r="V407" s="68">
        <v>0</v>
      </c>
      <c r="W407" s="1">
        <v>0</v>
      </c>
      <c r="X407" s="1">
        <v>88245.29</v>
      </c>
      <c r="Y407" s="1">
        <v>88245.29</v>
      </c>
      <c r="Z407" s="1">
        <v>88245.29</v>
      </c>
      <c r="AA407" s="81">
        <f t="shared" si="31"/>
        <v>0</v>
      </c>
      <c r="AB407" s="1">
        <v>88245.29</v>
      </c>
      <c r="AC407" s="81">
        <f t="shared" si="32"/>
        <v>0</v>
      </c>
      <c r="AD407" s="1">
        <v>88245.29</v>
      </c>
      <c r="AE407" s="81">
        <f t="shared" si="33"/>
        <v>0</v>
      </c>
      <c r="AF407" s="82">
        <f t="shared" si="34"/>
        <v>-88245.29</v>
      </c>
      <c r="AG407" s="1">
        <v>0</v>
      </c>
      <c r="AH407" s="1">
        <v>0</v>
      </c>
      <c r="AI407" s="1">
        <v>0</v>
      </c>
      <c r="AJ407" s="1">
        <v>0</v>
      </c>
      <c r="AK407" s="1">
        <v>0</v>
      </c>
    </row>
    <row r="408" spans="1:37" hidden="1" x14ac:dyDescent="0.25">
      <c r="A408" t="str">
        <f t="shared" si="30"/>
        <v>2.5-01-2307_23337023_2361310</v>
      </c>
      <c r="B408" t="s">
        <v>458</v>
      </c>
      <c r="C408" t="s">
        <v>459</v>
      </c>
      <c r="D408" t="s">
        <v>28</v>
      </c>
      <c r="E408" t="s">
        <v>29</v>
      </c>
      <c r="F408" t="s">
        <v>108</v>
      </c>
      <c r="G408" t="s">
        <v>109</v>
      </c>
      <c r="H408" t="s">
        <v>88</v>
      </c>
      <c r="I408" t="s">
        <v>89</v>
      </c>
      <c r="J408">
        <v>3</v>
      </c>
      <c r="K408" t="s">
        <v>90</v>
      </c>
      <c r="L408">
        <v>37</v>
      </c>
      <c r="M408" t="s">
        <v>112</v>
      </c>
      <c r="N408" t="s">
        <v>110</v>
      </c>
      <c r="O408" t="s">
        <v>111</v>
      </c>
      <c r="P408">
        <v>6000</v>
      </c>
      <c r="Q408" t="s">
        <v>113</v>
      </c>
      <c r="R408">
        <v>6131</v>
      </c>
      <c r="S408" t="s">
        <v>115</v>
      </c>
      <c r="T408">
        <v>0</v>
      </c>
      <c r="U408" t="s">
        <v>40</v>
      </c>
      <c r="V408" s="68">
        <v>33091667</v>
      </c>
      <c r="W408" s="1">
        <v>33091667.420000002</v>
      </c>
      <c r="X408" s="1">
        <v>8471971.4299999997</v>
      </c>
      <c r="Y408" s="1">
        <v>8471971.4299999997</v>
      </c>
      <c r="Z408" s="1">
        <v>580747.69999999995</v>
      </c>
      <c r="AA408" s="81">
        <f t="shared" si="31"/>
        <v>7891223.7299999995</v>
      </c>
      <c r="AB408" s="1">
        <v>580747.69999999995</v>
      </c>
      <c r="AC408" s="81">
        <f t="shared" si="32"/>
        <v>0</v>
      </c>
      <c r="AD408" s="1">
        <v>580747.69999999995</v>
      </c>
      <c r="AE408" s="81">
        <f t="shared" si="33"/>
        <v>0</v>
      </c>
      <c r="AF408" s="82">
        <f t="shared" si="34"/>
        <v>24619695.57</v>
      </c>
      <c r="AG408" s="1">
        <v>0</v>
      </c>
      <c r="AH408" s="1">
        <v>0</v>
      </c>
      <c r="AI408" s="1">
        <v>0</v>
      </c>
      <c r="AJ408" s="1">
        <v>0.42</v>
      </c>
      <c r="AK408" s="1">
        <v>-0.42</v>
      </c>
    </row>
    <row r="409" spans="1:37" hidden="1" x14ac:dyDescent="0.25">
      <c r="A409" t="str">
        <f t="shared" si="30"/>
        <v>2.5-01-2307_23337023_2361510</v>
      </c>
      <c r="B409" t="s">
        <v>458</v>
      </c>
      <c r="C409" t="s">
        <v>459</v>
      </c>
      <c r="D409" t="s">
        <v>28</v>
      </c>
      <c r="E409" t="s">
        <v>29</v>
      </c>
      <c r="F409" t="s">
        <v>108</v>
      </c>
      <c r="G409" t="s">
        <v>109</v>
      </c>
      <c r="H409" t="s">
        <v>88</v>
      </c>
      <c r="I409" t="s">
        <v>89</v>
      </c>
      <c r="J409">
        <v>3</v>
      </c>
      <c r="K409" t="s">
        <v>90</v>
      </c>
      <c r="L409">
        <v>37</v>
      </c>
      <c r="M409" t="s">
        <v>112</v>
      </c>
      <c r="N409" t="s">
        <v>110</v>
      </c>
      <c r="O409" t="s">
        <v>111</v>
      </c>
      <c r="P409">
        <v>6000</v>
      </c>
      <c r="Q409" t="s">
        <v>113</v>
      </c>
      <c r="R409">
        <v>6151</v>
      </c>
      <c r="S409" t="s">
        <v>116</v>
      </c>
      <c r="T409">
        <v>0</v>
      </c>
      <c r="U409" t="s">
        <v>40</v>
      </c>
      <c r="V409" s="68">
        <v>20000000</v>
      </c>
      <c r="W409" s="1">
        <v>19999996.199999999</v>
      </c>
      <c r="X409" s="1">
        <v>33493610.079999998</v>
      </c>
      <c r="Y409" s="1">
        <v>33493610.079999998</v>
      </c>
      <c r="Z409" s="1">
        <v>13098438.300000001</v>
      </c>
      <c r="AA409" s="81">
        <f t="shared" si="31"/>
        <v>20395171.779999997</v>
      </c>
      <c r="AB409" s="1">
        <v>10036129.1</v>
      </c>
      <c r="AC409" s="81">
        <f t="shared" si="32"/>
        <v>3062309.2000000011</v>
      </c>
      <c r="AD409" s="1">
        <v>10036129.1</v>
      </c>
      <c r="AE409" s="81">
        <f t="shared" si="33"/>
        <v>0</v>
      </c>
      <c r="AF409" s="82">
        <f t="shared" si="34"/>
        <v>-13493610.079999998</v>
      </c>
      <c r="AG409" s="1">
        <v>0</v>
      </c>
      <c r="AH409" s="1">
        <v>3.8</v>
      </c>
      <c r="AI409" s="1">
        <v>0</v>
      </c>
      <c r="AJ409" s="1">
        <v>0</v>
      </c>
      <c r="AK409" s="1">
        <v>3.8</v>
      </c>
    </row>
  </sheetData>
  <autoFilter ref="A1:AK409">
    <filterColumn colId="2">
      <filters>
        <filter val="BARRIOS DE PAZ 2023 (APORTACIÓN ESTATAL)"/>
      </filters>
    </filterColumn>
    <filterColumn colId="17">
      <filters>
        <filter val="2711"/>
        <filter val="3361"/>
      </filters>
    </filterColumn>
    <filterColumn colId="19">
      <filters>
        <filter val="62"/>
        <filter val="63"/>
        <filter val="64"/>
        <filter val="65"/>
      </filters>
    </filterColumn>
  </autoFilter>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42"/>
  <sheetViews>
    <sheetView windowProtection="1" tabSelected="1" view="pageLayout" zoomScaleNormal="100" workbookViewId="0">
      <selection activeCell="A9" sqref="A9"/>
    </sheetView>
  </sheetViews>
  <sheetFormatPr baseColWidth="10" defaultRowHeight="15" x14ac:dyDescent="0.25"/>
  <cols>
    <col min="1" max="1" width="178.7109375" bestFit="1" customWidth="1"/>
    <col min="2" max="2" width="21.7109375" bestFit="1" customWidth="1"/>
    <col min="3" max="4" width="21" style="4" bestFit="1" customWidth="1"/>
  </cols>
  <sheetData>
    <row r="2" spans="1:4" x14ac:dyDescent="0.25">
      <c r="A2" s="2" t="s">
        <v>1</v>
      </c>
      <c r="B2" s="19" t="s">
        <v>655</v>
      </c>
      <c r="C2"/>
      <c r="D2"/>
    </row>
    <row r="3" spans="1:4" x14ac:dyDescent="0.25">
      <c r="A3" t="s">
        <v>630</v>
      </c>
      <c r="B3" s="1">
        <v>439624</v>
      </c>
      <c r="C3"/>
      <c r="D3"/>
    </row>
    <row r="4" spans="1:4" x14ac:dyDescent="0.25">
      <c r="A4" t="s">
        <v>624</v>
      </c>
      <c r="B4" s="1">
        <v>1060000</v>
      </c>
      <c r="C4"/>
      <c r="D4"/>
    </row>
    <row r="5" spans="1:4" x14ac:dyDescent="0.25">
      <c r="A5" t="s">
        <v>614</v>
      </c>
      <c r="B5" s="1">
        <v>15000000</v>
      </c>
      <c r="C5"/>
      <c r="D5"/>
    </row>
    <row r="6" spans="1:4" x14ac:dyDescent="0.25">
      <c r="A6" t="s">
        <v>134</v>
      </c>
      <c r="B6" s="1">
        <v>1307.25</v>
      </c>
      <c r="C6"/>
      <c r="D6"/>
    </row>
    <row r="7" spans="1:4" x14ac:dyDescent="0.25">
      <c r="A7" t="s">
        <v>457</v>
      </c>
      <c r="B7" s="1">
        <v>0</v>
      </c>
      <c r="C7"/>
      <c r="D7"/>
    </row>
    <row r="8" spans="1:4" x14ac:dyDescent="0.25">
      <c r="A8" t="s">
        <v>27</v>
      </c>
      <c r="B8" s="1">
        <v>35741.68</v>
      </c>
      <c r="C8"/>
      <c r="D8"/>
    </row>
    <row r="9" spans="1:4" x14ac:dyDescent="0.25">
      <c r="A9" t="s">
        <v>447</v>
      </c>
      <c r="B9" s="1">
        <v>1144594.82</v>
      </c>
      <c r="C9"/>
      <c r="D9"/>
    </row>
    <row r="10" spans="1:4" x14ac:dyDescent="0.25">
      <c r="A10" t="s">
        <v>459</v>
      </c>
      <c r="B10" s="1">
        <v>123090616</v>
      </c>
      <c r="C10"/>
      <c r="D10"/>
    </row>
    <row r="11" spans="1:4" x14ac:dyDescent="0.25">
      <c r="A11" t="s">
        <v>455</v>
      </c>
      <c r="B11" s="1">
        <v>1487966.9899999998</v>
      </c>
      <c r="C11"/>
      <c r="D11"/>
    </row>
    <row r="12" spans="1:4" x14ac:dyDescent="0.25">
      <c r="A12" t="s">
        <v>60</v>
      </c>
      <c r="B12" s="1">
        <v>651265664.31999993</v>
      </c>
      <c r="C12"/>
      <c r="D12"/>
    </row>
    <row r="13" spans="1:4" x14ac:dyDescent="0.25">
      <c r="A13" t="s">
        <v>653</v>
      </c>
      <c r="B13" s="1">
        <v>11200000</v>
      </c>
      <c r="C13"/>
      <c r="D13"/>
    </row>
    <row r="14" spans="1:4" x14ac:dyDescent="0.25">
      <c r="A14" t="s">
        <v>612</v>
      </c>
      <c r="B14" s="1">
        <v>50000000</v>
      </c>
      <c r="C14"/>
      <c r="D14"/>
    </row>
    <row r="15" spans="1:4" x14ac:dyDescent="0.25">
      <c r="A15" t="s">
        <v>651</v>
      </c>
      <c r="B15" s="1">
        <v>15000000</v>
      </c>
      <c r="C15"/>
      <c r="D15"/>
    </row>
    <row r="16" spans="1:4" x14ac:dyDescent="0.25">
      <c r="A16" t="s">
        <v>453</v>
      </c>
      <c r="B16" s="1">
        <v>88245.29</v>
      </c>
      <c r="C16"/>
      <c r="D16"/>
    </row>
    <row r="17" spans="1:4" ht="14.45" x14ac:dyDescent="0.3">
      <c r="A17" t="s">
        <v>53</v>
      </c>
      <c r="B17" s="1">
        <v>126897450</v>
      </c>
      <c r="C17"/>
      <c r="D17"/>
    </row>
    <row r="18" spans="1:4" ht="14.45" x14ac:dyDescent="0.3">
      <c r="A18" t="s">
        <v>42</v>
      </c>
      <c r="B18" s="1">
        <v>927322992.25</v>
      </c>
      <c r="C18"/>
      <c r="D18"/>
    </row>
    <row r="19" spans="1:4" x14ac:dyDescent="0.25">
      <c r="A19" t="s">
        <v>449</v>
      </c>
      <c r="B19" s="1">
        <v>56476.45</v>
      </c>
      <c r="C19"/>
      <c r="D19"/>
    </row>
    <row r="20" spans="1:4" x14ac:dyDescent="0.25">
      <c r="A20" t="s">
        <v>634</v>
      </c>
      <c r="B20" s="1">
        <v>7500000</v>
      </c>
      <c r="C20"/>
      <c r="D20"/>
    </row>
    <row r="21" spans="1:4" x14ac:dyDescent="0.25">
      <c r="A21" t="s">
        <v>635</v>
      </c>
      <c r="B21" s="1">
        <v>7500000</v>
      </c>
      <c r="C21"/>
      <c r="D21"/>
    </row>
    <row r="22" spans="1:4" x14ac:dyDescent="0.25">
      <c r="A22" t="s">
        <v>451</v>
      </c>
      <c r="B22" s="1">
        <v>8782.65</v>
      </c>
      <c r="C22"/>
      <c r="D22"/>
    </row>
    <row r="23" spans="1:4" x14ac:dyDescent="0.25">
      <c r="A23" t="s">
        <v>617</v>
      </c>
      <c r="B23" s="1">
        <v>550000</v>
      </c>
      <c r="C23"/>
      <c r="D23"/>
    </row>
    <row r="24" spans="1:4" x14ac:dyDescent="0.25">
      <c r="A24" t="s">
        <v>619</v>
      </c>
      <c r="B24" s="1">
        <v>55000</v>
      </c>
      <c r="C24"/>
      <c r="D24"/>
    </row>
    <row r="25" spans="1:4" ht="14.45" x14ac:dyDescent="0.3">
      <c r="A25" t="s">
        <v>124</v>
      </c>
      <c r="B25" s="1">
        <v>9782600</v>
      </c>
      <c r="C25"/>
      <c r="D25"/>
    </row>
    <row r="26" spans="1:4" ht="14.45" x14ac:dyDescent="0.3">
      <c r="A26" t="s">
        <v>138</v>
      </c>
      <c r="B26" s="1">
        <v>1991051563.8124003</v>
      </c>
      <c r="C26"/>
      <c r="D26"/>
    </row>
    <row r="27" spans="1:4" x14ac:dyDescent="0.25">
      <c r="A27" t="s">
        <v>136</v>
      </c>
      <c r="B27" s="1">
        <v>688354.49</v>
      </c>
      <c r="C27"/>
      <c r="D27"/>
    </row>
    <row r="28" spans="1:4" x14ac:dyDescent="0.25">
      <c r="A28" t="s">
        <v>57</v>
      </c>
      <c r="B28" s="1">
        <v>21200000</v>
      </c>
      <c r="C28"/>
      <c r="D28"/>
    </row>
    <row r="29" spans="1:4" x14ac:dyDescent="0.25">
      <c r="A29" t="s">
        <v>621</v>
      </c>
      <c r="B29" s="1">
        <v>2000000</v>
      </c>
      <c r="C29"/>
      <c r="D29"/>
    </row>
    <row r="30" spans="1:4" x14ac:dyDescent="0.25">
      <c r="A30" t="s">
        <v>628</v>
      </c>
      <c r="B30" s="1">
        <v>1373020</v>
      </c>
      <c r="C30"/>
      <c r="D30"/>
    </row>
    <row r="31" spans="1:4" ht="14.45" x14ac:dyDescent="0.3">
      <c r="A31" t="s">
        <v>591</v>
      </c>
      <c r="B31" s="1">
        <v>3965800000.0024004</v>
      </c>
      <c r="C31"/>
      <c r="D31"/>
    </row>
    <row r="32" spans="1:4" ht="14.45" x14ac:dyDescent="0.3">
      <c r="C32"/>
      <c r="D32"/>
    </row>
    <row r="33" spans="3:4" ht="14.45" x14ac:dyDescent="0.3">
      <c r="C33"/>
      <c r="D33"/>
    </row>
    <row r="34" spans="3:4" ht="14.45" x14ac:dyDescent="0.3">
      <c r="C34"/>
      <c r="D34"/>
    </row>
    <row r="35" spans="3:4" ht="14.45" x14ac:dyDescent="0.3">
      <c r="C35"/>
      <c r="D35"/>
    </row>
    <row r="36" spans="3:4" x14ac:dyDescent="0.25">
      <c r="C36"/>
      <c r="D36"/>
    </row>
    <row r="37" spans="3:4" x14ac:dyDescent="0.25">
      <c r="C37"/>
      <c r="D37"/>
    </row>
    <row r="38" spans="3:4" x14ac:dyDescent="0.25">
      <c r="C38"/>
      <c r="D38"/>
    </row>
    <row r="39" spans="3:4" x14ac:dyDescent="0.25">
      <c r="C39"/>
      <c r="D39"/>
    </row>
    <row r="40" spans="3:4" x14ac:dyDescent="0.25">
      <c r="C40"/>
      <c r="D40"/>
    </row>
    <row r="41" spans="3:4" x14ac:dyDescent="0.25">
      <c r="C41"/>
      <c r="D41"/>
    </row>
    <row r="42" spans="3:4" x14ac:dyDescent="0.25">
      <c r="C42"/>
      <c r="D42"/>
    </row>
  </sheetData>
  <pageMargins left="0.70866141732283472" right="0.6692913385826772" top="0.94488188976377963" bottom="0.74803149606299213" header="0.31496062992125984" footer="0.31496062992125984"/>
  <pageSetup paperSize="9" orientation="landscape" r:id="rId2"/>
  <headerFooter>
    <oddHeader>&amp;CMUNICIPIO DE TLAJOMULCO DE ZUÑIGA, JALISCO
2DA MODIFICACION PRESUPUESTAL 2023 
CLASIFICACION POR FUENTE DE FINANCIAMIENTO</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21"/>
  <sheetViews>
    <sheetView windowProtection="1" view="pageLayout" zoomScaleNormal="100" workbookViewId="0">
      <selection activeCell="B15" sqref="B15"/>
    </sheetView>
  </sheetViews>
  <sheetFormatPr baseColWidth="10" defaultRowHeight="15" x14ac:dyDescent="0.25"/>
  <cols>
    <col min="1" max="1" width="9.28515625" customWidth="1"/>
    <col min="2" max="2" width="57.7109375" bestFit="1" customWidth="1"/>
    <col min="3" max="3" width="16.42578125" customWidth="1"/>
    <col min="4" max="4" width="21" style="4" bestFit="1" customWidth="1"/>
    <col min="5" max="6" width="0" hidden="1" customWidth="1"/>
    <col min="7" max="7" width="16.85546875" customWidth="1"/>
  </cols>
  <sheetData>
    <row r="2" spans="1:7" ht="30" x14ac:dyDescent="0.25">
      <c r="A2" s="12" t="s">
        <v>657</v>
      </c>
      <c r="B2" s="12" t="s">
        <v>658</v>
      </c>
      <c r="C2" s="6" t="s">
        <v>655</v>
      </c>
      <c r="D2"/>
      <c r="F2" t="s">
        <v>655</v>
      </c>
    </row>
    <row r="3" spans="1:7" ht="14.45" x14ac:dyDescent="0.3">
      <c r="A3">
        <v>1000</v>
      </c>
      <c r="B3" t="s">
        <v>49</v>
      </c>
      <c r="C3" s="1">
        <v>1417895801.9999998</v>
      </c>
      <c r="D3"/>
      <c r="F3">
        <v>1417895801.9999998</v>
      </c>
      <c r="G3" s="1"/>
    </row>
    <row r="4" spans="1:7" ht="14.45" x14ac:dyDescent="0.3">
      <c r="A4">
        <v>2000</v>
      </c>
      <c r="B4" t="s">
        <v>73</v>
      </c>
      <c r="C4" s="1">
        <v>180814294.22999999</v>
      </c>
      <c r="D4"/>
      <c r="F4">
        <v>180814294.22999999</v>
      </c>
      <c r="G4" s="1"/>
    </row>
    <row r="5" spans="1:7" ht="14.45" x14ac:dyDescent="0.3">
      <c r="A5">
        <v>3000</v>
      </c>
      <c r="B5" t="s">
        <v>38</v>
      </c>
      <c r="C5" s="1">
        <v>1261801934.0500002</v>
      </c>
      <c r="D5"/>
      <c r="F5">
        <v>1248611682.0300004</v>
      </c>
      <c r="G5" s="1"/>
    </row>
    <row r="6" spans="1:7" ht="14.45" x14ac:dyDescent="0.3">
      <c r="A6">
        <v>4000</v>
      </c>
      <c r="B6" t="s">
        <v>154</v>
      </c>
      <c r="C6" s="1">
        <v>259855980</v>
      </c>
      <c r="D6"/>
      <c r="F6">
        <v>259605980</v>
      </c>
      <c r="G6" s="1"/>
    </row>
    <row r="7" spans="1:7" ht="14.45" x14ac:dyDescent="0.3">
      <c r="A7">
        <v>5000</v>
      </c>
      <c r="B7" t="s">
        <v>84</v>
      </c>
      <c r="C7" s="1">
        <v>147545458</v>
      </c>
      <c r="D7"/>
      <c r="F7">
        <v>150795319.00999999</v>
      </c>
      <c r="G7" s="1"/>
    </row>
    <row r="8" spans="1:7" ht="14.45" x14ac:dyDescent="0.3">
      <c r="A8">
        <v>6000</v>
      </c>
      <c r="B8" t="s">
        <v>113</v>
      </c>
      <c r="C8" s="1">
        <v>628063747.1724</v>
      </c>
      <c r="D8"/>
      <c r="F8">
        <v>625876718.07240009</v>
      </c>
      <c r="G8" s="1"/>
    </row>
    <row r="9" spans="1:7" ht="14.45" x14ac:dyDescent="0.3">
      <c r="A9">
        <v>9000</v>
      </c>
      <c r="B9" t="s">
        <v>104</v>
      </c>
      <c r="C9" s="1">
        <v>69822784.549999997</v>
      </c>
      <c r="D9"/>
      <c r="F9">
        <v>69822784.549999997</v>
      </c>
      <c r="G9" s="1"/>
    </row>
    <row r="10" spans="1:7" ht="14.45" x14ac:dyDescent="0.3">
      <c r="A10" t="s">
        <v>591</v>
      </c>
      <c r="C10" s="1">
        <v>3965800000.0023999</v>
      </c>
      <c r="D10"/>
      <c r="F10">
        <v>3953422579.8924007</v>
      </c>
      <c r="G10" s="1"/>
    </row>
    <row r="11" spans="1:7" x14ac:dyDescent="0.25">
      <c r="C11" s="1"/>
    </row>
    <row r="12" spans="1:7" x14ac:dyDescent="0.25">
      <c r="C12" s="1"/>
    </row>
    <row r="13" spans="1:7" x14ac:dyDescent="0.25">
      <c r="F13" t="s">
        <v>655</v>
      </c>
    </row>
    <row r="14" spans="1:7" ht="14.45" x14ac:dyDescent="0.3">
      <c r="G14" s="5"/>
    </row>
    <row r="15" spans="1:7" ht="14.45" x14ac:dyDescent="0.3">
      <c r="G15" s="5"/>
    </row>
    <row r="16" spans="1:7" ht="14.45" x14ac:dyDescent="0.3">
      <c r="G16" s="5"/>
    </row>
    <row r="17" spans="7:7" ht="14.45" x14ac:dyDescent="0.3">
      <c r="G17" s="5"/>
    </row>
    <row r="18" spans="7:7" ht="14.45" x14ac:dyDescent="0.3">
      <c r="G18" s="5"/>
    </row>
    <row r="19" spans="7:7" ht="14.45" x14ac:dyDescent="0.3">
      <c r="G19" s="5"/>
    </row>
    <row r="20" spans="7:7" ht="14.45" x14ac:dyDescent="0.3">
      <c r="G20" s="5"/>
    </row>
    <row r="21" spans="7:7" ht="14.45" x14ac:dyDescent="0.3">
      <c r="G21" s="5"/>
    </row>
  </sheetData>
  <pageMargins left="0.70866141732283472" right="0.70866141732283472" top="0.74803149606299213" bottom="0.74803149606299213" header="0.31496062992125984" footer="0.31496062992125984"/>
  <pageSetup paperSize="9" orientation="portrait" r:id="rId2"/>
  <headerFooter>
    <oddHeader>&amp;CMUNICIPIO DE TLAJOMULCO DE ZUÑIGA, JALISCO
2DA MODIFICACION PRESUPUESTAL 2023 
CLASIFICACION POR CAPITULO DEL GASTO</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0"/>
  <sheetViews>
    <sheetView windowProtection="1" view="pageLayout" topLeftCell="A10" zoomScaleNormal="100" workbookViewId="0">
      <selection activeCell="C10" sqref="C10"/>
    </sheetView>
  </sheetViews>
  <sheetFormatPr baseColWidth="10" defaultRowHeight="15" x14ac:dyDescent="0.25"/>
  <cols>
    <col min="2" max="2" width="79.85546875" bestFit="1" customWidth="1"/>
    <col min="3" max="3" width="16.42578125" bestFit="1" customWidth="1"/>
    <col min="4" max="4" width="22.140625" bestFit="1" customWidth="1"/>
    <col min="5" max="5" width="15.28515625" bestFit="1" customWidth="1"/>
  </cols>
  <sheetData>
    <row r="2" spans="2:3" ht="30" x14ac:dyDescent="0.25">
      <c r="B2" s="2" t="s">
        <v>7</v>
      </c>
      <c r="C2" s="6" t="s">
        <v>655</v>
      </c>
    </row>
    <row r="3" spans="2:3" x14ac:dyDescent="0.25">
      <c r="B3" t="s">
        <v>302</v>
      </c>
      <c r="C3" s="1">
        <v>10000000</v>
      </c>
    </row>
    <row r="4" spans="2:3" x14ac:dyDescent="0.25">
      <c r="B4" t="s">
        <v>66</v>
      </c>
      <c r="C4" s="1">
        <v>11451746.809999999</v>
      </c>
    </row>
    <row r="5" spans="2:3" ht="14.45" x14ac:dyDescent="0.3">
      <c r="B5" t="s">
        <v>429</v>
      </c>
      <c r="C5" s="1">
        <v>16800000</v>
      </c>
    </row>
    <row r="6" spans="2:3" x14ac:dyDescent="0.25">
      <c r="B6" t="s">
        <v>228</v>
      </c>
      <c r="C6" s="1">
        <v>124635262</v>
      </c>
    </row>
    <row r="7" spans="2:3" x14ac:dyDescent="0.25">
      <c r="B7" t="s">
        <v>364</v>
      </c>
      <c r="C7" s="1">
        <v>14959020</v>
      </c>
    </row>
    <row r="8" spans="2:3" x14ac:dyDescent="0.25">
      <c r="B8" t="s">
        <v>251</v>
      </c>
      <c r="C8" s="1">
        <v>5865252.3399999999</v>
      </c>
    </row>
    <row r="9" spans="2:3" x14ac:dyDescent="0.25">
      <c r="B9" t="s">
        <v>80</v>
      </c>
      <c r="C9" s="1">
        <v>103657659.77</v>
      </c>
    </row>
    <row r="10" spans="2:3" x14ac:dyDescent="0.25">
      <c r="B10" t="s">
        <v>89</v>
      </c>
      <c r="C10" s="1">
        <v>1398934782.49</v>
      </c>
    </row>
    <row r="11" spans="2:3" x14ac:dyDescent="0.25">
      <c r="B11" t="s">
        <v>245</v>
      </c>
      <c r="C11" s="1">
        <v>14625430</v>
      </c>
    </row>
    <row r="12" spans="2:3" ht="14.45" x14ac:dyDescent="0.3">
      <c r="B12" t="s">
        <v>435</v>
      </c>
      <c r="C12" s="1">
        <v>5910000</v>
      </c>
    </row>
    <row r="13" spans="2:3" x14ac:dyDescent="0.25">
      <c r="B13" t="s">
        <v>46</v>
      </c>
      <c r="C13" s="1">
        <v>1716285259.2599998</v>
      </c>
    </row>
    <row r="14" spans="2:3" ht="14.45" x14ac:dyDescent="0.3">
      <c r="B14" t="s">
        <v>307</v>
      </c>
      <c r="C14" s="1">
        <v>74664690.050000012</v>
      </c>
    </row>
    <row r="15" spans="2:3" x14ac:dyDescent="0.25">
      <c r="B15" t="s">
        <v>98</v>
      </c>
      <c r="C15" s="1">
        <v>76160140.670000002</v>
      </c>
    </row>
    <row r="16" spans="2:3" ht="14.45" x14ac:dyDescent="0.3">
      <c r="B16" t="s">
        <v>268</v>
      </c>
      <c r="C16" s="1">
        <v>2585000</v>
      </c>
    </row>
    <row r="17" spans="2:3" ht="14.45" x14ac:dyDescent="0.3">
      <c r="B17" t="s">
        <v>442</v>
      </c>
      <c r="C17" s="1">
        <v>66784842</v>
      </c>
    </row>
    <row r="18" spans="2:3" x14ac:dyDescent="0.25">
      <c r="B18" t="s">
        <v>33</v>
      </c>
      <c r="C18" s="1">
        <v>320453055.6124</v>
      </c>
    </row>
    <row r="19" spans="2:3" ht="14.45" x14ac:dyDescent="0.3">
      <c r="B19" t="s">
        <v>189</v>
      </c>
      <c r="C19" s="1">
        <v>2027859</v>
      </c>
    </row>
    <row r="20" spans="2:3" ht="14.45" x14ac:dyDescent="0.3">
      <c r="B20" t="s">
        <v>591</v>
      </c>
      <c r="C20" s="1">
        <v>3965800000.0024004</v>
      </c>
    </row>
  </sheetData>
  <pageMargins left="0.70866141732283472" right="0.70866141732283472" top="0.74803149606299213" bottom="0.74803149606299213" header="0.31496062992125984" footer="0.31496062992125984"/>
  <pageSetup paperSize="9" orientation="landscape" r:id="rId2"/>
  <headerFooter>
    <oddHeader>&amp;CMUNICIPIO DE TLAJOMULCO DE ZUÑIGA, JALISCO
2DA MODIFICACION PRESUPUESTAL 2023 
CLASIFICACION ADMINISTRATIVA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59"/>
  <sheetViews>
    <sheetView windowProtection="1" view="pageLayout" topLeftCell="B1" zoomScaleNormal="100" workbookViewId="0">
      <selection activeCell="D10" sqref="D10"/>
    </sheetView>
  </sheetViews>
  <sheetFormatPr baseColWidth="10" defaultRowHeight="15" x14ac:dyDescent="0.25"/>
  <cols>
    <col min="1" max="1" width="1.85546875" hidden="1" customWidth="1"/>
    <col min="2" max="2" width="35.42578125" style="16" customWidth="1"/>
    <col min="3" max="3" width="64.7109375" style="17" customWidth="1"/>
    <col min="4" max="4" width="20.85546875" customWidth="1"/>
    <col min="5" max="5" width="15.28515625" bestFit="1" customWidth="1"/>
  </cols>
  <sheetData>
    <row r="2" spans="2:4" s="91" customFormat="1" x14ac:dyDescent="0.25">
      <c r="B2" s="89" t="s">
        <v>1215</v>
      </c>
      <c r="C2" s="90" t="s">
        <v>13</v>
      </c>
      <c r="D2" s="6" t="s">
        <v>655</v>
      </c>
    </row>
    <row r="3" spans="2:4" x14ac:dyDescent="0.25">
      <c r="B3" s="16" t="s">
        <v>190</v>
      </c>
      <c r="C3" s="17" t="s">
        <v>193</v>
      </c>
      <c r="D3" s="1">
        <v>2027859</v>
      </c>
    </row>
    <row r="4" spans="2:4" x14ac:dyDescent="0.25">
      <c r="C4" s="17" t="s">
        <v>254</v>
      </c>
      <c r="D4" s="1">
        <v>5865252.3399999999</v>
      </c>
    </row>
    <row r="5" spans="2:4" ht="30" x14ac:dyDescent="0.25">
      <c r="B5" s="16" t="s">
        <v>127</v>
      </c>
      <c r="C5" s="17" t="s">
        <v>370</v>
      </c>
      <c r="D5" s="1">
        <v>4500000</v>
      </c>
    </row>
    <row r="6" spans="2:4" x14ac:dyDescent="0.25">
      <c r="C6" s="17" t="s">
        <v>297</v>
      </c>
      <c r="D6" s="1">
        <v>960000</v>
      </c>
    </row>
    <row r="7" spans="2:4" x14ac:dyDescent="0.25">
      <c r="C7" s="17" t="s">
        <v>310</v>
      </c>
      <c r="D7" s="1">
        <v>5677246</v>
      </c>
    </row>
    <row r="8" spans="2:4" x14ac:dyDescent="0.25">
      <c r="C8" s="17" t="s">
        <v>438</v>
      </c>
      <c r="D8" s="1">
        <v>5910000</v>
      </c>
    </row>
    <row r="9" spans="2:4" x14ac:dyDescent="0.25">
      <c r="C9" s="17" t="s">
        <v>305</v>
      </c>
      <c r="D9" s="1">
        <v>10000000</v>
      </c>
    </row>
    <row r="10" spans="2:4" x14ac:dyDescent="0.25">
      <c r="C10" s="17" t="s">
        <v>130</v>
      </c>
      <c r="D10" s="1">
        <v>44692764.670000002</v>
      </c>
    </row>
    <row r="11" spans="2:4" x14ac:dyDescent="0.25">
      <c r="C11" s="17" t="s">
        <v>271</v>
      </c>
      <c r="D11" s="1">
        <v>2585000</v>
      </c>
    </row>
    <row r="12" spans="2:4" x14ac:dyDescent="0.25">
      <c r="C12" s="17" t="s">
        <v>295</v>
      </c>
      <c r="D12" s="1">
        <v>2823470</v>
      </c>
    </row>
    <row r="13" spans="2:4" x14ac:dyDescent="0.25">
      <c r="C13" s="17" t="s">
        <v>380</v>
      </c>
      <c r="D13" s="1">
        <v>500000</v>
      </c>
    </row>
    <row r="14" spans="2:4" x14ac:dyDescent="0.25">
      <c r="C14" s="17" t="s">
        <v>153</v>
      </c>
      <c r="D14" s="1">
        <v>4432000</v>
      </c>
    </row>
    <row r="15" spans="2:4" x14ac:dyDescent="0.25">
      <c r="C15" s="17" t="s">
        <v>160</v>
      </c>
      <c r="D15" s="1">
        <v>5030500</v>
      </c>
    </row>
    <row r="16" spans="2:4" x14ac:dyDescent="0.25">
      <c r="C16" s="17" t="s">
        <v>248</v>
      </c>
      <c r="D16" s="1">
        <v>14625430</v>
      </c>
    </row>
    <row r="17" spans="2:4" x14ac:dyDescent="0.25">
      <c r="C17" s="17" t="s">
        <v>445</v>
      </c>
      <c r="D17" s="1">
        <v>66784842</v>
      </c>
    </row>
    <row r="18" spans="2:4" x14ac:dyDescent="0.25">
      <c r="B18" s="16" t="s">
        <v>384</v>
      </c>
      <c r="C18" s="17" t="s">
        <v>391</v>
      </c>
      <c r="D18" s="1">
        <v>10959020</v>
      </c>
    </row>
    <row r="19" spans="2:4" x14ac:dyDescent="0.25">
      <c r="C19" s="17" t="s">
        <v>423</v>
      </c>
      <c r="D19" s="1">
        <v>750000</v>
      </c>
    </row>
    <row r="20" spans="2:4" x14ac:dyDescent="0.25">
      <c r="C20" s="17" t="s">
        <v>387</v>
      </c>
      <c r="D20" s="1">
        <v>2000000</v>
      </c>
    </row>
    <row r="21" spans="2:4" x14ac:dyDescent="0.25">
      <c r="C21" s="17" t="s">
        <v>388</v>
      </c>
      <c r="D21" s="1">
        <v>300000</v>
      </c>
    </row>
    <row r="22" spans="2:4" x14ac:dyDescent="0.25">
      <c r="C22" s="17" t="s">
        <v>405</v>
      </c>
      <c r="D22" s="1">
        <v>500000</v>
      </c>
    </row>
    <row r="23" spans="2:4" x14ac:dyDescent="0.25">
      <c r="B23" s="16" t="s">
        <v>169</v>
      </c>
      <c r="C23" s="17" t="s">
        <v>172</v>
      </c>
      <c r="D23" s="1">
        <v>535211246</v>
      </c>
    </row>
    <row r="24" spans="2:4" x14ac:dyDescent="0.25">
      <c r="B24" s="16" t="s">
        <v>34</v>
      </c>
      <c r="C24" s="17" t="s">
        <v>107</v>
      </c>
      <c r="D24" s="1">
        <v>250095024.41</v>
      </c>
    </row>
    <row r="25" spans="2:4" x14ac:dyDescent="0.25">
      <c r="C25" s="17" t="s">
        <v>328</v>
      </c>
      <c r="D25" s="1">
        <v>48226500</v>
      </c>
    </row>
    <row r="26" spans="2:4" x14ac:dyDescent="0.25">
      <c r="C26" s="17" t="s">
        <v>325</v>
      </c>
      <c r="D26" s="1">
        <v>16494340.089999998</v>
      </c>
    </row>
    <row r="27" spans="2:4" x14ac:dyDescent="0.25">
      <c r="C27" s="17" t="s">
        <v>275</v>
      </c>
      <c r="D27" s="1">
        <v>222553224.56240001</v>
      </c>
    </row>
    <row r="28" spans="2:4" x14ac:dyDescent="0.25">
      <c r="C28" s="17" t="s">
        <v>75</v>
      </c>
      <c r="D28" s="1">
        <v>35000000</v>
      </c>
    </row>
    <row r="29" spans="2:4" x14ac:dyDescent="0.25">
      <c r="C29" s="17" t="s">
        <v>103</v>
      </c>
      <c r="D29" s="1">
        <v>9000000</v>
      </c>
    </row>
    <row r="30" spans="2:4" x14ac:dyDescent="0.25">
      <c r="C30" s="17" t="s">
        <v>200</v>
      </c>
      <c r="D30" s="1">
        <v>6194140.1600000001</v>
      </c>
    </row>
    <row r="31" spans="2:4" x14ac:dyDescent="0.25">
      <c r="C31" s="17" t="s">
        <v>377</v>
      </c>
      <c r="D31" s="1">
        <v>2111015.56</v>
      </c>
    </row>
    <row r="32" spans="2:4" x14ac:dyDescent="0.25">
      <c r="C32" s="17" t="s">
        <v>37</v>
      </c>
      <c r="D32" s="1">
        <v>91346331.049999997</v>
      </c>
    </row>
    <row r="33" spans="2:4" x14ac:dyDescent="0.25">
      <c r="C33" s="17" t="s">
        <v>292</v>
      </c>
      <c r="D33" s="1">
        <v>6553500</v>
      </c>
    </row>
    <row r="34" spans="2:4" x14ac:dyDescent="0.25">
      <c r="C34" s="17" t="s">
        <v>49</v>
      </c>
      <c r="D34" s="1">
        <v>1422190234.8499997</v>
      </c>
    </row>
    <row r="35" spans="2:4" x14ac:dyDescent="0.25">
      <c r="C35" s="17" t="s">
        <v>83</v>
      </c>
      <c r="D35" s="1">
        <v>97463519.609999999</v>
      </c>
    </row>
    <row r="36" spans="2:4" ht="30" x14ac:dyDescent="0.25">
      <c r="B36" s="16" t="s">
        <v>90</v>
      </c>
      <c r="C36" s="17" t="s">
        <v>260</v>
      </c>
      <c r="D36" s="1">
        <v>404000</v>
      </c>
    </row>
    <row r="37" spans="2:4" x14ac:dyDescent="0.25">
      <c r="C37" s="17" t="s">
        <v>264</v>
      </c>
      <c r="D37" s="1">
        <v>3813950</v>
      </c>
    </row>
    <row r="38" spans="2:4" x14ac:dyDescent="0.25">
      <c r="C38" s="17" t="s">
        <v>112</v>
      </c>
      <c r="D38" s="1">
        <v>481188121.49000001</v>
      </c>
    </row>
    <row r="39" spans="2:4" x14ac:dyDescent="0.25">
      <c r="C39" s="17" t="s">
        <v>372</v>
      </c>
      <c r="D39" s="1">
        <v>31150000</v>
      </c>
    </row>
    <row r="40" spans="2:4" x14ac:dyDescent="0.25">
      <c r="C40" s="17" t="s">
        <v>93</v>
      </c>
      <c r="D40" s="1">
        <v>181095256</v>
      </c>
    </row>
    <row r="41" spans="2:4" x14ac:dyDescent="0.25">
      <c r="C41" s="17" t="s">
        <v>367</v>
      </c>
      <c r="D41" s="1">
        <v>450000</v>
      </c>
    </row>
    <row r="42" spans="2:4" x14ac:dyDescent="0.25">
      <c r="C42" s="17" t="s">
        <v>121</v>
      </c>
      <c r="D42" s="1">
        <v>95374000</v>
      </c>
    </row>
    <row r="43" spans="2:4" x14ac:dyDescent="0.25">
      <c r="C43" s="17" t="s">
        <v>362</v>
      </c>
      <c r="D43" s="1">
        <v>39671784</v>
      </c>
    </row>
    <row r="44" spans="2:4" x14ac:dyDescent="0.25">
      <c r="C44" s="17" t="s">
        <v>101</v>
      </c>
      <c r="D44" s="1">
        <v>9003456</v>
      </c>
    </row>
    <row r="45" spans="2:4" x14ac:dyDescent="0.25">
      <c r="C45" s="17" t="s">
        <v>218</v>
      </c>
      <c r="D45" s="1">
        <v>35244375</v>
      </c>
    </row>
    <row r="46" spans="2:4" x14ac:dyDescent="0.25">
      <c r="B46" s="16" t="s">
        <v>67</v>
      </c>
      <c r="C46" s="17" t="s">
        <v>70</v>
      </c>
      <c r="D46" s="1">
        <v>3045000</v>
      </c>
    </row>
    <row r="47" spans="2:4" x14ac:dyDescent="0.25">
      <c r="C47" s="17" t="s">
        <v>72</v>
      </c>
      <c r="D47" s="1">
        <v>8406746.8099999987</v>
      </c>
    </row>
    <row r="48" spans="2:4" x14ac:dyDescent="0.25">
      <c r="B48" s="16" t="s">
        <v>229</v>
      </c>
      <c r="C48" s="17" t="s">
        <v>431</v>
      </c>
      <c r="D48" s="1">
        <v>16800000</v>
      </c>
    </row>
    <row r="49" spans="2:4" x14ac:dyDescent="0.25">
      <c r="C49" s="17" t="s">
        <v>408</v>
      </c>
      <c r="D49" s="1">
        <v>5765000</v>
      </c>
    </row>
    <row r="50" spans="2:4" x14ac:dyDescent="0.25">
      <c r="C50" s="17" t="s">
        <v>232</v>
      </c>
      <c r="D50" s="1">
        <v>34000000</v>
      </c>
    </row>
    <row r="51" spans="2:4" x14ac:dyDescent="0.25">
      <c r="C51" s="17" t="s">
        <v>236</v>
      </c>
      <c r="D51" s="1">
        <v>1000000</v>
      </c>
    </row>
    <row r="52" spans="2:4" x14ac:dyDescent="0.25">
      <c r="C52" s="17" t="s">
        <v>319</v>
      </c>
      <c r="D52" s="1">
        <v>1655588.4</v>
      </c>
    </row>
    <row r="53" spans="2:4" x14ac:dyDescent="0.25">
      <c r="C53" s="17" t="s">
        <v>239</v>
      </c>
      <c r="D53" s="1">
        <v>10545000</v>
      </c>
    </row>
    <row r="54" spans="2:4" x14ac:dyDescent="0.25">
      <c r="C54" s="17" t="s">
        <v>242</v>
      </c>
      <c r="D54" s="1">
        <v>54793475.799999997</v>
      </c>
    </row>
    <row r="55" spans="2:4" x14ac:dyDescent="0.25">
      <c r="C55" s="17" t="s">
        <v>415</v>
      </c>
      <c r="D55" s="1">
        <v>4168800</v>
      </c>
    </row>
    <row r="56" spans="2:4" x14ac:dyDescent="0.25">
      <c r="C56" s="17" t="s">
        <v>409</v>
      </c>
      <c r="D56" s="1">
        <v>200000</v>
      </c>
    </row>
    <row r="57" spans="2:4" x14ac:dyDescent="0.25">
      <c r="C57" s="17" t="s">
        <v>322</v>
      </c>
      <c r="D57" s="1">
        <v>500000</v>
      </c>
    </row>
    <row r="58" spans="2:4" x14ac:dyDescent="0.25">
      <c r="C58" s="17" t="s">
        <v>243</v>
      </c>
      <c r="D58" s="1">
        <v>14162986.199999999</v>
      </c>
    </row>
    <row r="59" spans="2:4" x14ac:dyDescent="0.25">
      <c r="B59" s="16" t="s">
        <v>591</v>
      </c>
      <c r="D59" s="1">
        <v>3965800000.0024004</v>
      </c>
    </row>
  </sheetData>
  <pageMargins left="0.70866141732283472" right="0.70866141732283472" top="0.74803149606299213" bottom="0.74803149606299213" header="0.31496062992125984" footer="0.31496062992125984"/>
  <pageSetup paperSize="9" orientation="landscape" r:id="rId2"/>
  <headerFooter>
    <oddHeader>&amp;CMUNICIPIO DE TLAJOMULCO DE ZUÑIGA, JALISCO
2DA MODIFICACION PRESUPUESTAL 2023 
PROGRAMA Y PROYECTO</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6"/>
  <sheetViews>
    <sheetView windowProtection="1" view="pageLayout" zoomScaleNormal="100" workbookViewId="0">
      <selection activeCell="B9" sqref="B9"/>
    </sheetView>
  </sheetViews>
  <sheetFormatPr baseColWidth="10" defaultRowHeight="15" x14ac:dyDescent="0.25"/>
  <cols>
    <col min="2" max="2" width="53.140625" bestFit="1" customWidth="1"/>
    <col min="3" max="3" width="15.28515625" bestFit="1" customWidth="1"/>
    <col min="4" max="4" width="20.140625" bestFit="1" customWidth="1"/>
    <col min="5" max="5" width="15.28515625" bestFit="1" customWidth="1"/>
  </cols>
  <sheetData>
    <row r="2" spans="2:3" ht="45" x14ac:dyDescent="0.25">
      <c r="B2" s="13" t="s">
        <v>663</v>
      </c>
      <c r="C2" s="6" t="s">
        <v>655</v>
      </c>
    </row>
    <row r="3" spans="2:3" ht="14.45" x14ac:dyDescent="0.3">
      <c r="B3" s="3" t="s">
        <v>659</v>
      </c>
      <c r="C3" s="1">
        <v>69822784.549999997</v>
      </c>
    </row>
    <row r="4" spans="2:3" ht="14.45" x14ac:dyDescent="0.3">
      <c r="B4" s="3" t="s">
        <v>661</v>
      </c>
      <c r="C4" s="1">
        <v>775609205.1724</v>
      </c>
    </row>
    <row r="5" spans="2:3" ht="14.45" x14ac:dyDescent="0.3">
      <c r="B5" s="3" t="s">
        <v>662</v>
      </c>
      <c r="C5" s="1">
        <v>3120368010.2799988</v>
      </c>
    </row>
    <row r="6" spans="2:3" ht="14.45" x14ac:dyDescent="0.3">
      <c r="B6" s="3" t="s">
        <v>591</v>
      </c>
      <c r="C6" s="1">
        <v>3965800000.0023985</v>
      </c>
    </row>
  </sheetData>
  <pageMargins left="0.70866141732283472" right="0.70866141732283472" top="1.1417322834645669" bottom="0.74803149606299213" header="0.31496062992125984" footer="0.31496062992125984"/>
  <pageSetup paperSize="9" orientation="portrait" r:id="rId2"/>
  <headerFooter>
    <oddHeader xml:space="preserve">&amp;CMUNICIPIO DE TLAJOMULCO DE ZUÑIGA, JALISCO
2DA MODIFICACION PRESUPUESTAL 2023 
CLASIFICACION POR TIPO DEL GASTO 
</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4"/>
  <sheetViews>
    <sheetView windowProtection="1" view="pageLayout" zoomScaleNormal="100" workbookViewId="0">
      <selection activeCell="C17" sqref="C17"/>
    </sheetView>
  </sheetViews>
  <sheetFormatPr baseColWidth="10" defaultRowHeight="15" x14ac:dyDescent="0.25"/>
  <cols>
    <col min="1" max="1" width="7.28515625" style="17" customWidth="1"/>
    <col min="2" max="2" width="58.85546875" style="16" customWidth="1"/>
    <col min="3" max="4" width="15.28515625" bestFit="1" customWidth="1"/>
    <col min="5" max="5" width="20.140625" bestFit="1" customWidth="1"/>
    <col min="6" max="7" width="21" bestFit="1" customWidth="1"/>
  </cols>
  <sheetData>
    <row r="1" spans="1:3" ht="45" x14ac:dyDescent="0.25">
      <c r="A1" s="13" t="s">
        <v>16</v>
      </c>
      <c r="B1" s="20" t="s">
        <v>17</v>
      </c>
      <c r="C1" s="6" t="s">
        <v>655</v>
      </c>
    </row>
    <row r="2" spans="1:3" x14ac:dyDescent="0.25">
      <c r="A2" s="17">
        <v>1111</v>
      </c>
      <c r="B2" s="16" t="s">
        <v>349</v>
      </c>
      <c r="C2" s="1">
        <v>12975991.18</v>
      </c>
    </row>
    <row r="3" spans="1:3" x14ac:dyDescent="0.25">
      <c r="A3" s="17">
        <v>1131</v>
      </c>
      <c r="B3" s="16" t="s">
        <v>50</v>
      </c>
      <c r="C3" s="1">
        <v>763330078.53999996</v>
      </c>
    </row>
    <row r="4" spans="1:3" x14ac:dyDescent="0.25">
      <c r="A4" s="17">
        <v>1211</v>
      </c>
      <c r="B4" s="16" t="s">
        <v>626</v>
      </c>
      <c r="C4" s="1">
        <v>960000</v>
      </c>
    </row>
    <row r="5" spans="1:3" x14ac:dyDescent="0.25">
      <c r="A5" s="17">
        <v>1221</v>
      </c>
      <c r="B5" s="16" t="s">
        <v>54</v>
      </c>
      <c r="C5" s="1">
        <v>106196660.64</v>
      </c>
    </row>
    <row r="6" spans="1:3" x14ac:dyDescent="0.25">
      <c r="A6" s="17">
        <v>1231</v>
      </c>
      <c r="B6" s="16" t="s">
        <v>350</v>
      </c>
      <c r="C6" s="1">
        <v>26400</v>
      </c>
    </row>
    <row r="7" spans="1:3" x14ac:dyDescent="0.25">
      <c r="A7" s="17">
        <v>1321</v>
      </c>
      <c r="B7" s="16" t="s">
        <v>351</v>
      </c>
      <c r="C7" s="1">
        <v>11963192.779999999</v>
      </c>
    </row>
    <row r="8" spans="1:3" x14ac:dyDescent="0.25">
      <c r="A8" s="17">
        <v>1322</v>
      </c>
      <c r="B8" s="16" t="s">
        <v>51</v>
      </c>
      <c r="C8" s="1">
        <v>119631927.78999999</v>
      </c>
    </row>
    <row r="9" spans="1:3" x14ac:dyDescent="0.25">
      <c r="A9" s="17">
        <v>1331</v>
      </c>
      <c r="B9" s="16" t="s">
        <v>352</v>
      </c>
      <c r="C9" s="1">
        <v>700000</v>
      </c>
    </row>
    <row r="10" spans="1:3" x14ac:dyDescent="0.25">
      <c r="A10" s="17">
        <v>1341</v>
      </c>
      <c r="B10" s="16" t="s">
        <v>353</v>
      </c>
      <c r="C10" s="1">
        <v>7500000</v>
      </c>
    </row>
    <row r="11" spans="1:3" ht="30" x14ac:dyDescent="0.25">
      <c r="A11" s="17">
        <v>1411</v>
      </c>
      <c r="B11" s="16" t="s">
        <v>354</v>
      </c>
      <c r="C11" s="1">
        <v>51680992.799999997</v>
      </c>
    </row>
    <row r="12" spans="1:3" x14ac:dyDescent="0.25">
      <c r="A12" s="17">
        <v>1421</v>
      </c>
      <c r="B12" s="16" t="s">
        <v>355</v>
      </c>
      <c r="C12" s="1">
        <v>25840496.399999999</v>
      </c>
    </row>
    <row r="13" spans="1:3" x14ac:dyDescent="0.25">
      <c r="A13" s="17">
        <v>1431</v>
      </c>
      <c r="B13" s="16" t="s">
        <v>356</v>
      </c>
      <c r="C13" s="1">
        <v>17226997.600000001</v>
      </c>
    </row>
    <row r="14" spans="1:3" x14ac:dyDescent="0.25">
      <c r="A14" s="17">
        <v>1432</v>
      </c>
      <c r="B14" s="16" t="s">
        <v>357</v>
      </c>
      <c r="C14" s="1">
        <v>150736229.00999999</v>
      </c>
    </row>
    <row r="15" spans="1:3" x14ac:dyDescent="0.25">
      <c r="A15" s="17">
        <v>1441</v>
      </c>
      <c r="B15" s="16" t="s">
        <v>358</v>
      </c>
      <c r="C15" s="1">
        <v>13616211</v>
      </c>
    </row>
    <row r="16" spans="1:3" x14ac:dyDescent="0.25">
      <c r="A16" s="17">
        <v>1521</v>
      </c>
      <c r="B16" s="16" t="s">
        <v>359</v>
      </c>
      <c r="C16" s="1">
        <v>5373789</v>
      </c>
    </row>
    <row r="17" spans="1:3" x14ac:dyDescent="0.25">
      <c r="A17" s="17">
        <v>1591</v>
      </c>
      <c r="B17" s="16" t="s">
        <v>55</v>
      </c>
      <c r="C17" s="1">
        <v>108936835.26000001</v>
      </c>
    </row>
    <row r="18" spans="1:3" x14ac:dyDescent="0.25">
      <c r="A18" s="17">
        <v>1711</v>
      </c>
      <c r="B18" s="16" t="s">
        <v>58</v>
      </c>
      <c r="C18" s="1">
        <v>21200000</v>
      </c>
    </row>
    <row r="19" spans="1:3" x14ac:dyDescent="0.25">
      <c r="A19" s="17">
        <v>2111</v>
      </c>
      <c r="B19" s="16" t="s">
        <v>161</v>
      </c>
      <c r="C19" s="1">
        <v>3521372.5</v>
      </c>
    </row>
    <row r="20" spans="1:3" x14ac:dyDescent="0.25">
      <c r="A20" s="17">
        <v>2121</v>
      </c>
      <c r="B20" s="16" t="s">
        <v>627</v>
      </c>
      <c r="C20" s="1">
        <v>7571</v>
      </c>
    </row>
    <row r="21" spans="1:3" ht="30" x14ac:dyDescent="0.25">
      <c r="A21" s="17">
        <v>2141</v>
      </c>
      <c r="B21" s="16" t="s">
        <v>201</v>
      </c>
      <c r="C21" s="1">
        <v>269180</v>
      </c>
    </row>
    <row r="22" spans="1:3" x14ac:dyDescent="0.25">
      <c r="A22" s="17">
        <v>2151</v>
      </c>
      <c r="B22" s="16" t="s">
        <v>333</v>
      </c>
      <c r="C22" s="1">
        <v>500</v>
      </c>
    </row>
    <row r="23" spans="1:3" x14ac:dyDescent="0.25">
      <c r="A23" s="17">
        <v>2161</v>
      </c>
      <c r="B23" s="16" t="s">
        <v>162</v>
      </c>
      <c r="C23" s="1">
        <v>4267801.4800000004</v>
      </c>
    </row>
    <row r="24" spans="1:3" x14ac:dyDescent="0.25">
      <c r="A24" s="17">
        <v>2171</v>
      </c>
      <c r="B24" s="16" t="s">
        <v>255</v>
      </c>
      <c r="C24" s="1">
        <v>33000</v>
      </c>
    </row>
    <row r="25" spans="1:3" ht="30" x14ac:dyDescent="0.25">
      <c r="A25" s="17">
        <v>2181</v>
      </c>
      <c r="B25" s="16" t="s">
        <v>293</v>
      </c>
      <c r="C25" s="1">
        <v>5503500</v>
      </c>
    </row>
    <row r="26" spans="1:3" x14ac:dyDescent="0.25">
      <c r="A26" s="17">
        <v>2211</v>
      </c>
      <c r="B26" s="16" t="s">
        <v>141</v>
      </c>
      <c r="C26" s="1">
        <v>1397982</v>
      </c>
    </row>
    <row r="27" spans="1:3" x14ac:dyDescent="0.25">
      <c r="A27" s="17">
        <v>2221</v>
      </c>
      <c r="B27" s="16" t="s">
        <v>194</v>
      </c>
      <c r="C27" s="1">
        <v>635000</v>
      </c>
    </row>
    <row r="28" spans="1:3" x14ac:dyDescent="0.25">
      <c r="A28" s="17">
        <v>2231</v>
      </c>
      <c r="B28" s="16" t="s">
        <v>261</v>
      </c>
      <c r="C28" s="1">
        <v>5000</v>
      </c>
    </row>
    <row r="29" spans="1:3" ht="30" x14ac:dyDescent="0.25">
      <c r="A29" s="17">
        <v>2351</v>
      </c>
      <c r="B29" s="16" t="s">
        <v>392</v>
      </c>
      <c r="C29" s="1">
        <v>700000</v>
      </c>
    </row>
    <row r="30" spans="1:3" x14ac:dyDescent="0.25">
      <c r="A30" s="17">
        <v>2391</v>
      </c>
      <c r="B30" s="16" t="s">
        <v>393</v>
      </c>
      <c r="C30" s="1">
        <v>540000</v>
      </c>
    </row>
    <row r="31" spans="1:3" x14ac:dyDescent="0.25">
      <c r="A31" s="17">
        <v>2411</v>
      </c>
      <c r="B31" s="16" t="s">
        <v>173</v>
      </c>
      <c r="C31" s="1">
        <v>500900</v>
      </c>
    </row>
    <row r="32" spans="1:3" x14ac:dyDescent="0.25">
      <c r="A32" s="17">
        <v>2421</v>
      </c>
      <c r="B32" s="16" t="s">
        <v>163</v>
      </c>
      <c r="C32" s="1">
        <v>12912500</v>
      </c>
    </row>
    <row r="33" spans="1:3" x14ac:dyDescent="0.25">
      <c r="A33" s="17">
        <v>2431</v>
      </c>
      <c r="B33" s="16" t="s">
        <v>394</v>
      </c>
      <c r="C33" s="1">
        <v>100000</v>
      </c>
    </row>
    <row r="34" spans="1:3" x14ac:dyDescent="0.25">
      <c r="A34" s="17">
        <v>2451</v>
      </c>
      <c r="B34" s="16" t="s">
        <v>334</v>
      </c>
      <c r="C34" s="1">
        <v>140000</v>
      </c>
    </row>
    <row r="35" spans="1:3" x14ac:dyDescent="0.25">
      <c r="A35" s="17">
        <v>2461</v>
      </c>
      <c r="B35" s="16" t="s">
        <v>164</v>
      </c>
      <c r="C35" s="1">
        <v>10513650</v>
      </c>
    </row>
    <row r="36" spans="1:3" x14ac:dyDescent="0.25">
      <c r="A36" s="17">
        <v>2471</v>
      </c>
      <c r="B36" s="16" t="s">
        <v>174</v>
      </c>
      <c r="C36" s="1">
        <v>3082000.42</v>
      </c>
    </row>
    <row r="37" spans="1:3" x14ac:dyDescent="0.25">
      <c r="A37" s="17">
        <v>2481</v>
      </c>
      <c r="B37" s="16" t="s">
        <v>219</v>
      </c>
      <c r="C37" s="1">
        <v>10000</v>
      </c>
    </row>
    <row r="38" spans="1:3" ht="30" x14ac:dyDescent="0.25">
      <c r="A38" s="17">
        <v>2491</v>
      </c>
      <c r="B38" s="16" t="s">
        <v>165</v>
      </c>
      <c r="C38" s="1">
        <v>6046228</v>
      </c>
    </row>
    <row r="39" spans="1:3" x14ac:dyDescent="0.25">
      <c r="A39" s="17">
        <v>2511</v>
      </c>
      <c r="B39" s="16" t="s">
        <v>175</v>
      </c>
      <c r="C39" s="1">
        <v>1700000</v>
      </c>
    </row>
    <row r="40" spans="1:3" x14ac:dyDescent="0.25">
      <c r="A40" s="17">
        <v>2521</v>
      </c>
      <c r="B40" s="16" t="s">
        <v>220</v>
      </c>
      <c r="C40" s="1">
        <v>1099500</v>
      </c>
    </row>
    <row r="41" spans="1:3" x14ac:dyDescent="0.25">
      <c r="A41" s="17">
        <v>2531</v>
      </c>
      <c r="B41" s="16" t="s">
        <v>195</v>
      </c>
      <c r="C41" s="1">
        <v>5876202</v>
      </c>
    </row>
    <row r="42" spans="1:3" x14ac:dyDescent="0.25">
      <c r="A42" s="17">
        <v>2541</v>
      </c>
      <c r="B42" s="16" t="s">
        <v>196</v>
      </c>
      <c r="C42" s="1">
        <v>7095000</v>
      </c>
    </row>
    <row r="43" spans="1:3" x14ac:dyDescent="0.25">
      <c r="A43" s="17">
        <v>2551</v>
      </c>
      <c r="B43" s="16" t="s">
        <v>176</v>
      </c>
      <c r="C43" s="1">
        <v>200000</v>
      </c>
    </row>
    <row r="44" spans="1:3" x14ac:dyDescent="0.25">
      <c r="A44" s="17">
        <v>2561</v>
      </c>
      <c r="B44" s="16" t="s">
        <v>177</v>
      </c>
      <c r="C44" s="1">
        <v>3258500</v>
      </c>
    </row>
    <row r="45" spans="1:3" x14ac:dyDescent="0.25">
      <c r="A45" s="17">
        <v>2591</v>
      </c>
      <c r="B45" s="16" t="s">
        <v>256</v>
      </c>
      <c r="C45" s="1">
        <v>3775271.34</v>
      </c>
    </row>
    <row r="46" spans="1:3" x14ac:dyDescent="0.25">
      <c r="A46" s="17">
        <v>2611</v>
      </c>
      <c r="B46" s="16" t="s">
        <v>76</v>
      </c>
      <c r="C46" s="1">
        <v>86031200</v>
      </c>
    </row>
    <row r="47" spans="1:3" x14ac:dyDescent="0.25">
      <c r="A47" s="17">
        <v>2711</v>
      </c>
      <c r="B47" s="16" t="s">
        <v>142</v>
      </c>
      <c r="C47" s="1">
        <v>5421506.0899999999</v>
      </c>
    </row>
    <row r="48" spans="1:3" x14ac:dyDescent="0.25">
      <c r="A48" s="17">
        <v>2721</v>
      </c>
      <c r="B48" s="16" t="s">
        <v>166</v>
      </c>
      <c r="C48" s="1">
        <v>3885080</v>
      </c>
    </row>
    <row r="49" spans="1:3" x14ac:dyDescent="0.25">
      <c r="A49" s="17">
        <v>2731</v>
      </c>
      <c r="B49" s="16" t="s">
        <v>633</v>
      </c>
      <c r="C49" s="1">
        <v>10000</v>
      </c>
    </row>
    <row r="50" spans="1:3" ht="30" x14ac:dyDescent="0.25">
      <c r="A50" s="17">
        <v>2751</v>
      </c>
      <c r="B50" s="16" t="s">
        <v>486</v>
      </c>
      <c r="C50" s="1">
        <v>0</v>
      </c>
    </row>
    <row r="51" spans="1:3" x14ac:dyDescent="0.25">
      <c r="A51" s="17">
        <v>2821</v>
      </c>
      <c r="B51" s="16" t="s">
        <v>143</v>
      </c>
      <c r="C51" s="1">
        <v>900000</v>
      </c>
    </row>
    <row r="52" spans="1:3" ht="30" x14ac:dyDescent="0.25">
      <c r="A52" s="17">
        <v>2831</v>
      </c>
      <c r="B52" s="16" t="s">
        <v>74</v>
      </c>
      <c r="C52" s="1">
        <v>3364514.8</v>
      </c>
    </row>
    <row r="53" spans="1:3" x14ac:dyDescent="0.25">
      <c r="A53" s="17">
        <v>2911</v>
      </c>
      <c r="B53" s="16" t="s">
        <v>167</v>
      </c>
      <c r="C53" s="1">
        <v>4334850</v>
      </c>
    </row>
    <row r="54" spans="1:3" x14ac:dyDescent="0.25">
      <c r="A54" s="17">
        <v>2921</v>
      </c>
      <c r="B54" s="16" t="s">
        <v>262</v>
      </c>
      <c r="C54" s="1">
        <v>411000</v>
      </c>
    </row>
    <row r="55" spans="1:3" ht="30" x14ac:dyDescent="0.25">
      <c r="A55" s="17">
        <v>2941</v>
      </c>
      <c r="B55" s="16" t="s">
        <v>202</v>
      </c>
      <c r="C55" s="1">
        <v>465265</v>
      </c>
    </row>
    <row r="56" spans="1:3" ht="30" x14ac:dyDescent="0.25">
      <c r="A56" s="17">
        <v>2961</v>
      </c>
      <c r="B56" s="16" t="s">
        <v>263</v>
      </c>
      <c r="C56" s="1">
        <v>1545000</v>
      </c>
    </row>
    <row r="57" spans="1:3" x14ac:dyDescent="0.25">
      <c r="A57" s="17">
        <v>2971</v>
      </c>
      <c r="B57" s="16" t="s">
        <v>197</v>
      </c>
      <c r="C57" s="1">
        <v>390000</v>
      </c>
    </row>
    <row r="58" spans="1:3" ht="30" x14ac:dyDescent="0.25">
      <c r="A58" s="17">
        <v>2981</v>
      </c>
      <c r="B58" s="16" t="s">
        <v>178</v>
      </c>
      <c r="C58" s="1">
        <v>865219.6</v>
      </c>
    </row>
    <row r="59" spans="1:3" x14ac:dyDescent="0.25">
      <c r="A59" s="17">
        <v>3111</v>
      </c>
      <c r="B59" s="16" t="s">
        <v>122</v>
      </c>
      <c r="C59" s="1">
        <v>286157048</v>
      </c>
    </row>
    <row r="60" spans="1:3" x14ac:dyDescent="0.25">
      <c r="A60" s="17">
        <v>3141</v>
      </c>
      <c r="B60" s="16" t="s">
        <v>203</v>
      </c>
      <c r="C60" s="1">
        <v>2413000</v>
      </c>
    </row>
    <row r="61" spans="1:3" x14ac:dyDescent="0.25">
      <c r="A61" s="17">
        <v>3161</v>
      </c>
      <c r="B61" s="16" t="s">
        <v>144</v>
      </c>
      <c r="C61" s="1">
        <v>3052022.4</v>
      </c>
    </row>
    <row r="62" spans="1:3" x14ac:dyDescent="0.25">
      <c r="A62" s="17">
        <v>3181</v>
      </c>
      <c r="B62" s="16" t="s">
        <v>139</v>
      </c>
      <c r="C62" s="1">
        <v>23397.760000000002</v>
      </c>
    </row>
    <row r="63" spans="1:3" x14ac:dyDescent="0.25">
      <c r="A63" s="17">
        <v>3221</v>
      </c>
      <c r="B63" s="16" t="s">
        <v>335</v>
      </c>
      <c r="C63" s="1">
        <v>2698000</v>
      </c>
    </row>
    <row r="64" spans="1:3" ht="30" x14ac:dyDescent="0.25">
      <c r="A64" s="17">
        <v>3231</v>
      </c>
      <c r="B64" s="16" t="s">
        <v>211</v>
      </c>
      <c r="C64" s="1">
        <v>8250000</v>
      </c>
    </row>
    <row r="65" spans="1:3" x14ac:dyDescent="0.25">
      <c r="A65" s="17">
        <v>3251</v>
      </c>
      <c r="B65" s="16" t="s">
        <v>102</v>
      </c>
      <c r="C65" s="1">
        <v>106929641.77000001</v>
      </c>
    </row>
    <row r="66" spans="1:3" ht="30" x14ac:dyDescent="0.25">
      <c r="A66" s="17">
        <v>3261</v>
      </c>
      <c r="B66" s="16" t="s">
        <v>179</v>
      </c>
      <c r="C66" s="1">
        <v>74240256</v>
      </c>
    </row>
    <row r="67" spans="1:3" x14ac:dyDescent="0.25">
      <c r="A67" s="17">
        <v>3291</v>
      </c>
      <c r="B67" s="16" t="s">
        <v>276</v>
      </c>
      <c r="C67" s="1">
        <v>636633.02</v>
      </c>
    </row>
    <row r="68" spans="1:3" ht="30" x14ac:dyDescent="0.25">
      <c r="A68" s="17">
        <v>3311</v>
      </c>
      <c r="B68" s="16" t="s">
        <v>180</v>
      </c>
      <c r="C68" s="1">
        <v>9985000</v>
      </c>
    </row>
    <row r="69" spans="1:3" ht="30" x14ac:dyDescent="0.25">
      <c r="A69" s="17">
        <v>3321</v>
      </c>
      <c r="B69" s="16" t="s">
        <v>181</v>
      </c>
      <c r="C69" s="1">
        <v>5218198.01</v>
      </c>
    </row>
    <row r="70" spans="1:3" ht="30" x14ac:dyDescent="0.25">
      <c r="A70" s="17">
        <v>3331</v>
      </c>
      <c r="B70" s="16" t="s">
        <v>204</v>
      </c>
      <c r="C70" s="1">
        <v>13201692.789999999</v>
      </c>
    </row>
    <row r="71" spans="1:3" x14ac:dyDescent="0.25">
      <c r="A71" s="17">
        <v>3341</v>
      </c>
      <c r="B71" s="16" t="s">
        <v>71</v>
      </c>
      <c r="C71" s="1">
        <v>3864936</v>
      </c>
    </row>
    <row r="72" spans="1:3" x14ac:dyDescent="0.25">
      <c r="A72" s="17">
        <v>3351</v>
      </c>
      <c r="B72" s="16" t="s">
        <v>240</v>
      </c>
      <c r="C72" s="1">
        <v>470000</v>
      </c>
    </row>
    <row r="73" spans="1:3" ht="30" x14ac:dyDescent="0.25">
      <c r="A73" s="17">
        <v>3361</v>
      </c>
      <c r="B73" s="16" t="s">
        <v>205</v>
      </c>
      <c r="C73" s="1">
        <v>14692579.949999999</v>
      </c>
    </row>
    <row r="74" spans="1:3" x14ac:dyDescent="0.25">
      <c r="A74" s="17">
        <v>3371</v>
      </c>
      <c r="B74" s="16" t="s">
        <v>338</v>
      </c>
      <c r="C74" s="1">
        <v>26235568</v>
      </c>
    </row>
    <row r="75" spans="1:3" x14ac:dyDescent="0.25">
      <c r="A75" s="17">
        <v>3381</v>
      </c>
      <c r="B75" s="16" t="s">
        <v>182</v>
      </c>
      <c r="C75" s="1">
        <v>42000000</v>
      </c>
    </row>
    <row r="76" spans="1:3" ht="30" x14ac:dyDescent="0.25">
      <c r="A76" s="17">
        <v>3391</v>
      </c>
      <c r="B76" s="16" t="s">
        <v>145</v>
      </c>
      <c r="C76" s="1">
        <v>18399439.560000002</v>
      </c>
    </row>
    <row r="77" spans="1:3" x14ac:dyDescent="0.25">
      <c r="A77" s="17">
        <v>3411</v>
      </c>
      <c r="B77" s="16" t="s">
        <v>272</v>
      </c>
      <c r="C77" s="1">
        <v>20713731.759999998</v>
      </c>
    </row>
    <row r="78" spans="1:3" x14ac:dyDescent="0.25">
      <c r="A78" s="17">
        <v>3421</v>
      </c>
      <c r="B78" s="16" t="s">
        <v>277</v>
      </c>
      <c r="C78" s="1">
        <v>67583372.819999993</v>
      </c>
    </row>
    <row r="79" spans="1:3" ht="30" x14ac:dyDescent="0.25">
      <c r="A79" s="17">
        <v>3431</v>
      </c>
      <c r="B79" s="16" t="s">
        <v>278</v>
      </c>
      <c r="C79" s="1">
        <v>1850000</v>
      </c>
    </row>
    <row r="80" spans="1:3" x14ac:dyDescent="0.25">
      <c r="A80" s="17">
        <v>3441</v>
      </c>
      <c r="B80" s="16" t="s">
        <v>339</v>
      </c>
      <c r="C80" s="1">
        <v>160000</v>
      </c>
    </row>
    <row r="81" spans="1:3" x14ac:dyDescent="0.25">
      <c r="A81" s="17">
        <v>3451</v>
      </c>
      <c r="B81" s="16" t="s">
        <v>340</v>
      </c>
      <c r="C81" s="1">
        <v>5400000</v>
      </c>
    </row>
    <row r="82" spans="1:3" x14ac:dyDescent="0.25">
      <c r="A82" s="17">
        <v>3471</v>
      </c>
      <c r="B82" s="16" t="s">
        <v>596</v>
      </c>
      <c r="C82" s="1">
        <v>7192</v>
      </c>
    </row>
    <row r="83" spans="1:3" x14ac:dyDescent="0.25">
      <c r="A83" s="17">
        <v>3481</v>
      </c>
      <c r="B83" s="16" t="s">
        <v>341</v>
      </c>
      <c r="C83" s="1">
        <v>1080000</v>
      </c>
    </row>
    <row r="84" spans="1:3" x14ac:dyDescent="0.25">
      <c r="A84" s="17">
        <v>3511</v>
      </c>
      <c r="B84" s="16" t="s">
        <v>279</v>
      </c>
      <c r="C84" s="1">
        <v>16300000</v>
      </c>
    </row>
    <row r="85" spans="1:3" ht="30" x14ac:dyDescent="0.25">
      <c r="A85" s="17">
        <v>3521</v>
      </c>
      <c r="B85" s="16" t="s">
        <v>597</v>
      </c>
      <c r="C85" s="1">
        <v>31220</v>
      </c>
    </row>
    <row r="86" spans="1:3" ht="30" x14ac:dyDescent="0.25">
      <c r="A86" s="17">
        <v>3531</v>
      </c>
      <c r="B86" s="16" t="s">
        <v>206</v>
      </c>
      <c r="C86" s="1">
        <v>275000</v>
      </c>
    </row>
    <row r="87" spans="1:3" ht="30" x14ac:dyDescent="0.25">
      <c r="A87" s="17">
        <v>3541</v>
      </c>
      <c r="B87" s="16" t="s">
        <v>221</v>
      </c>
      <c r="C87" s="1">
        <v>650000</v>
      </c>
    </row>
    <row r="88" spans="1:3" x14ac:dyDescent="0.25">
      <c r="A88" s="17">
        <v>3551</v>
      </c>
      <c r="B88" s="16" t="s">
        <v>342</v>
      </c>
      <c r="C88" s="1">
        <v>16000000</v>
      </c>
    </row>
    <row r="89" spans="1:3" ht="30" x14ac:dyDescent="0.25">
      <c r="A89" s="17">
        <v>3561</v>
      </c>
      <c r="B89" s="16" t="s">
        <v>222</v>
      </c>
      <c r="C89" s="1">
        <v>30000</v>
      </c>
    </row>
    <row r="90" spans="1:3" ht="30" x14ac:dyDescent="0.25">
      <c r="A90" s="17">
        <v>3571</v>
      </c>
      <c r="B90" s="16" t="s">
        <v>183</v>
      </c>
      <c r="C90" s="1">
        <v>216168119</v>
      </c>
    </row>
    <row r="91" spans="1:3" x14ac:dyDescent="0.25">
      <c r="A91" s="17">
        <v>3581</v>
      </c>
      <c r="B91" s="16" t="s">
        <v>94</v>
      </c>
      <c r="C91" s="1">
        <v>181005000</v>
      </c>
    </row>
    <row r="92" spans="1:3" ht="45" x14ac:dyDescent="0.25">
      <c r="A92" s="17">
        <v>3611</v>
      </c>
      <c r="B92" s="16" t="s">
        <v>329</v>
      </c>
      <c r="C92" s="1">
        <v>34027500</v>
      </c>
    </row>
    <row r="93" spans="1:3" ht="30" x14ac:dyDescent="0.25">
      <c r="A93" s="17">
        <v>3631</v>
      </c>
      <c r="B93" s="16" t="s">
        <v>343</v>
      </c>
      <c r="C93" s="1">
        <v>4866666.55</v>
      </c>
    </row>
    <row r="94" spans="1:3" x14ac:dyDescent="0.25">
      <c r="A94" s="17">
        <v>3651</v>
      </c>
      <c r="B94" s="16" t="s">
        <v>331</v>
      </c>
      <c r="C94" s="1">
        <v>4728216</v>
      </c>
    </row>
    <row r="95" spans="1:3" ht="30" x14ac:dyDescent="0.25">
      <c r="A95" s="17">
        <v>3661</v>
      </c>
      <c r="B95" s="16" t="s">
        <v>332</v>
      </c>
      <c r="C95" s="1">
        <v>9015784</v>
      </c>
    </row>
    <row r="96" spans="1:3" x14ac:dyDescent="0.25">
      <c r="A96" s="17">
        <v>3711</v>
      </c>
      <c r="B96" s="16" t="s">
        <v>280</v>
      </c>
      <c r="C96" s="1">
        <v>24100.12</v>
      </c>
    </row>
    <row r="97" spans="1:3" x14ac:dyDescent="0.25">
      <c r="A97" s="17">
        <v>3721</v>
      </c>
      <c r="B97" s="16" t="s">
        <v>281</v>
      </c>
      <c r="C97" s="1">
        <v>0</v>
      </c>
    </row>
    <row r="98" spans="1:3" x14ac:dyDescent="0.25">
      <c r="A98" s="17">
        <v>3751</v>
      </c>
      <c r="B98" s="16" t="s">
        <v>282</v>
      </c>
      <c r="C98" s="1">
        <v>9426.41</v>
      </c>
    </row>
    <row r="99" spans="1:3" x14ac:dyDescent="0.25">
      <c r="A99" s="17">
        <v>3791</v>
      </c>
      <c r="B99" s="16" t="s">
        <v>283</v>
      </c>
      <c r="C99" s="1">
        <v>20824.599999999999</v>
      </c>
    </row>
    <row r="100" spans="1:3" x14ac:dyDescent="0.25">
      <c r="A100" s="17">
        <v>3821</v>
      </c>
      <c r="B100" s="16" t="s">
        <v>233</v>
      </c>
      <c r="C100" s="1">
        <v>21553754.02</v>
      </c>
    </row>
    <row r="101" spans="1:3" x14ac:dyDescent="0.25">
      <c r="A101" s="17">
        <v>3841</v>
      </c>
      <c r="B101" s="16" t="s">
        <v>418</v>
      </c>
      <c r="C101" s="1">
        <v>570000</v>
      </c>
    </row>
    <row r="102" spans="1:3" x14ac:dyDescent="0.25">
      <c r="A102" s="17">
        <v>3911</v>
      </c>
      <c r="B102" s="16" t="s">
        <v>344</v>
      </c>
      <c r="C102" s="1">
        <v>700000</v>
      </c>
    </row>
    <row r="103" spans="1:3" x14ac:dyDescent="0.25">
      <c r="A103" s="17">
        <v>3921</v>
      </c>
      <c r="B103" s="16" t="s">
        <v>39</v>
      </c>
      <c r="C103" s="1">
        <v>3511469.6199999996</v>
      </c>
    </row>
    <row r="104" spans="1:3" x14ac:dyDescent="0.25">
      <c r="A104" s="17">
        <v>3922</v>
      </c>
      <c r="B104" s="16" t="s">
        <v>131</v>
      </c>
      <c r="C104" s="1">
        <v>12312000</v>
      </c>
    </row>
    <row r="105" spans="1:3" x14ac:dyDescent="0.25">
      <c r="A105" s="17">
        <v>3941</v>
      </c>
      <c r="B105" s="16" t="s">
        <v>140</v>
      </c>
      <c r="C105" s="1">
        <v>13696937.890000001</v>
      </c>
    </row>
    <row r="106" spans="1:3" x14ac:dyDescent="0.25">
      <c r="A106" s="17">
        <v>3942</v>
      </c>
      <c r="B106" s="16" t="s">
        <v>294</v>
      </c>
      <c r="C106" s="1">
        <v>750000</v>
      </c>
    </row>
    <row r="107" spans="1:3" x14ac:dyDescent="0.25">
      <c r="A107" s="17">
        <v>3951</v>
      </c>
      <c r="B107" s="16" t="s">
        <v>184</v>
      </c>
      <c r="C107" s="1">
        <v>10075246</v>
      </c>
    </row>
    <row r="108" spans="1:3" x14ac:dyDescent="0.25">
      <c r="A108" s="17">
        <v>3961</v>
      </c>
      <c r="B108" s="16" t="s">
        <v>284</v>
      </c>
      <c r="C108" s="1">
        <v>20000</v>
      </c>
    </row>
    <row r="109" spans="1:3" x14ac:dyDescent="0.25">
      <c r="A109" s="17">
        <v>3962</v>
      </c>
      <c r="B109" s="16" t="s">
        <v>146</v>
      </c>
      <c r="C109" s="1">
        <v>195000</v>
      </c>
    </row>
    <row r="110" spans="1:3" ht="30" x14ac:dyDescent="0.25">
      <c r="A110" s="17">
        <v>4211</v>
      </c>
      <c r="B110" s="16" t="s">
        <v>249</v>
      </c>
      <c r="C110" s="1">
        <v>117520272</v>
      </c>
    </row>
    <row r="111" spans="1:3" ht="30" x14ac:dyDescent="0.25">
      <c r="A111" s="17">
        <v>4251</v>
      </c>
      <c r="B111" s="16" t="s">
        <v>289</v>
      </c>
      <c r="C111" s="1">
        <v>9400000</v>
      </c>
    </row>
    <row r="112" spans="1:3" x14ac:dyDescent="0.25">
      <c r="A112" s="17">
        <v>4311</v>
      </c>
      <c r="B112" s="16" t="s">
        <v>296</v>
      </c>
      <c r="C112" s="1">
        <v>2300000</v>
      </c>
    </row>
    <row r="113" spans="1:3" x14ac:dyDescent="0.25">
      <c r="A113" s="17">
        <v>4411</v>
      </c>
      <c r="B113" s="16" t="s">
        <v>155</v>
      </c>
      <c r="C113" s="1">
        <v>91485708</v>
      </c>
    </row>
    <row r="114" spans="1:3" x14ac:dyDescent="0.25">
      <c r="A114" s="17">
        <v>4421</v>
      </c>
      <c r="B114" s="16" t="s">
        <v>410</v>
      </c>
      <c r="C114" s="1">
        <v>200000</v>
      </c>
    </row>
    <row r="115" spans="1:3" x14ac:dyDescent="0.25">
      <c r="A115" s="17">
        <v>4431</v>
      </c>
      <c r="B115" s="16" t="s">
        <v>241</v>
      </c>
      <c r="C115" s="1">
        <v>4300000</v>
      </c>
    </row>
    <row r="116" spans="1:3" x14ac:dyDescent="0.25">
      <c r="A116" s="17">
        <v>4451</v>
      </c>
      <c r="B116" s="16" t="s">
        <v>234</v>
      </c>
      <c r="C116" s="1">
        <v>34150000</v>
      </c>
    </row>
    <row r="117" spans="1:3" x14ac:dyDescent="0.25">
      <c r="A117" s="17">
        <v>4481</v>
      </c>
      <c r="B117" s="16" t="s">
        <v>381</v>
      </c>
      <c r="C117" s="1">
        <v>500000</v>
      </c>
    </row>
    <row r="118" spans="1:3" x14ac:dyDescent="0.25">
      <c r="A118" s="17">
        <v>5111</v>
      </c>
      <c r="B118" s="16" t="s">
        <v>285</v>
      </c>
      <c r="C118" s="1">
        <v>760910.2</v>
      </c>
    </row>
    <row r="119" spans="1:3" x14ac:dyDescent="0.25">
      <c r="A119" s="17">
        <v>5151</v>
      </c>
      <c r="B119" s="16" t="s">
        <v>207</v>
      </c>
      <c r="C119" s="1">
        <v>1450000</v>
      </c>
    </row>
    <row r="120" spans="1:3" x14ac:dyDescent="0.25">
      <c r="A120" s="17">
        <v>5191</v>
      </c>
      <c r="B120" s="16" t="s">
        <v>208</v>
      </c>
      <c r="C120" s="1">
        <v>91041</v>
      </c>
    </row>
    <row r="121" spans="1:3" x14ac:dyDescent="0.25">
      <c r="A121" s="17">
        <v>5211</v>
      </c>
      <c r="B121" s="16" t="s">
        <v>345</v>
      </c>
      <c r="C121" s="1">
        <v>3504150.56</v>
      </c>
    </row>
    <row r="122" spans="1:3" x14ac:dyDescent="0.25">
      <c r="A122" s="17">
        <v>5231</v>
      </c>
      <c r="B122" s="16" t="s">
        <v>209</v>
      </c>
      <c r="C122" s="1">
        <v>201436</v>
      </c>
    </row>
    <row r="123" spans="1:3" x14ac:dyDescent="0.25">
      <c r="A123" s="17">
        <v>5311</v>
      </c>
      <c r="B123" s="16" t="s">
        <v>198</v>
      </c>
      <c r="C123" s="1">
        <v>4212039</v>
      </c>
    </row>
    <row r="124" spans="1:3" x14ac:dyDescent="0.25">
      <c r="A124" s="17">
        <v>5321</v>
      </c>
      <c r="B124" s="16" t="s">
        <v>199</v>
      </c>
      <c r="C124" s="1">
        <v>1015112</v>
      </c>
    </row>
    <row r="125" spans="1:3" x14ac:dyDescent="0.25">
      <c r="A125" s="17">
        <v>5411</v>
      </c>
      <c r="B125" s="16" t="s">
        <v>346</v>
      </c>
      <c r="C125" s="1">
        <v>3741499.99</v>
      </c>
    </row>
    <row r="126" spans="1:3" x14ac:dyDescent="0.25">
      <c r="A126" s="17">
        <v>5451</v>
      </c>
      <c r="B126" s="16" t="s">
        <v>611</v>
      </c>
      <c r="C126" s="1">
        <v>120000</v>
      </c>
    </row>
    <row r="127" spans="1:3" x14ac:dyDescent="0.25">
      <c r="A127" s="17">
        <v>5611</v>
      </c>
      <c r="B127" s="16" t="s">
        <v>185</v>
      </c>
      <c r="C127" s="1">
        <v>450000</v>
      </c>
    </row>
    <row r="128" spans="1:3" x14ac:dyDescent="0.25">
      <c r="A128" s="17">
        <v>5621</v>
      </c>
      <c r="B128" s="16" t="s">
        <v>223</v>
      </c>
      <c r="C128" s="1">
        <v>90000</v>
      </c>
    </row>
    <row r="129" spans="1:3" ht="30" x14ac:dyDescent="0.25">
      <c r="A129" s="17">
        <v>5641</v>
      </c>
      <c r="B129" s="16" t="s">
        <v>347</v>
      </c>
      <c r="C129" s="1">
        <v>65705.64</v>
      </c>
    </row>
    <row r="130" spans="1:3" x14ac:dyDescent="0.25">
      <c r="A130" s="17">
        <v>5651</v>
      </c>
      <c r="B130" s="16" t="s">
        <v>210</v>
      </c>
      <c r="C130" s="1">
        <v>2011252</v>
      </c>
    </row>
    <row r="131" spans="1:3" ht="30" x14ac:dyDescent="0.25">
      <c r="A131" s="17">
        <v>5661</v>
      </c>
      <c r="B131" s="16" t="s">
        <v>224</v>
      </c>
      <c r="C131" s="1">
        <v>581805</v>
      </c>
    </row>
    <row r="132" spans="1:3" x14ac:dyDescent="0.25">
      <c r="A132" s="17">
        <v>5662</v>
      </c>
      <c r="B132" s="16" t="s">
        <v>348</v>
      </c>
      <c r="C132" s="1">
        <v>42224</v>
      </c>
    </row>
    <row r="133" spans="1:3" x14ac:dyDescent="0.25">
      <c r="A133" s="17">
        <v>5671</v>
      </c>
      <c r="B133" s="16" t="s">
        <v>258</v>
      </c>
      <c r="C133" s="1">
        <v>1724904</v>
      </c>
    </row>
    <row r="134" spans="1:3" x14ac:dyDescent="0.25">
      <c r="A134" s="17">
        <v>5691</v>
      </c>
      <c r="B134" s="16" t="s">
        <v>85</v>
      </c>
      <c r="C134" s="1">
        <v>72397950</v>
      </c>
    </row>
    <row r="135" spans="1:3" x14ac:dyDescent="0.25">
      <c r="A135" s="17">
        <v>5781</v>
      </c>
      <c r="B135" s="16" t="s">
        <v>259</v>
      </c>
      <c r="C135" s="1">
        <v>50000</v>
      </c>
    </row>
    <row r="136" spans="1:3" x14ac:dyDescent="0.25">
      <c r="A136" s="17">
        <v>5811</v>
      </c>
      <c r="B136" s="16" t="s">
        <v>132</v>
      </c>
      <c r="C136" s="1">
        <v>44046294.590000004</v>
      </c>
    </row>
    <row r="137" spans="1:3" x14ac:dyDescent="0.25">
      <c r="A137" s="17">
        <v>5911</v>
      </c>
      <c r="B137" s="16" t="s">
        <v>212</v>
      </c>
      <c r="C137" s="1">
        <v>5991164</v>
      </c>
    </row>
    <row r="138" spans="1:3" x14ac:dyDescent="0.25">
      <c r="A138" s="17">
        <v>5971</v>
      </c>
      <c r="B138" s="16" t="s">
        <v>213</v>
      </c>
      <c r="C138" s="1">
        <v>5001930.0199999996</v>
      </c>
    </row>
    <row r="139" spans="1:3" x14ac:dyDescent="0.25">
      <c r="A139" s="17">
        <v>6121</v>
      </c>
      <c r="B139" s="16" t="s">
        <v>114</v>
      </c>
      <c r="C139" s="1">
        <v>73203745.359999999</v>
      </c>
    </row>
    <row r="140" spans="1:3" ht="30" x14ac:dyDescent="0.25">
      <c r="A140" s="17">
        <v>6131</v>
      </c>
      <c r="B140" s="16" t="s">
        <v>115</v>
      </c>
      <c r="C140" s="1">
        <v>267546105.74000001</v>
      </c>
    </row>
    <row r="141" spans="1:3" x14ac:dyDescent="0.25">
      <c r="A141" s="17">
        <v>6151</v>
      </c>
      <c r="B141" s="16" t="s">
        <v>116</v>
      </c>
      <c r="C141" s="1">
        <v>186680971.93000001</v>
      </c>
    </row>
    <row r="142" spans="1:3" ht="30" x14ac:dyDescent="0.25">
      <c r="A142" s="17">
        <v>6321</v>
      </c>
      <c r="B142" s="16" t="s">
        <v>286</v>
      </c>
      <c r="C142" s="1">
        <v>100632924.14240001</v>
      </c>
    </row>
    <row r="143" spans="1:3" ht="30" x14ac:dyDescent="0.25">
      <c r="A143" s="17">
        <v>9111</v>
      </c>
      <c r="B143" s="16" t="s">
        <v>105</v>
      </c>
      <c r="C143" s="1">
        <v>43522784.549999997</v>
      </c>
    </row>
    <row r="144" spans="1:3" ht="30" x14ac:dyDescent="0.25">
      <c r="A144" s="17">
        <v>9211</v>
      </c>
      <c r="B144" s="16" t="s">
        <v>106</v>
      </c>
      <c r="C144" s="1">
        <v>26300000</v>
      </c>
    </row>
    <row r="145" spans="1:3" ht="45" x14ac:dyDescent="0.25">
      <c r="A145" s="18" t="s">
        <v>591</v>
      </c>
      <c r="B145" s="18"/>
      <c r="C145" s="1">
        <v>3965800000.002399</v>
      </c>
    </row>
    <row r="146" spans="1:3" x14ac:dyDescent="0.25">
      <c r="A146"/>
    </row>
    <row r="147" spans="1:3" x14ac:dyDescent="0.25">
      <c r="A147"/>
    </row>
    <row r="148" spans="1:3" x14ac:dyDescent="0.25">
      <c r="A148"/>
    </row>
    <row r="149" spans="1:3" x14ac:dyDescent="0.25">
      <c r="A149"/>
    </row>
    <row r="150" spans="1:3" x14ac:dyDescent="0.25">
      <c r="A150"/>
    </row>
    <row r="151" spans="1:3" x14ac:dyDescent="0.25">
      <c r="A151"/>
    </row>
    <row r="152" spans="1:3" x14ac:dyDescent="0.25">
      <c r="A152"/>
    </row>
    <row r="153" spans="1:3" x14ac:dyDescent="0.25">
      <c r="A153"/>
    </row>
    <row r="154" spans="1:3" x14ac:dyDescent="0.25">
      <c r="A154"/>
    </row>
    <row r="155" spans="1:3" x14ac:dyDescent="0.25">
      <c r="A155"/>
    </row>
    <row r="156" spans="1:3" x14ac:dyDescent="0.25">
      <c r="A156"/>
    </row>
    <row r="157" spans="1:3" x14ac:dyDescent="0.25">
      <c r="A157"/>
    </row>
    <row r="158" spans="1:3" x14ac:dyDescent="0.25">
      <c r="A158"/>
    </row>
    <row r="159" spans="1:3" x14ac:dyDescent="0.25">
      <c r="A159"/>
    </row>
    <row r="160" spans="1:3" x14ac:dyDescent="0.25">
      <c r="A160"/>
    </row>
    <row r="161" spans="1:1" x14ac:dyDescent="0.25">
      <c r="A161"/>
    </row>
    <row r="162" spans="1:1" x14ac:dyDescent="0.25">
      <c r="A162"/>
    </row>
    <row r="163" spans="1:1" x14ac:dyDescent="0.25">
      <c r="A163"/>
    </row>
    <row r="164" spans="1:1" x14ac:dyDescent="0.25">
      <c r="A164"/>
    </row>
    <row r="165" spans="1:1" x14ac:dyDescent="0.25">
      <c r="A165"/>
    </row>
    <row r="166" spans="1:1" x14ac:dyDescent="0.25">
      <c r="A166"/>
    </row>
    <row r="167" spans="1:1" x14ac:dyDescent="0.25">
      <c r="A167"/>
    </row>
    <row r="168" spans="1:1" x14ac:dyDescent="0.25">
      <c r="A168"/>
    </row>
    <row r="169" spans="1:1" x14ac:dyDescent="0.25">
      <c r="A169"/>
    </row>
    <row r="170" spans="1:1" x14ac:dyDescent="0.25">
      <c r="A170"/>
    </row>
    <row r="171" spans="1:1" x14ac:dyDescent="0.25">
      <c r="A171"/>
    </row>
    <row r="172" spans="1:1" x14ac:dyDescent="0.25">
      <c r="A172"/>
    </row>
    <row r="173" spans="1:1" x14ac:dyDescent="0.25">
      <c r="A173"/>
    </row>
    <row r="174" spans="1:1" x14ac:dyDescent="0.25">
      <c r="A174"/>
    </row>
    <row r="175" spans="1:1" x14ac:dyDescent="0.25">
      <c r="A175"/>
    </row>
    <row r="176" spans="1:1"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row r="201" spans="1:1" x14ac:dyDescent="0.25">
      <c r="A201"/>
    </row>
    <row r="202" spans="1:1" x14ac:dyDescent="0.25">
      <c r="A202"/>
    </row>
    <row r="203" spans="1:1" x14ac:dyDescent="0.25">
      <c r="A203"/>
    </row>
    <row r="204" spans="1:1" x14ac:dyDescent="0.25">
      <c r="A204"/>
    </row>
    <row r="205" spans="1:1" x14ac:dyDescent="0.25">
      <c r="A205"/>
    </row>
    <row r="206" spans="1:1" x14ac:dyDescent="0.25">
      <c r="A206"/>
    </row>
    <row r="207" spans="1:1" x14ac:dyDescent="0.25">
      <c r="A207"/>
    </row>
    <row r="208" spans="1:1" x14ac:dyDescent="0.25">
      <c r="A208"/>
    </row>
    <row r="209" spans="1:1" x14ac:dyDescent="0.25">
      <c r="A209"/>
    </row>
    <row r="210" spans="1:1" x14ac:dyDescent="0.25">
      <c r="A210"/>
    </row>
    <row r="211" spans="1:1" x14ac:dyDescent="0.25">
      <c r="A211"/>
    </row>
    <row r="212" spans="1:1" x14ac:dyDescent="0.25">
      <c r="A212"/>
    </row>
    <row r="213" spans="1:1" x14ac:dyDescent="0.25">
      <c r="A213"/>
    </row>
    <row r="214" spans="1:1" x14ac:dyDescent="0.25">
      <c r="A214"/>
    </row>
    <row r="215" spans="1:1" x14ac:dyDescent="0.25">
      <c r="A215"/>
    </row>
    <row r="216" spans="1:1" x14ac:dyDescent="0.25">
      <c r="A216"/>
    </row>
    <row r="217" spans="1:1" x14ac:dyDescent="0.25">
      <c r="A217"/>
    </row>
    <row r="218" spans="1:1" x14ac:dyDescent="0.25">
      <c r="A218"/>
    </row>
    <row r="219" spans="1:1" x14ac:dyDescent="0.25">
      <c r="A219"/>
    </row>
    <row r="220" spans="1:1" x14ac:dyDescent="0.25">
      <c r="A220"/>
    </row>
    <row r="221" spans="1:1" x14ac:dyDescent="0.25">
      <c r="A221"/>
    </row>
    <row r="222" spans="1:1" x14ac:dyDescent="0.25">
      <c r="A222"/>
    </row>
    <row r="223" spans="1:1" x14ac:dyDescent="0.25">
      <c r="A223"/>
    </row>
    <row r="224" spans="1:1" x14ac:dyDescent="0.25">
      <c r="A224"/>
    </row>
    <row r="225" spans="1:1" x14ac:dyDescent="0.25">
      <c r="A225"/>
    </row>
    <row r="226" spans="1:1" x14ac:dyDescent="0.25">
      <c r="A226"/>
    </row>
    <row r="227" spans="1:1" x14ac:dyDescent="0.25">
      <c r="A227"/>
    </row>
    <row r="228" spans="1:1" x14ac:dyDescent="0.25">
      <c r="A228"/>
    </row>
    <row r="229" spans="1:1" x14ac:dyDescent="0.25">
      <c r="A229"/>
    </row>
    <row r="230" spans="1:1" x14ac:dyDescent="0.25">
      <c r="A230"/>
    </row>
    <row r="231" spans="1:1" x14ac:dyDescent="0.25">
      <c r="A231"/>
    </row>
    <row r="232" spans="1:1" x14ac:dyDescent="0.25">
      <c r="A232"/>
    </row>
    <row r="233" spans="1:1" x14ac:dyDescent="0.25">
      <c r="A233"/>
    </row>
    <row r="234" spans="1:1" x14ac:dyDescent="0.25">
      <c r="A234"/>
    </row>
    <row r="235" spans="1:1" x14ac:dyDescent="0.25">
      <c r="A235"/>
    </row>
    <row r="236" spans="1:1" x14ac:dyDescent="0.25">
      <c r="A236"/>
    </row>
    <row r="237" spans="1:1" x14ac:dyDescent="0.25">
      <c r="A237"/>
    </row>
    <row r="238" spans="1:1" x14ac:dyDescent="0.25">
      <c r="A238"/>
    </row>
    <row r="239" spans="1:1" x14ac:dyDescent="0.25">
      <c r="A239"/>
    </row>
    <row r="240" spans="1:1" x14ac:dyDescent="0.25">
      <c r="A240"/>
    </row>
    <row r="241" spans="1:1" x14ac:dyDescent="0.25">
      <c r="A241"/>
    </row>
    <row r="242" spans="1:1" x14ac:dyDescent="0.25">
      <c r="A242"/>
    </row>
    <row r="243" spans="1:1" x14ac:dyDescent="0.25">
      <c r="A243"/>
    </row>
    <row r="244" spans="1:1" x14ac:dyDescent="0.25">
      <c r="A244"/>
    </row>
    <row r="245" spans="1:1" x14ac:dyDescent="0.25">
      <c r="A245"/>
    </row>
    <row r="246" spans="1:1" x14ac:dyDescent="0.25">
      <c r="A246"/>
    </row>
    <row r="247" spans="1:1" x14ac:dyDescent="0.25">
      <c r="A247"/>
    </row>
    <row r="248" spans="1:1" x14ac:dyDescent="0.25">
      <c r="A248"/>
    </row>
    <row r="249" spans="1:1" x14ac:dyDescent="0.25">
      <c r="A249"/>
    </row>
    <row r="250" spans="1:1" x14ac:dyDescent="0.25">
      <c r="A250"/>
    </row>
    <row r="251" spans="1:1" x14ac:dyDescent="0.25">
      <c r="A251"/>
    </row>
    <row r="252" spans="1:1" x14ac:dyDescent="0.25">
      <c r="A252"/>
    </row>
    <row r="253" spans="1:1" x14ac:dyDescent="0.25">
      <c r="A253"/>
    </row>
    <row r="254" spans="1:1" x14ac:dyDescent="0.25">
      <c r="A254"/>
    </row>
    <row r="255" spans="1:1" x14ac:dyDescent="0.25">
      <c r="A255"/>
    </row>
    <row r="256" spans="1:1" x14ac:dyDescent="0.25">
      <c r="A256"/>
    </row>
    <row r="257" spans="1:1" x14ac:dyDescent="0.25">
      <c r="A257"/>
    </row>
    <row r="258" spans="1:1" x14ac:dyDescent="0.25">
      <c r="A258"/>
    </row>
    <row r="259" spans="1:1" x14ac:dyDescent="0.25">
      <c r="A259"/>
    </row>
    <row r="260" spans="1:1" x14ac:dyDescent="0.25">
      <c r="A260"/>
    </row>
    <row r="261" spans="1:1" x14ac:dyDescent="0.25">
      <c r="A261"/>
    </row>
    <row r="262" spans="1:1" x14ac:dyDescent="0.25">
      <c r="A262"/>
    </row>
    <row r="263" spans="1:1" x14ac:dyDescent="0.25">
      <c r="A263"/>
    </row>
    <row r="264" spans="1:1" x14ac:dyDescent="0.25">
      <c r="A264"/>
    </row>
    <row r="265" spans="1:1" x14ac:dyDescent="0.25">
      <c r="A265"/>
    </row>
    <row r="266" spans="1:1" x14ac:dyDescent="0.25">
      <c r="A266"/>
    </row>
    <row r="267" spans="1:1" x14ac:dyDescent="0.25">
      <c r="A267"/>
    </row>
    <row r="268" spans="1:1" x14ac:dyDescent="0.25">
      <c r="A268"/>
    </row>
    <row r="269" spans="1:1" x14ac:dyDescent="0.25">
      <c r="A269"/>
    </row>
    <row r="270" spans="1:1" x14ac:dyDescent="0.25">
      <c r="A270"/>
    </row>
    <row r="271" spans="1:1" x14ac:dyDescent="0.25">
      <c r="A271"/>
    </row>
    <row r="272" spans="1:1" x14ac:dyDescent="0.25">
      <c r="A272"/>
    </row>
    <row r="273" spans="1:1" x14ac:dyDescent="0.25">
      <c r="A273"/>
    </row>
    <row r="274" spans="1:1" x14ac:dyDescent="0.25">
      <c r="A274"/>
    </row>
    <row r="275" spans="1:1" x14ac:dyDescent="0.25">
      <c r="A275"/>
    </row>
    <row r="276" spans="1:1" x14ac:dyDescent="0.25">
      <c r="A276"/>
    </row>
    <row r="277" spans="1:1" x14ac:dyDescent="0.25">
      <c r="A277"/>
    </row>
    <row r="278" spans="1:1" x14ac:dyDescent="0.25">
      <c r="A278"/>
    </row>
    <row r="279" spans="1:1" x14ac:dyDescent="0.25">
      <c r="A279"/>
    </row>
    <row r="280" spans="1:1" x14ac:dyDescent="0.25">
      <c r="A280"/>
    </row>
    <row r="281" spans="1:1" x14ac:dyDescent="0.25">
      <c r="A281"/>
    </row>
    <row r="282" spans="1:1" x14ac:dyDescent="0.25">
      <c r="A282"/>
    </row>
    <row r="283" spans="1:1" x14ac:dyDescent="0.25">
      <c r="A283"/>
    </row>
    <row r="284" spans="1:1" x14ac:dyDescent="0.25">
      <c r="A284"/>
    </row>
    <row r="285" spans="1:1" x14ac:dyDescent="0.25">
      <c r="A285"/>
    </row>
    <row r="286" spans="1:1" x14ac:dyDescent="0.25">
      <c r="A286"/>
    </row>
    <row r="287" spans="1:1" x14ac:dyDescent="0.25">
      <c r="A287"/>
    </row>
    <row r="288" spans="1:1" x14ac:dyDescent="0.25">
      <c r="A288"/>
    </row>
    <row r="289" spans="1:1" x14ac:dyDescent="0.25">
      <c r="A289"/>
    </row>
    <row r="290" spans="1:1" x14ac:dyDescent="0.25">
      <c r="A290"/>
    </row>
    <row r="291" spans="1:1" x14ac:dyDescent="0.25">
      <c r="A291"/>
    </row>
    <row r="292" spans="1:1" x14ac:dyDescent="0.25">
      <c r="A292"/>
    </row>
    <row r="293" spans="1:1" x14ac:dyDescent="0.25">
      <c r="A293"/>
    </row>
    <row r="294" spans="1:1" x14ac:dyDescent="0.25">
      <c r="A294"/>
    </row>
    <row r="295" spans="1:1" x14ac:dyDescent="0.25">
      <c r="A295"/>
    </row>
    <row r="296" spans="1:1" x14ac:dyDescent="0.25">
      <c r="A296"/>
    </row>
    <row r="297" spans="1:1" x14ac:dyDescent="0.25">
      <c r="A297"/>
    </row>
    <row r="298" spans="1:1" x14ac:dyDescent="0.25">
      <c r="A298"/>
    </row>
    <row r="299" spans="1:1" x14ac:dyDescent="0.25">
      <c r="A299"/>
    </row>
    <row r="300" spans="1:1" x14ac:dyDescent="0.25">
      <c r="A300"/>
    </row>
    <row r="301" spans="1:1" x14ac:dyDescent="0.25">
      <c r="A301"/>
    </row>
    <row r="302" spans="1:1" x14ac:dyDescent="0.25">
      <c r="A302"/>
    </row>
    <row r="303" spans="1:1" x14ac:dyDescent="0.25">
      <c r="A303"/>
    </row>
    <row r="304" spans="1:1" x14ac:dyDescent="0.25">
      <c r="A304"/>
    </row>
  </sheetData>
  <pageMargins left="0.70866141732283472" right="0.70866141732283472" top="1.1417322834645669" bottom="0.74803149606299213" header="0.31496062992125984" footer="0.31496062992125984"/>
  <pageSetup paperSize="9" orientation="portrait" r:id="rId2"/>
  <headerFooter>
    <oddHeader>&amp;CMUNICIPIO DE TLAJOMULCO DE ZUÑIGA, JALISCO
2DA MODIFICACION PRESUPUESTAL 2023 
CLASIFICACION POR OBJETO DEL GASTO</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10"/>
  <sheetViews>
    <sheetView windowProtection="1" view="pageLayout" zoomScaleNormal="100" workbookViewId="0">
      <selection activeCell="B13" sqref="B13"/>
    </sheetView>
  </sheetViews>
  <sheetFormatPr baseColWidth="10" defaultRowHeight="15" x14ac:dyDescent="0.25"/>
  <cols>
    <col min="1" max="1" width="11.85546875" style="19" bestFit="1" customWidth="1"/>
    <col min="2" max="2" width="57.7109375" bestFit="1" customWidth="1"/>
    <col min="3" max="4" width="15.28515625" bestFit="1" customWidth="1"/>
  </cols>
  <sheetData>
    <row r="2" spans="1:3" ht="45" x14ac:dyDescent="0.25">
      <c r="A2" s="20" t="s">
        <v>657</v>
      </c>
      <c r="B2" s="20" t="s">
        <v>658</v>
      </c>
      <c r="C2" s="6" t="s">
        <v>655</v>
      </c>
    </row>
    <row r="3" spans="1:3" x14ac:dyDescent="0.25">
      <c r="A3" s="19">
        <v>1000</v>
      </c>
      <c r="B3" t="s">
        <v>49</v>
      </c>
      <c r="C3" s="1">
        <v>1417895801.9999998</v>
      </c>
    </row>
    <row r="4" spans="1:3" x14ac:dyDescent="0.25">
      <c r="A4" s="19">
        <v>2000</v>
      </c>
      <c r="B4" t="s">
        <v>73</v>
      </c>
      <c r="C4" s="1">
        <v>180814294.22999999</v>
      </c>
    </row>
    <row r="5" spans="1:3" x14ac:dyDescent="0.25">
      <c r="A5" s="19">
        <v>3000</v>
      </c>
      <c r="B5" t="s">
        <v>38</v>
      </c>
      <c r="C5" s="1">
        <v>1261801934.0500002</v>
      </c>
    </row>
    <row r="6" spans="1:3" x14ac:dyDescent="0.25">
      <c r="A6" s="19">
        <v>4000</v>
      </c>
      <c r="B6" t="s">
        <v>154</v>
      </c>
      <c r="C6" s="1">
        <v>259855980</v>
      </c>
    </row>
    <row r="7" spans="1:3" x14ac:dyDescent="0.25">
      <c r="A7" s="19">
        <v>5000</v>
      </c>
      <c r="B7" t="s">
        <v>84</v>
      </c>
      <c r="C7" s="1">
        <v>147545458</v>
      </c>
    </row>
    <row r="8" spans="1:3" x14ac:dyDescent="0.25">
      <c r="A8" s="19">
        <v>6000</v>
      </c>
      <c r="B8" t="s">
        <v>113</v>
      </c>
      <c r="C8" s="1">
        <v>628063747.1724</v>
      </c>
    </row>
    <row r="9" spans="1:3" x14ac:dyDescent="0.25">
      <c r="A9" s="19">
        <v>9000</v>
      </c>
      <c r="B9" t="s">
        <v>104</v>
      </c>
      <c r="C9" s="1">
        <v>69822784.549999997</v>
      </c>
    </row>
    <row r="10" spans="1:3" x14ac:dyDescent="0.25">
      <c r="A10" s="19" t="s">
        <v>591</v>
      </c>
      <c r="B10" s="19"/>
      <c r="C10" s="1">
        <v>3965800000.0023999</v>
      </c>
    </row>
  </sheetData>
  <pageMargins left="0.70866141732283472" right="0.70866141732283472" top="1.1417322834645669" bottom="0.74803149606299213" header="0.31496062992125984" footer="0.31496062992125984"/>
  <pageSetup paperSize="9" orientation="portrait" r:id="rId2"/>
  <headerFooter>
    <oddHeader>&amp;CMUNICIPIO DE TLAJOMULCO DE ZUÑIGA, JALISCO
2DA MODIFICACION PRESUPUESTAL 2023 
CLASIFICACION ECONOMICA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4"/>
  <sheetViews>
    <sheetView windowProtection="1" view="pageLayout" topLeftCell="A3" zoomScaleNormal="100" workbookViewId="0">
      <selection activeCell="A8" sqref="A8"/>
    </sheetView>
  </sheetViews>
  <sheetFormatPr baseColWidth="10" defaultRowHeight="15" x14ac:dyDescent="0.25"/>
  <cols>
    <col min="1" max="1" width="112.7109375" customWidth="1"/>
    <col min="2" max="2" width="16.42578125" bestFit="1" customWidth="1"/>
    <col min="3" max="3" width="107.7109375" bestFit="1" customWidth="1"/>
    <col min="4" max="4" width="103.42578125" bestFit="1" customWidth="1"/>
    <col min="5" max="5" width="20.140625" bestFit="1" customWidth="1"/>
    <col min="6" max="7" width="16.7109375" bestFit="1" customWidth="1"/>
  </cols>
  <sheetData>
    <row r="1" spans="1:2" hidden="1" x14ac:dyDescent="0.25">
      <c r="A1" s="12" t="s">
        <v>657</v>
      </c>
      <c r="B1" s="3">
        <v>6000</v>
      </c>
    </row>
    <row r="2" spans="1:2" ht="14.45" hidden="1" x14ac:dyDescent="0.3"/>
    <row r="3" spans="1:2" ht="30" x14ac:dyDescent="0.25">
      <c r="A3" s="2" t="s">
        <v>664</v>
      </c>
      <c r="B3" s="6" t="s">
        <v>655</v>
      </c>
    </row>
    <row r="4" spans="1:2" x14ac:dyDescent="0.25">
      <c r="A4" s="3" t="s">
        <v>275</v>
      </c>
      <c r="B4" s="1"/>
    </row>
    <row r="5" spans="1:2" ht="14.45" x14ac:dyDescent="0.3">
      <c r="A5" s="11" t="s">
        <v>34</v>
      </c>
      <c r="B5" s="1"/>
    </row>
    <row r="6" spans="1:2" ht="14.45" x14ac:dyDescent="0.3">
      <c r="A6" s="14">
        <v>6131</v>
      </c>
      <c r="B6" s="1"/>
    </row>
    <row r="7" spans="1:2" x14ac:dyDescent="0.25">
      <c r="A7" s="15" t="s">
        <v>115</v>
      </c>
      <c r="B7" s="1">
        <v>15105020.040000001</v>
      </c>
    </row>
    <row r="8" spans="1:2" ht="14.45" x14ac:dyDescent="0.3">
      <c r="A8" s="14">
        <v>6321</v>
      </c>
      <c r="B8" s="1"/>
    </row>
    <row r="9" spans="1:2" x14ac:dyDescent="0.25">
      <c r="A9" s="15" t="s">
        <v>286</v>
      </c>
      <c r="B9" s="1">
        <v>100632924.14240001</v>
      </c>
    </row>
    <row r="10" spans="1:2" ht="14.45" x14ac:dyDescent="0.3">
      <c r="A10" s="3" t="s">
        <v>112</v>
      </c>
      <c r="B10" s="1"/>
    </row>
    <row r="11" spans="1:2" x14ac:dyDescent="0.25">
      <c r="A11" s="11" t="s">
        <v>90</v>
      </c>
      <c r="B11" s="1"/>
    </row>
    <row r="12" spans="1:2" ht="14.45" x14ac:dyDescent="0.3">
      <c r="A12" s="14">
        <v>6121</v>
      </c>
      <c r="B12" s="1"/>
    </row>
    <row r="13" spans="1:2" x14ac:dyDescent="0.25">
      <c r="A13" s="15" t="s">
        <v>114</v>
      </c>
      <c r="B13" s="1">
        <v>57203745.359999999</v>
      </c>
    </row>
    <row r="14" spans="1:2" ht="14.45" x14ac:dyDescent="0.3">
      <c r="A14" s="14">
        <v>6131</v>
      </c>
      <c r="B14" s="1"/>
    </row>
    <row r="15" spans="1:2" x14ac:dyDescent="0.25">
      <c r="A15" s="15" t="s">
        <v>115</v>
      </c>
      <c r="B15" s="1">
        <v>252441085.69999999</v>
      </c>
    </row>
    <row r="16" spans="1:2" ht="14.45" x14ac:dyDescent="0.3">
      <c r="A16" s="14">
        <v>6151</v>
      </c>
      <c r="B16" s="1"/>
    </row>
    <row r="17" spans="1:2" x14ac:dyDescent="0.25">
      <c r="A17" s="15" t="s">
        <v>116</v>
      </c>
      <c r="B17" s="1">
        <v>171530971.93000001</v>
      </c>
    </row>
    <row r="18" spans="1:2" ht="14.45" x14ac:dyDescent="0.3">
      <c r="A18" s="3" t="s">
        <v>372</v>
      </c>
      <c r="B18" s="1"/>
    </row>
    <row r="19" spans="1:2" x14ac:dyDescent="0.25">
      <c r="A19" s="11" t="s">
        <v>90</v>
      </c>
      <c r="B19" s="1"/>
    </row>
    <row r="20" spans="1:2" ht="14.45" x14ac:dyDescent="0.3">
      <c r="A20" s="14">
        <v>6121</v>
      </c>
      <c r="B20" s="1"/>
    </row>
    <row r="21" spans="1:2" x14ac:dyDescent="0.25">
      <c r="A21" s="15" t="s">
        <v>114</v>
      </c>
      <c r="B21" s="1">
        <v>16000000</v>
      </c>
    </row>
    <row r="22" spans="1:2" ht="14.45" x14ac:dyDescent="0.3">
      <c r="A22" s="14">
        <v>6151</v>
      </c>
      <c r="B22" s="1"/>
    </row>
    <row r="23" spans="1:2" x14ac:dyDescent="0.25">
      <c r="A23" s="15" t="s">
        <v>116</v>
      </c>
      <c r="B23" s="1">
        <v>15150000</v>
      </c>
    </row>
    <row r="24" spans="1:2" ht="14.45" x14ac:dyDescent="0.3">
      <c r="A24" s="3" t="s">
        <v>591</v>
      </c>
      <c r="B24" s="1">
        <v>628063747.1724</v>
      </c>
    </row>
  </sheetData>
  <pageMargins left="0.70866141732283472" right="0.70866141732283472" top="1.1417322834645669" bottom="0.74803149606299213" header="0.31496062992125984" footer="0.31496062992125984"/>
  <pageSetup paperSize="9" orientation="landscape" r:id="rId2"/>
  <headerFooter>
    <oddHeader>&amp;CMUNICIPIO DE TLAJOMULCO DE ZUÑIGA, JALISCO
2DA MODIFICACION PRESUPUESTAL 2023 
CAPITULO 6000 INVERSION PUBLICA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6"/>
  <sheetViews>
    <sheetView windowProtection="1" view="pageLayout" topLeftCell="A3" zoomScaleNormal="100" workbookViewId="0">
      <selection activeCell="C9" sqref="C9"/>
    </sheetView>
  </sheetViews>
  <sheetFormatPr baseColWidth="10" defaultRowHeight="15" x14ac:dyDescent="0.25"/>
  <cols>
    <col min="2" max="2" width="12.42578125" customWidth="1"/>
    <col min="3" max="3" width="65.5703125" bestFit="1" customWidth="1"/>
    <col min="4" max="4" width="16.42578125" bestFit="1" customWidth="1"/>
    <col min="5" max="5" width="103.42578125" bestFit="1" customWidth="1"/>
    <col min="6" max="6" width="20.140625" bestFit="1" customWidth="1"/>
    <col min="7" max="8" width="16.7109375" bestFit="1" customWidth="1"/>
  </cols>
  <sheetData>
    <row r="1" spans="2:4" hidden="1" x14ac:dyDescent="0.25">
      <c r="B1" s="12" t="s">
        <v>657</v>
      </c>
      <c r="C1" s="3">
        <v>9000</v>
      </c>
    </row>
    <row r="2" spans="2:4" ht="14.45" hidden="1" x14ac:dyDescent="0.3"/>
    <row r="3" spans="2:4" ht="30" x14ac:dyDescent="0.25">
      <c r="B3" s="2" t="s">
        <v>16</v>
      </c>
      <c r="C3" s="2" t="s">
        <v>17</v>
      </c>
      <c r="D3" s="6" t="s">
        <v>655</v>
      </c>
    </row>
    <row r="4" spans="2:4" x14ac:dyDescent="0.25">
      <c r="B4">
        <v>9111</v>
      </c>
      <c r="C4" t="s">
        <v>105</v>
      </c>
      <c r="D4" s="1">
        <v>43522784.549999997</v>
      </c>
    </row>
    <row r="5" spans="2:4" x14ac:dyDescent="0.25">
      <c r="B5">
        <v>9211</v>
      </c>
      <c r="C5" t="s">
        <v>106</v>
      </c>
      <c r="D5" s="1">
        <v>26300000</v>
      </c>
    </row>
    <row r="6" spans="2:4" ht="14.45" x14ac:dyDescent="0.3">
      <c r="B6" t="s">
        <v>591</v>
      </c>
      <c r="D6" s="1">
        <v>69822784.549999997</v>
      </c>
    </row>
  </sheetData>
  <pageMargins left="0.70866141732283472" right="0.70866141732283472" top="1.1417322834645669" bottom="0.74803149606299213" header="0.31496062992125984" footer="0.31496062992125984"/>
  <pageSetup paperSize="9" orientation="landscape" r:id="rId2"/>
  <headerFooter>
    <oddHeader>&amp;CMUNICIPIO DE TLAJOMULCO DE ZUÑIGA, JALISCO
2DA MODIFICACION PRESUPUESTAL 2023 
CAPITULO 9000 DEUDA PUBLICA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0"/>
  <sheetViews>
    <sheetView windowProtection="1" view="pageLayout" topLeftCell="A3" zoomScaleNormal="100" workbookViewId="0">
      <selection activeCell="B11" sqref="A10:B11"/>
    </sheetView>
  </sheetViews>
  <sheetFormatPr baseColWidth="10" defaultRowHeight="15" x14ac:dyDescent="0.25"/>
  <cols>
    <col min="1" max="1" width="104.42578125" customWidth="1"/>
    <col min="2" max="2" width="16.42578125" bestFit="1" customWidth="1"/>
    <col min="3" max="3" width="13.7109375" bestFit="1" customWidth="1"/>
    <col min="4" max="4" width="15.28515625" bestFit="1" customWidth="1"/>
  </cols>
  <sheetData>
    <row r="1" spans="1:2" hidden="1" x14ac:dyDescent="0.25">
      <c r="A1" s="12" t="s">
        <v>657</v>
      </c>
      <c r="B1" s="3">
        <v>4000</v>
      </c>
    </row>
    <row r="2" spans="1:2" ht="14.45" hidden="1" x14ac:dyDescent="0.3"/>
    <row r="3" spans="1:2" ht="30" x14ac:dyDescent="0.25">
      <c r="A3" s="2" t="s">
        <v>656</v>
      </c>
      <c r="B3" s="6" t="s">
        <v>655</v>
      </c>
    </row>
    <row r="4" spans="1:2" ht="14.45" x14ac:dyDescent="0.3">
      <c r="A4" s="3" t="s">
        <v>431</v>
      </c>
      <c r="B4" s="1"/>
    </row>
    <row r="5" spans="1:2" ht="14.45" x14ac:dyDescent="0.3">
      <c r="A5" s="11" t="s">
        <v>229</v>
      </c>
      <c r="B5" s="1">
        <v>16800000</v>
      </c>
    </row>
    <row r="6" spans="1:2" ht="14.45" x14ac:dyDescent="0.3">
      <c r="A6" s="3" t="s">
        <v>297</v>
      </c>
      <c r="B6" s="1"/>
    </row>
    <row r="7" spans="1:2" ht="14.45" x14ac:dyDescent="0.3">
      <c r="A7" s="11" t="s">
        <v>127</v>
      </c>
      <c r="B7" s="1">
        <v>960000</v>
      </c>
    </row>
    <row r="8" spans="1:2" ht="14.45" x14ac:dyDescent="0.3">
      <c r="A8" s="3" t="s">
        <v>408</v>
      </c>
      <c r="B8" s="1"/>
    </row>
    <row r="9" spans="1:2" ht="14.45" x14ac:dyDescent="0.3">
      <c r="A9" s="11" t="s">
        <v>229</v>
      </c>
      <c r="B9" s="1">
        <v>4460000</v>
      </c>
    </row>
    <row r="10" spans="1:2" ht="14.45" x14ac:dyDescent="0.3">
      <c r="A10" s="3" t="s">
        <v>232</v>
      </c>
      <c r="B10" s="1"/>
    </row>
    <row r="11" spans="1:2" ht="14.45" x14ac:dyDescent="0.3">
      <c r="A11" s="11" t="s">
        <v>229</v>
      </c>
      <c r="B11" s="1">
        <v>30000000</v>
      </c>
    </row>
    <row r="12" spans="1:2" ht="14.45" x14ac:dyDescent="0.3">
      <c r="A12" s="3" t="s">
        <v>236</v>
      </c>
      <c r="B12" s="1"/>
    </row>
    <row r="13" spans="1:2" ht="14.45" x14ac:dyDescent="0.3">
      <c r="A13" s="11" t="s">
        <v>229</v>
      </c>
      <c r="B13" s="1">
        <v>1000000</v>
      </c>
    </row>
    <row r="14" spans="1:2" ht="14.45" x14ac:dyDescent="0.3">
      <c r="A14" s="3" t="s">
        <v>423</v>
      </c>
      <c r="B14" s="1"/>
    </row>
    <row r="15" spans="1:2" x14ac:dyDescent="0.25">
      <c r="A15" s="11" t="s">
        <v>384</v>
      </c>
      <c r="B15" s="1">
        <v>50000</v>
      </c>
    </row>
    <row r="16" spans="1:2" x14ac:dyDescent="0.25">
      <c r="A16" s="3" t="s">
        <v>310</v>
      </c>
      <c r="B16" s="1"/>
    </row>
    <row r="17" spans="1:2" ht="14.45" x14ac:dyDescent="0.3">
      <c r="A17" s="11" t="s">
        <v>127</v>
      </c>
      <c r="B17" s="1">
        <v>5677246</v>
      </c>
    </row>
    <row r="18" spans="1:2" ht="14.45" x14ac:dyDescent="0.3">
      <c r="A18" s="3" t="s">
        <v>438</v>
      </c>
      <c r="B18" s="1"/>
    </row>
    <row r="19" spans="1:2" ht="14.45" x14ac:dyDescent="0.3">
      <c r="A19" s="11" t="s">
        <v>127</v>
      </c>
      <c r="B19" s="1">
        <v>5910000</v>
      </c>
    </row>
    <row r="20" spans="1:2" x14ac:dyDescent="0.25">
      <c r="A20" s="3" t="s">
        <v>305</v>
      </c>
      <c r="B20" s="1"/>
    </row>
    <row r="21" spans="1:2" ht="14.45" x14ac:dyDescent="0.3">
      <c r="A21" s="11" t="s">
        <v>127</v>
      </c>
      <c r="B21" s="1">
        <v>10000000</v>
      </c>
    </row>
    <row r="22" spans="1:2" ht="14.45" x14ac:dyDescent="0.3">
      <c r="A22" s="3" t="s">
        <v>239</v>
      </c>
      <c r="B22" s="1"/>
    </row>
    <row r="23" spans="1:2" ht="14.45" x14ac:dyDescent="0.3">
      <c r="A23" s="11" t="s">
        <v>229</v>
      </c>
      <c r="B23" s="1">
        <v>10000000</v>
      </c>
    </row>
    <row r="24" spans="1:2" x14ac:dyDescent="0.25">
      <c r="A24" s="3" t="s">
        <v>387</v>
      </c>
      <c r="B24" s="1"/>
    </row>
    <row r="25" spans="1:2" x14ac:dyDescent="0.25">
      <c r="A25" s="11" t="s">
        <v>384</v>
      </c>
      <c r="B25" s="1">
        <v>2000000</v>
      </c>
    </row>
    <row r="26" spans="1:2" ht="14.45" x14ac:dyDescent="0.3">
      <c r="A26" s="3" t="s">
        <v>295</v>
      </c>
      <c r="B26" s="1"/>
    </row>
    <row r="27" spans="1:2" ht="14.45" x14ac:dyDescent="0.3">
      <c r="A27" s="11" t="s">
        <v>127</v>
      </c>
      <c r="B27" s="1">
        <v>0</v>
      </c>
    </row>
    <row r="28" spans="1:2" ht="14.45" x14ac:dyDescent="0.3">
      <c r="A28" s="3" t="s">
        <v>380</v>
      </c>
      <c r="B28" s="1"/>
    </row>
    <row r="29" spans="1:2" x14ac:dyDescent="0.25">
      <c r="A29" s="11" t="s">
        <v>127</v>
      </c>
      <c r="B29" s="1">
        <v>500000</v>
      </c>
    </row>
    <row r="30" spans="1:2" x14ac:dyDescent="0.25">
      <c r="A30" s="3" t="s">
        <v>388</v>
      </c>
      <c r="B30" s="1"/>
    </row>
    <row r="31" spans="1:2" x14ac:dyDescent="0.25">
      <c r="A31" s="11" t="s">
        <v>384</v>
      </c>
      <c r="B31" s="1">
        <v>300000</v>
      </c>
    </row>
    <row r="32" spans="1:2" x14ac:dyDescent="0.25">
      <c r="A32" s="3" t="s">
        <v>242</v>
      </c>
      <c r="B32" s="1"/>
    </row>
    <row r="33" spans="1:2" x14ac:dyDescent="0.25">
      <c r="A33" s="11" t="s">
        <v>229</v>
      </c>
      <c r="B33" s="1">
        <v>54793475.799999997</v>
      </c>
    </row>
    <row r="34" spans="1:2" x14ac:dyDescent="0.25">
      <c r="A34" s="3" t="s">
        <v>254</v>
      </c>
      <c r="B34" s="1"/>
    </row>
    <row r="35" spans="1:2" x14ac:dyDescent="0.25">
      <c r="A35" s="11" t="s">
        <v>190</v>
      </c>
      <c r="B35" s="1">
        <v>1200000</v>
      </c>
    </row>
    <row r="36" spans="1:2" x14ac:dyDescent="0.25">
      <c r="A36" s="3" t="s">
        <v>153</v>
      </c>
      <c r="B36" s="1"/>
    </row>
    <row r="37" spans="1:2" x14ac:dyDescent="0.25">
      <c r="A37" s="11" t="s">
        <v>127</v>
      </c>
      <c r="B37" s="1">
        <v>4432000</v>
      </c>
    </row>
    <row r="38" spans="1:2" x14ac:dyDescent="0.25">
      <c r="A38" s="3" t="s">
        <v>409</v>
      </c>
      <c r="B38" s="1"/>
    </row>
    <row r="39" spans="1:2" x14ac:dyDescent="0.25">
      <c r="A39" s="11" t="s">
        <v>229</v>
      </c>
      <c r="B39" s="1">
        <v>200000</v>
      </c>
    </row>
    <row r="40" spans="1:2" x14ac:dyDescent="0.25">
      <c r="A40" s="3" t="s">
        <v>160</v>
      </c>
      <c r="B40" s="1"/>
    </row>
    <row r="41" spans="1:2" x14ac:dyDescent="0.25">
      <c r="A41" s="11" t="s">
        <v>127</v>
      </c>
      <c r="B41" s="1">
        <v>4400000</v>
      </c>
    </row>
    <row r="42" spans="1:2" x14ac:dyDescent="0.25">
      <c r="A42" s="3" t="s">
        <v>248</v>
      </c>
      <c r="B42" s="1"/>
    </row>
    <row r="43" spans="1:2" x14ac:dyDescent="0.25">
      <c r="A43" s="11" t="s">
        <v>127</v>
      </c>
      <c r="B43" s="1">
        <v>14625430</v>
      </c>
    </row>
    <row r="44" spans="1:2" x14ac:dyDescent="0.25">
      <c r="A44" s="3" t="s">
        <v>37</v>
      </c>
      <c r="B44" s="1"/>
    </row>
    <row r="45" spans="1:2" x14ac:dyDescent="0.25">
      <c r="A45" s="11" t="s">
        <v>34</v>
      </c>
      <c r="B45" s="1">
        <v>11600000</v>
      </c>
    </row>
    <row r="46" spans="1:2" x14ac:dyDescent="0.25">
      <c r="A46" s="3" t="s">
        <v>445</v>
      </c>
      <c r="B46" s="1"/>
    </row>
    <row r="47" spans="1:2" x14ac:dyDescent="0.25">
      <c r="A47" s="11" t="s">
        <v>127</v>
      </c>
      <c r="B47" s="1">
        <v>66784842</v>
      </c>
    </row>
    <row r="48" spans="1:2" x14ac:dyDescent="0.25">
      <c r="A48" s="3" t="s">
        <v>243</v>
      </c>
      <c r="B48" s="1"/>
    </row>
    <row r="49" spans="1:2" x14ac:dyDescent="0.25">
      <c r="A49" s="11" t="s">
        <v>229</v>
      </c>
      <c r="B49" s="1">
        <v>14162986.199999999</v>
      </c>
    </row>
    <row r="50" spans="1:2" x14ac:dyDescent="0.25">
      <c r="A50" s="3" t="s">
        <v>591</v>
      </c>
      <c r="B50" s="1">
        <v>259855980</v>
      </c>
    </row>
  </sheetData>
  <pageMargins left="0.70866141732283472" right="0.70866141732283472" top="1.1417322834645669" bottom="0.74803149606299213" header="0.31496062992125984" footer="0.31496062992125984"/>
  <pageSetup paperSize="9" orientation="landscape" r:id="rId2"/>
  <headerFooter>
    <oddHeader>&amp;CMUNICIPIO DE TLAJOMULCO DE ZUÑIGA, JALISCO
2DA MODIFICACION PRESUPUESTAL 2023 
APOYOS Y SUBSIDIOS</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windowProtection="1" view="pageLayout" topLeftCell="A3" zoomScaleNormal="100" workbookViewId="0">
      <selection activeCell="B9" sqref="B9"/>
    </sheetView>
  </sheetViews>
  <sheetFormatPr baseColWidth="10" defaultRowHeight="15" x14ac:dyDescent="0.25"/>
  <cols>
    <col min="1" max="1" width="24.28515625" customWidth="1"/>
    <col min="2" max="2" width="33.42578125" customWidth="1"/>
    <col min="3" max="3" width="53.28515625" bestFit="1" customWidth="1"/>
    <col min="4" max="4" width="16.42578125" customWidth="1"/>
    <col min="5" max="5" width="107.7109375" bestFit="1" customWidth="1"/>
    <col min="6" max="6" width="15.28515625" bestFit="1" customWidth="1"/>
  </cols>
  <sheetData>
    <row r="1" spans="1:4" ht="14.45" hidden="1" x14ac:dyDescent="0.3"/>
    <row r="2" spans="1:4" ht="14.45" hidden="1" x14ac:dyDescent="0.3"/>
    <row r="3" spans="1:4" ht="30" x14ac:dyDescent="0.25">
      <c r="A3" s="2" t="s">
        <v>668</v>
      </c>
      <c r="B3" s="2" t="s">
        <v>666</v>
      </c>
      <c r="C3" s="2" t="s">
        <v>3</v>
      </c>
      <c r="D3" s="6" t="s">
        <v>655</v>
      </c>
    </row>
    <row r="4" spans="1:4" x14ac:dyDescent="0.25">
      <c r="A4" t="s">
        <v>672</v>
      </c>
      <c r="B4" t="s">
        <v>673</v>
      </c>
      <c r="C4" t="s">
        <v>87</v>
      </c>
      <c r="D4" s="1">
        <v>181095256</v>
      </c>
    </row>
    <row r="5" spans="1:4" x14ac:dyDescent="0.25">
      <c r="C5" t="s">
        <v>187</v>
      </c>
      <c r="D5" s="1">
        <v>2027859</v>
      </c>
    </row>
    <row r="6" spans="1:4" x14ac:dyDescent="0.25">
      <c r="B6" t="s">
        <v>674</v>
      </c>
      <c r="C6" t="s">
        <v>118</v>
      </c>
      <c r="D6" s="1">
        <v>95374000</v>
      </c>
    </row>
    <row r="7" spans="1:4" ht="14.45" x14ac:dyDescent="0.3">
      <c r="C7" t="s">
        <v>148</v>
      </c>
      <c r="D7" s="1">
        <v>544673746</v>
      </c>
    </row>
    <row r="8" spans="1:4" x14ac:dyDescent="0.25">
      <c r="B8" t="s">
        <v>688</v>
      </c>
      <c r="C8" t="s">
        <v>215</v>
      </c>
      <c r="D8" s="1">
        <v>35244375</v>
      </c>
    </row>
    <row r="9" spans="1:4" ht="14.45" x14ac:dyDescent="0.3">
      <c r="B9" t="s">
        <v>226</v>
      </c>
      <c r="C9" t="s">
        <v>226</v>
      </c>
      <c r="D9" s="1">
        <v>134992144.34</v>
      </c>
    </row>
    <row r="10" spans="1:4" ht="14.45" x14ac:dyDescent="0.3">
      <c r="B10" t="s">
        <v>689</v>
      </c>
      <c r="C10" t="s">
        <v>412</v>
      </c>
      <c r="D10" s="1">
        <v>4168800</v>
      </c>
    </row>
    <row r="11" spans="1:4" x14ac:dyDescent="0.25">
      <c r="C11" t="s">
        <v>427</v>
      </c>
      <c r="D11" s="1">
        <v>16800000</v>
      </c>
    </row>
    <row r="12" spans="1:4" x14ac:dyDescent="0.25">
      <c r="B12" t="s">
        <v>690</v>
      </c>
      <c r="C12" t="s">
        <v>407</v>
      </c>
      <c r="D12" s="1">
        <v>5722000</v>
      </c>
    </row>
    <row r="13" spans="1:4" ht="14.45" x14ac:dyDescent="0.3">
      <c r="C13" t="s">
        <v>226</v>
      </c>
      <c r="D13" s="1">
        <v>243000</v>
      </c>
    </row>
    <row r="14" spans="1:4" x14ac:dyDescent="0.25">
      <c r="B14" t="s">
        <v>691</v>
      </c>
      <c r="C14" t="s">
        <v>440</v>
      </c>
      <c r="D14" s="1">
        <v>66784842</v>
      </c>
    </row>
    <row r="15" spans="1:4" ht="14.45" x14ac:dyDescent="0.3">
      <c r="C15" t="s">
        <v>433</v>
      </c>
      <c r="D15" s="1">
        <v>5910000</v>
      </c>
    </row>
    <row r="16" spans="1:4" x14ac:dyDescent="0.25">
      <c r="A16" t="s">
        <v>669</v>
      </c>
      <c r="B16" t="s">
        <v>671</v>
      </c>
      <c r="C16" t="s">
        <v>62</v>
      </c>
      <c r="D16" s="1">
        <v>46451746.809999995</v>
      </c>
    </row>
    <row r="17" spans="1:4" x14ac:dyDescent="0.25">
      <c r="C17" t="s">
        <v>96</v>
      </c>
      <c r="D17" s="1">
        <v>22221406</v>
      </c>
    </row>
    <row r="18" spans="1:4" x14ac:dyDescent="0.25">
      <c r="B18" t="s">
        <v>670</v>
      </c>
      <c r="C18" t="s">
        <v>266</v>
      </c>
      <c r="D18" s="1">
        <v>2585000</v>
      </c>
    </row>
    <row r="19" spans="1:4" x14ac:dyDescent="0.25">
      <c r="C19" t="s">
        <v>29</v>
      </c>
      <c r="D19" s="1">
        <v>2683339145.0823994</v>
      </c>
    </row>
    <row r="20" spans="1:4" x14ac:dyDescent="0.25">
      <c r="A20" t="s">
        <v>685</v>
      </c>
      <c r="B20" t="s">
        <v>687</v>
      </c>
      <c r="C20" t="s">
        <v>78</v>
      </c>
      <c r="D20" s="1">
        <v>103657659.77</v>
      </c>
    </row>
    <row r="21" spans="1:4" x14ac:dyDescent="0.25">
      <c r="B21" t="s">
        <v>686</v>
      </c>
      <c r="C21" t="s">
        <v>383</v>
      </c>
      <c r="D21" s="1">
        <v>13759020</v>
      </c>
    </row>
    <row r="22" spans="1:4" ht="14.45" x14ac:dyDescent="0.3">
      <c r="B22" t="s">
        <v>420</v>
      </c>
      <c r="C22" t="s">
        <v>420</v>
      </c>
      <c r="D22" s="1">
        <v>750000</v>
      </c>
    </row>
    <row r="23" spans="1:4" ht="14.45" x14ac:dyDescent="0.3">
      <c r="A23" t="s">
        <v>591</v>
      </c>
      <c r="D23" s="1">
        <v>3965800000.0023994</v>
      </c>
    </row>
  </sheetData>
  <pageMargins left="0.70866141732283472" right="0.70866141732283472" top="1.1417322834645669" bottom="0.74803149606299213" header="0.31496062992125984" footer="0.31496062992125984"/>
  <pageSetup paperSize="9" orientation="landscape" r:id="rId2"/>
  <headerFooter>
    <oddHeader>&amp;CMUNICIPIO DE TLAJOMULCO DE ZUÑIGA, JALISCO
2DA MODIFICACION PRESUPUESTAL 2023 
FUNCIONAL DEL GASTO</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98"/>
  <sheetViews>
    <sheetView windowProtection="1" view="pageLayout" topLeftCell="A3" zoomScaleNormal="100" workbookViewId="0">
      <selection activeCell="A886" sqref="A886"/>
    </sheetView>
  </sheetViews>
  <sheetFormatPr baseColWidth="10" defaultRowHeight="15" x14ac:dyDescent="0.25"/>
  <cols>
    <col min="1" max="1" width="91.28515625" bestFit="1" customWidth="1"/>
    <col min="2" max="2" width="18.5703125" customWidth="1"/>
    <col min="3" max="3" width="21.28515625" customWidth="1"/>
    <col min="4" max="4" width="7.5703125" customWidth="1"/>
    <col min="5" max="5" width="43" customWidth="1"/>
    <col min="6" max="6" width="12.140625" bestFit="1" customWidth="1"/>
  </cols>
  <sheetData>
    <row r="1" spans="1:2" ht="14.45" hidden="1" x14ac:dyDescent="0.3"/>
    <row r="2" spans="1:2" ht="14.45" hidden="1" x14ac:dyDescent="0.3"/>
    <row r="3" spans="1:2" ht="25.5" x14ac:dyDescent="0.25">
      <c r="A3" s="29" t="s">
        <v>1189</v>
      </c>
      <c r="B3" s="30" t="s">
        <v>655</v>
      </c>
    </row>
    <row r="4" spans="1:2" x14ac:dyDescent="0.25">
      <c r="A4" s="23" t="s">
        <v>304</v>
      </c>
      <c r="B4" s="24"/>
    </row>
    <row r="5" spans="1:2" x14ac:dyDescent="0.25">
      <c r="A5" s="25" t="s">
        <v>127</v>
      </c>
      <c r="B5" s="24"/>
    </row>
    <row r="6" spans="1:2" x14ac:dyDescent="0.25">
      <c r="A6" s="26" t="s">
        <v>305</v>
      </c>
      <c r="B6" s="24"/>
    </row>
    <row r="7" spans="1:2" x14ac:dyDescent="0.25">
      <c r="A7" s="27">
        <v>4211</v>
      </c>
      <c r="B7" s="24"/>
    </row>
    <row r="8" spans="1:2" x14ac:dyDescent="0.25">
      <c r="A8" s="28" t="s">
        <v>249</v>
      </c>
      <c r="B8" s="24">
        <v>10000000</v>
      </c>
    </row>
    <row r="9" spans="1:2" x14ac:dyDescent="0.25">
      <c r="A9" s="23" t="s">
        <v>429</v>
      </c>
      <c r="B9" s="24"/>
    </row>
    <row r="10" spans="1:2" x14ac:dyDescent="0.25">
      <c r="A10" s="25" t="s">
        <v>229</v>
      </c>
      <c r="B10" s="24"/>
    </row>
    <row r="11" spans="1:2" x14ac:dyDescent="0.25">
      <c r="A11" s="26" t="s">
        <v>431</v>
      </c>
      <c r="B11" s="24"/>
    </row>
    <row r="12" spans="1:2" x14ac:dyDescent="0.25">
      <c r="A12" s="27">
        <v>4211</v>
      </c>
      <c r="B12" s="24"/>
    </row>
    <row r="13" spans="1:2" x14ac:dyDescent="0.25">
      <c r="A13" s="28" t="s">
        <v>249</v>
      </c>
      <c r="B13" s="24">
        <v>16800000</v>
      </c>
    </row>
    <row r="14" spans="1:2" x14ac:dyDescent="0.25">
      <c r="A14" s="23" t="s">
        <v>69</v>
      </c>
      <c r="B14" s="24"/>
    </row>
    <row r="15" spans="1:2" x14ac:dyDescent="0.25">
      <c r="A15" s="25" t="s">
        <v>67</v>
      </c>
      <c r="B15" s="24"/>
    </row>
    <row r="16" spans="1:2" x14ac:dyDescent="0.25">
      <c r="A16" s="26" t="s">
        <v>70</v>
      </c>
      <c r="B16" s="24"/>
    </row>
    <row r="17" spans="1:2" x14ac:dyDescent="0.25">
      <c r="A17" s="27">
        <v>3181</v>
      </c>
      <c r="B17" s="24"/>
    </row>
    <row r="18" spans="1:2" x14ac:dyDescent="0.25">
      <c r="A18" s="28" t="s">
        <v>139</v>
      </c>
      <c r="B18" s="24">
        <v>10000</v>
      </c>
    </row>
    <row r="19" spans="1:2" x14ac:dyDescent="0.25">
      <c r="A19" s="27">
        <v>3341</v>
      </c>
      <c r="B19" s="24"/>
    </row>
    <row r="20" spans="1:2" x14ac:dyDescent="0.25">
      <c r="A20" s="28" t="s">
        <v>71</v>
      </c>
      <c r="B20" s="24">
        <v>3000000</v>
      </c>
    </row>
    <row r="21" spans="1:2" x14ac:dyDescent="0.25">
      <c r="A21" s="27">
        <v>3711</v>
      </c>
      <c r="B21" s="24"/>
    </row>
    <row r="22" spans="1:2" x14ac:dyDescent="0.25">
      <c r="A22" s="28" t="s">
        <v>280</v>
      </c>
      <c r="B22" s="24">
        <v>0</v>
      </c>
    </row>
    <row r="23" spans="1:2" x14ac:dyDescent="0.25">
      <c r="A23" s="27">
        <v>3751</v>
      </c>
      <c r="B23" s="24"/>
    </row>
    <row r="24" spans="1:2" x14ac:dyDescent="0.25">
      <c r="A24" s="28" t="s">
        <v>282</v>
      </c>
      <c r="B24" s="24">
        <v>0</v>
      </c>
    </row>
    <row r="25" spans="1:2" x14ac:dyDescent="0.25">
      <c r="A25" s="27">
        <v>3941</v>
      </c>
      <c r="B25" s="24"/>
    </row>
    <row r="26" spans="1:2" x14ac:dyDescent="0.25">
      <c r="A26" s="28" t="s">
        <v>140</v>
      </c>
      <c r="B26" s="24">
        <v>35000</v>
      </c>
    </row>
    <row r="27" spans="1:2" x14ac:dyDescent="0.25">
      <c r="A27" s="26" t="s">
        <v>72</v>
      </c>
      <c r="B27" s="24"/>
    </row>
    <row r="28" spans="1:2" x14ac:dyDescent="0.25">
      <c r="A28" s="27">
        <v>2111</v>
      </c>
      <c r="B28" s="24"/>
    </row>
    <row r="29" spans="1:2" x14ac:dyDescent="0.25">
      <c r="A29" s="28" t="s">
        <v>161</v>
      </c>
      <c r="B29" s="24">
        <v>0</v>
      </c>
    </row>
    <row r="30" spans="1:2" x14ac:dyDescent="0.25">
      <c r="A30" s="27">
        <v>2141</v>
      </c>
      <c r="B30" s="24"/>
    </row>
    <row r="31" spans="1:2" x14ac:dyDescent="0.25">
      <c r="A31" s="28" t="s">
        <v>201</v>
      </c>
      <c r="B31" s="24">
        <v>30000</v>
      </c>
    </row>
    <row r="32" spans="1:2" x14ac:dyDescent="0.25">
      <c r="A32" s="27">
        <v>2211</v>
      </c>
      <c r="B32" s="24"/>
    </row>
    <row r="33" spans="1:2" x14ac:dyDescent="0.25">
      <c r="A33" s="28" t="s">
        <v>141</v>
      </c>
      <c r="B33" s="24">
        <v>384482</v>
      </c>
    </row>
    <row r="34" spans="1:2" x14ac:dyDescent="0.25">
      <c r="A34" s="27">
        <v>2711</v>
      </c>
      <c r="B34" s="24"/>
    </row>
    <row r="35" spans="1:2" x14ac:dyDescent="0.25">
      <c r="A35" s="28" t="s">
        <v>142</v>
      </c>
      <c r="B35" s="24">
        <v>1300000</v>
      </c>
    </row>
    <row r="36" spans="1:2" x14ac:dyDescent="0.25">
      <c r="A36" s="27">
        <v>2821</v>
      </c>
      <c r="B36" s="24"/>
    </row>
    <row r="37" spans="1:2" x14ac:dyDescent="0.25">
      <c r="A37" s="28" t="s">
        <v>143</v>
      </c>
      <c r="B37" s="24">
        <v>900000</v>
      </c>
    </row>
    <row r="38" spans="1:2" x14ac:dyDescent="0.25">
      <c r="A38" s="27">
        <v>2831</v>
      </c>
      <c r="B38" s="24"/>
    </row>
    <row r="39" spans="1:2" x14ac:dyDescent="0.25">
      <c r="A39" s="28" t="s">
        <v>74</v>
      </c>
      <c r="B39" s="24">
        <v>3364514.8</v>
      </c>
    </row>
    <row r="40" spans="1:2" x14ac:dyDescent="0.25">
      <c r="A40" s="27">
        <v>2961</v>
      </c>
      <c r="B40" s="24"/>
    </row>
    <row r="41" spans="1:2" x14ac:dyDescent="0.25">
      <c r="A41" s="28" t="s">
        <v>263</v>
      </c>
      <c r="B41" s="24">
        <v>0</v>
      </c>
    </row>
    <row r="42" spans="1:2" x14ac:dyDescent="0.25">
      <c r="A42" s="27">
        <v>3161</v>
      </c>
      <c r="B42" s="24"/>
    </row>
    <row r="43" spans="1:2" x14ac:dyDescent="0.25">
      <c r="A43" s="28" t="s">
        <v>144</v>
      </c>
      <c r="B43" s="24">
        <v>255000</v>
      </c>
    </row>
    <row r="44" spans="1:2" x14ac:dyDescent="0.25">
      <c r="A44" s="27">
        <v>3321</v>
      </c>
      <c r="B44" s="24"/>
    </row>
    <row r="45" spans="1:2" x14ac:dyDescent="0.25">
      <c r="A45" s="28" t="s">
        <v>181</v>
      </c>
      <c r="B45" s="24">
        <v>148790.01</v>
      </c>
    </row>
    <row r="46" spans="1:2" x14ac:dyDescent="0.25">
      <c r="A46" s="27">
        <v>3391</v>
      </c>
      <c r="B46" s="24"/>
    </row>
    <row r="47" spans="1:2" x14ac:dyDescent="0.25">
      <c r="A47" s="28" t="s">
        <v>145</v>
      </c>
      <c r="B47" s="24">
        <v>1900000</v>
      </c>
    </row>
    <row r="48" spans="1:2" x14ac:dyDescent="0.25">
      <c r="A48" s="27">
        <v>3962</v>
      </c>
      <c r="B48" s="24"/>
    </row>
    <row r="49" spans="1:2" x14ac:dyDescent="0.25">
      <c r="A49" s="28" t="s">
        <v>146</v>
      </c>
      <c r="B49" s="24">
        <v>120000</v>
      </c>
    </row>
    <row r="50" spans="1:2" x14ac:dyDescent="0.25">
      <c r="A50" s="27">
        <v>5641</v>
      </c>
      <c r="B50" s="24"/>
    </row>
    <row r="51" spans="1:2" x14ac:dyDescent="0.25">
      <c r="A51" s="28" t="s">
        <v>347</v>
      </c>
      <c r="B51" s="24">
        <v>3960</v>
      </c>
    </row>
    <row r="52" spans="1:2" x14ac:dyDescent="0.25">
      <c r="A52" s="23" t="s">
        <v>231</v>
      </c>
      <c r="B52" s="24"/>
    </row>
    <row r="53" spans="1:2" x14ac:dyDescent="0.25">
      <c r="A53" s="25" t="s">
        <v>229</v>
      </c>
      <c r="B53" s="24"/>
    </row>
    <row r="54" spans="1:2" x14ac:dyDescent="0.25">
      <c r="A54" s="26" t="s">
        <v>408</v>
      </c>
      <c r="B54" s="24"/>
    </row>
    <row r="55" spans="1:2" x14ac:dyDescent="0.25">
      <c r="A55" s="27">
        <v>2491</v>
      </c>
      <c r="B55" s="24"/>
    </row>
    <row r="56" spans="1:2" x14ac:dyDescent="0.25">
      <c r="A56" s="28" t="s">
        <v>165</v>
      </c>
      <c r="B56" s="24">
        <v>502000</v>
      </c>
    </row>
    <row r="57" spans="1:2" x14ac:dyDescent="0.25">
      <c r="A57" s="27">
        <v>2731</v>
      </c>
      <c r="B57" s="24"/>
    </row>
    <row r="58" spans="1:2" x14ac:dyDescent="0.25">
      <c r="A58" s="28" t="s">
        <v>633</v>
      </c>
      <c r="B58" s="24">
        <v>10000</v>
      </c>
    </row>
    <row r="59" spans="1:2" x14ac:dyDescent="0.25">
      <c r="A59" s="27">
        <v>2921</v>
      </c>
      <c r="B59" s="24"/>
    </row>
    <row r="60" spans="1:2" x14ac:dyDescent="0.25">
      <c r="A60" s="28" t="s">
        <v>262</v>
      </c>
      <c r="B60" s="24">
        <v>300000</v>
      </c>
    </row>
    <row r="61" spans="1:2" x14ac:dyDescent="0.25">
      <c r="A61" s="27">
        <v>3221</v>
      </c>
      <c r="B61" s="24"/>
    </row>
    <row r="62" spans="1:2" x14ac:dyDescent="0.25">
      <c r="A62" s="28" t="s">
        <v>335</v>
      </c>
      <c r="B62" s="24">
        <v>0</v>
      </c>
    </row>
    <row r="63" spans="1:2" x14ac:dyDescent="0.25">
      <c r="A63" s="27">
        <v>3821</v>
      </c>
      <c r="B63" s="24"/>
    </row>
    <row r="64" spans="1:2" x14ac:dyDescent="0.25">
      <c r="A64" s="28" t="s">
        <v>233</v>
      </c>
      <c r="B64" s="24">
        <v>243000</v>
      </c>
    </row>
    <row r="65" spans="1:2" x14ac:dyDescent="0.25">
      <c r="A65" s="27">
        <v>4411</v>
      </c>
      <c r="B65" s="24"/>
    </row>
    <row r="66" spans="1:2" x14ac:dyDescent="0.25">
      <c r="A66" s="28" t="s">
        <v>155</v>
      </c>
      <c r="B66" s="24">
        <v>160000</v>
      </c>
    </row>
    <row r="67" spans="1:2" x14ac:dyDescent="0.25">
      <c r="A67" s="27">
        <v>4431</v>
      </c>
      <c r="B67" s="24"/>
    </row>
    <row r="68" spans="1:2" x14ac:dyDescent="0.25">
      <c r="A68" s="28" t="s">
        <v>241</v>
      </c>
      <c r="B68" s="24">
        <v>4300000</v>
      </c>
    </row>
    <row r="69" spans="1:2" x14ac:dyDescent="0.25">
      <c r="A69" s="27">
        <v>5671</v>
      </c>
      <c r="B69" s="24"/>
    </row>
    <row r="70" spans="1:2" x14ac:dyDescent="0.25">
      <c r="A70" s="28" t="s">
        <v>258</v>
      </c>
      <c r="B70" s="24">
        <v>250000</v>
      </c>
    </row>
    <row r="71" spans="1:2" x14ac:dyDescent="0.25">
      <c r="A71" s="26" t="s">
        <v>232</v>
      </c>
      <c r="B71" s="24"/>
    </row>
    <row r="72" spans="1:2" x14ac:dyDescent="0.25">
      <c r="A72" s="27">
        <v>3821</v>
      </c>
      <c r="B72" s="24"/>
    </row>
    <row r="73" spans="1:2" x14ac:dyDescent="0.25">
      <c r="A73" s="28" t="s">
        <v>233</v>
      </c>
      <c r="B73" s="24">
        <v>4000000</v>
      </c>
    </row>
    <row r="74" spans="1:2" x14ac:dyDescent="0.25">
      <c r="A74" s="27">
        <v>4451</v>
      </c>
      <c r="B74" s="24"/>
    </row>
    <row r="75" spans="1:2" x14ac:dyDescent="0.25">
      <c r="A75" s="28" t="s">
        <v>234</v>
      </c>
      <c r="B75" s="24">
        <v>30000000</v>
      </c>
    </row>
    <row r="76" spans="1:2" x14ac:dyDescent="0.25">
      <c r="A76" s="26" t="s">
        <v>236</v>
      </c>
      <c r="B76" s="24"/>
    </row>
    <row r="77" spans="1:2" x14ac:dyDescent="0.25">
      <c r="A77" s="27">
        <v>4411</v>
      </c>
      <c r="B77" s="24"/>
    </row>
    <row r="78" spans="1:2" x14ac:dyDescent="0.25">
      <c r="A78" s="28" t="s">
        <v>155</v>
      </c>
      <c r="B78" s="24">
        <v>1000000</v>
      </c>
    </row>
    <row r="79" spans="1:2" x14ac:dyDescent="0.25">
      <c r="A79" s="26" t="s">
        <v>409</v>
      </c>
      <c r="B79" s="24"/>
    </row>
    <row r="80" spans="1:2" x14ac:dyDescent="0.25">
      <c r="A80" s="27">
        <v>4421</v>
      </c>
      <c r="B80" s="24"/>
    </row>
    <row r="81" spans="1:2" x14ac:dyDescent="0.25">
      <c r="A81" s="28" t="s">
        <v>410</v>
      </c>
      <c r="B81" s="24">
        <v>200000</v>
      </c>
    </row>
    <row r="82" spans="1:2" x14ac:dyDescent="0.25">
      <c r="A82" s="23" t="s">
        <v>390</v>
      </c>
      <c r="B82" s="24"/>
    </row>
    <row r="83" spans="1:2" x14ac:dyDescent="0.25">
      <c r="A83" s="25" t="s">
        <v>384</v>
      </c>
      <c r="B83" s="24"/>
    </row>
    <row r="84" spans="1:2" x14ac:dyDescent="0.25">
      <c r="A84" s="26" t="s">
        <v>391</v>
      </c>
      <c r="B84" s="24"/>
    </row>
    <row r="85" spans="1:2" x14ac:dyDescent="0.25">
      <c r="A85" s="27">
        <v>2221</v>
      </c>
      <c r="B85" s="24"/>
    </row>
    <row r="86" spans="1:2" x14ac:dyDescent="0.25">
      <c r="A86" s="28" t="s">
        <v>194</v>
      </c>
      <c r="B86" s="24">
        <v>100000</v>
      </c>
    </row>
    <row r="87" spans="1:2" x14ac:dyDescent="0.25">
      <c r="A87" s="27">
        <v>2351</v>
      </c>
      <c r="B87" s="24"/>
    </row>
    <row r="88" spans="1:2" x14ac:dyDescent="0.25">
      <c r="A88" s="28" t="s">
        <v>392</v>
      </c>
      <c r="B88" s="24">
        <v>700000</v>
      </c>
    </row>
    <row r="89" spans="1:2" x14ac:dyDescent="0.25">
      <c r="A89" s="27">
        <v>2391</v>
      </c>
      <c r="B89" s="24"/>
    </row>
    <row r="90" spans="1:2" x14ac:dyDescent="0.25">
      <c r="A90" s="28" t="s">
        <v>393</v>
      </c>
      <c r="B90" s="24">
        <v>540000</v>
      </c>
    </row>
    <row r="91" spans="1:2" x14ac:dyDescent="0.25">
      <c r="A91" s="27">
        <v>2431</v>
      </c>
      <c r="B91" s="24"/>
    </row>
    <row r="92" spans="1:2" x14ac:dyDescent="0.25">
      <c r="A92" s="28" t="s">
        <v>394</v>
      </c>
      <c r="B92" s="24">
        <v>100000</v>
      </c>
    </row>
    <row r="93" spans="1:2" x14ac:dyDescent="0.25">
      <c r="A93" s="27">
        <v>2451</v>
      </c>
      <c r="B93" s="24"/>
    </row>
    <row r="94" spans="1:2" x14ac:dyDescent="0.25">
      <c r="A94" s="28" t="s">
        <v>334</v>
      </c>
      <c r="B94" s="24">
        <v>90000</v>
      </c>
    </row>
    <row r="95" spans="1:2" x14ac:dyDescent="0.25">
      <c r="A95" s="27">
        <v>2561</v>
      </c>
      <c r="B95" s="24"/>
    </row>
    <row r="96" spans="1:2" x14ac:dyDescent="0.25">
      <c r="A96" s="28" t="s">
        <v>177</v>
      </c>
      <c r="B96" s="24">
        <v>500000</v>
      </c>
    </row>
    <row r="97" spans="1:2" x14ac:dyDescent="0.25">
      <c r="A97" s="27">
        <v>2721</v>
      </c>
      <c r="B97" s="24"/>
    </row>
    <row r="98" spans="1:2" x14ac:dyDescent="0.25">
      <c r="A98" s="28" t="s">
        <v>166</v>
      </c>
      <c r="B98" s="24">
        <v>200000</v>
      </c>
    </row>
    <row r="99" spans="1:2" x14ac:dyDescent="0.25">
      <c r="A99" s="27">
        <v>2911</v>
      </c>
      <c r="B99" s="24"/>
    </row>
    <row r="100" spans="1:2" x14ac:dyDescent="0.25">
      <c r="A100" s="28" t="s">
        <v>167</v>
      </c>
      <c r="B100" s="24">
        <v>150000</v>
      </c>
    </row>
    <row r="101" spans="1:2" x14ac:dyDescent="0.25">
      <c r="A101" s="27">
        <v>3261</v>
      </c>
      <c r="B101" s="24"/>
    </row>
    <row r="102" spans="1:2" x14ac:dyDescent="0.25">
      <c r="A102" s="28" t="s">
        <v>179</v>
      </c>
      <c r="B102" s="24">
        <v>1500000</v>
      </c>
    </row>
    <row r="103" spans="1:2" x14ac:dyDescent="0.25">
      <c r="A103" s="27">
        <v>3391</v>
      </c>
      <c r="B103" s="24"/>
    </row>
    <row r="104" spans="1:2" x14ac:dyDescent="0.25">
      <c r="A104" s="28" t="s">
        <v>145</v>
      </c>
      <c r="B104" s="24">
        <v>42000</v>
      </c>
    </row>
    <row r="105" spans="1:2" x14ac:dyDescent="0.25">
      <c r="A105" s="27">
        <v>3821</v>
      </c>
      <c r="B105" s="24"/>
    </row>
    <row r="106" spans="1:2" x14ac:dyDescent="0.25">
      <c r="A106" s="28" t="s">
        <v>233</v>
      </c>
      <c r="B106" s="24">
        <v>3258000</v>
      </c>
    </row>
    <row r="107" spans="1:2" x14ac:dyDescent="0.25">
      <c r="A107" s="27">
        <v>5211</v>
      </c>
      <c r="B107" s="24"/>
    </row>
    <row r="108" spans="1:2" x14ac:dyDescent="0.25">
      <c r="A108" s="28" t="s">
        <v>345</v>
      </c>
      <c r="B108" s="24">
        <v>3373020</v>
      </c>
    </row>
    <row r="109" spans="1:2" x14ac:dyDescent="0.25">
      <c r="A109" s="27">
        <v>5311</v>
      </c>
      <c r="B109" s="24"/>
    </row>
    <row r="110" spans="1:2" x14ac:dyDescent="0.25">
      <c r="A110" s="28" t="s">
        <v>198</v>
      </c>
      <c r="B110" s="24">
        <v>136000</v>
      </c>
    </row>
    <row r="111" spans="1:2" x14ac:dyDescent="0.25">
      <c r="A111" s="27">
        <v>5451</v>
      </c>
      <c r="B111" s="24"/>
    </row>
    <row r="112" spans="1:2" x14ac:dyDescent="0.25">
      <c r="A112" s="28" t="s">
        <v>611</v>
      </c>
      <c r="B112" s="24">
        <v>120000</v>
      </c>
    </row>
    <row r="113" spans="1:2" x14ac:dyDescent="0.25">
      <c r="A113" s="27">
        <v>5611</v>
      </c>
      <c r="B113" s="24"/>
    </row>
    <row r="114" spans="1:2" x14ac:dyDescent="0.25">
      <c r="A114" s="28" t="s">
        <v>185</v>
      </c>
      <c r="B114" s="24">
        <v>150000</v>
      </c>
    </row>
    <row r="115" spans="1:2" x14ac:dyDescent="0.25">
      <c r="A115" s="23" t="s">
        <v>82</v>
      </c>
      <c r="B115" s="24"/>
    </row>
    <row r="116" spans="1:2" x14ac:dyDescent="0.25">
      <c r="A116" s="25" t="s">
        <v>34</v>
      </c>
      <c r="B116" s="24"/>
    </row>
    <row r="117" spans="1:2" x14ac:dyDescent="0.25">
      <c r="A117" s="26" t="s">
        <v>200</v>
      </c>
      <c r="B117" s="24"/>
    </row>
    <row r="118" spans="1:2" x14ac:dyDescent="0.25">
      <c r="A118" s="27">
        <v>2111</v>
      </c>
      <c r="B118" s="24"/>
    </row>
    <row r="119" spans="1:2" x14ac:dyDescent="0.25">
      <c r="A119" s="28" t="s">
        <v>161</v>
      </c>
      <c r="B119" s="24">
        <v>0</v>
      </c>
    </row>
    <row r="120" spans="1:2" x14ac:dyDescent="0.25">
      <c r="A120" s="27">
        <v>2141</v>
      </c>
      <c r="B120" s="24"/>
    </row>
    <row r="121" spans="1:2" x14ac:dyDescent="0.25">
      <c r="A121" s="28" t="s">
        <v>201</v>
      </c>
      <c r="B121" s="24">
        <v>205400</v>
      </c>
    </row>
    <row r="122" spans="1:2" x14ac:dyDescent="0.25">
      <c r="A122" s="27">
        <v>2461</v>
      </c>
      <c r="B122" s="24"/>
    </row>
    <row r="123" spans="1:2" x14ac:dyDescent="0.25">
      <c r="A123" s="28" t="s">
        <v>164</v>
      </c>
      <c r="B123" s="24">
        <v>150000</v>
      </c>
    </row>
    <row r="124" spans="1:2" x14ac:dyDescent="0.25">
      <c r="A124" s="27">
        <v>2471</v>
      </c>
      <c r="B124" s="24"/>
    </row>
    <row r="125" spans="1:2" x14ac:dyDescent="0.25">
      <c r="A125" s="28" t="s">
        <v>174</v>
      </c>
      <c r="B125" s="24">
        <v>0</v>
      </c>
    </row>
    <row r="126" spans="1:2" x14ac:dyDescent="0.25">
      <c r="A126" s="27">
        <v>2491</v>
      </c>
      <c r="B126" s="24"/>
    </row>
    <row r="127" spans="1:2" x14ac:dyDescent="0.25">
      <c r="A127" s="28" t="s">
        <v>165</v>
      </c>
      <c r="B127" s="24">
        <v>5000</v>
      </c>
    </row>
    <row r="128" spans="1:2" x14ac:dyDescent="0.25">
      <c r="A128" s="27">
        <v>2611</v>
      </c>
      <c r="B128" s="24"/>
    </row>
    <row r="129" spans="1:2" x14ac:dyDescent="0.25">
      <c r="A129" s="28" t="s">
        <v>76</v>
      </c>
      <c r="B129" s="24">
        <v>0</v>
      </c>
    </row>
    <row r="130" spans="1:2" x14ac:dyDescent="0.25">
      <c r="A130" s="27">
        <v>2721</v>
      </c>
      <c r="B130" s="24"/>
    </row>
    <row r="131" spans="1:2" x14ac:dyDescent="0.25">
      <c r="A131" s="28" t="s">
        <v>166</v>
      </c>
      <c r="B131" s="24">
        <v>15000</v>
      </c>
    </row>
    <row r="132" spans="1:2" x14ac:dyDescent="0.25">
      <c r="A132" s="27">
        <v>2911</v>
      </c>
      <c r="B132" s="24"/>
    </row>
    <row r="133" spans="1:2" x14ac:dyDescent="0.25">
      <c r="A133" s="28" t="s">
        <v>167</v>
      </c>
      <c r="B133" s="24">
        <v>20000</v>
      </c>
    </row>
    <row r="134" spans="1:2" x14ac:dyDescent="0.25">
      <c r="A134" s="27">
        <v>2921</v>
      </c>
      <c r="B134" s="24"/>
    </row>
    <row r="135" spans="1:2" x14ac:dyDescent="0.25">
      <c r="A135" s="28" t="s">
        <v>262</v>
      </c>
      <c r="B135" s="24">
        <v>0</v>
      </c>
    </row>
    <row r="136" spans="1:2" x14ac:dyDescent="0.25">
      <c r="A136" s="27">
        <v>2941</v>
      </c>
      <c r="B136" s="24"/>
    </row>
    <row r="137" spans="1:2" x14ac:dyDescent="0.25">
      <c r="A137" s="28" t="s">
        <v>202</v>
      </c>
      <c r="B137" s="24">
        <v>465265</v>
      </c>
    </row>
    <row r="138" spans="1:2" x14ac:dyDescent="0.25">
      <c r="A138" s="27">
        <v>3141</v>
      </c>
      <c r="B138" s="24"/>
    </row>
    <row r="139" spans="1:2" x14ac:dyDescent="0.25">
      <c r="A139" s="28" t="s">
        <v>203</v>
      </c>
      <c r="B139" s="24">
        <v>1813000</v>
      </c>
    </row>
    <row r="140" spans="1:2" x14ac:dyDescent="0.25">
      <c r="A140" s="27">
        <v>3161</v>
      </c>
      <c r="B140" s="24"/>
    </row>
    <row r="141" spans="1:2" x14ac:dyDescent="0.25">
      <c r="A141" s="28" t="s">
        <v>144</v>
      </c>
      <c r="B141" s="24">
        <v>97022.399999999994</v>
      </c>
    </row>
    <row r="142" spans="1:2" x14ac:dyDescent="0.25">
      <c r="A142" s="27">
        <v>3181</v>
      </c>
      <c r="B142" s="24"/>
    </row>
    <row r="143" spans="1:2" x14ac:dyDescent="0.25">
      <c r="A143" s="28" t="s">
        <v>139</v>
      </c>
      <c r="B143" s="24">
        <v>2897.76</v>
      </c>
    </row>
    <row r="144" spans="1:2" x14ac:dyDescent="0.25">
      <c r="A144" s="27">
        <v>3331</v>
      </c>
      <c r="B144" s="24"/>
    </row>
    <row r="145" spans="1:2" x14ac:dyDescent="0.25">
      <c r="A145" s="28" t="s">
        <v>204</v>
      </c>
      <c r="B145" s="24">
        <v>0</v>
      </c>
    </row>
    <row r="146" spans="1:2" x14ac:dyDescent="0.25">
      <c r="A146" s="27">
        <v>3361</v>
      </c>
      <c r="B146" s="24"/>
    </row>
    <row r="147" spans="1:2" x14ac:dyDescent="0.25">
      <c r="A147" s="28" t="s">
        <v>205</v>
      </c>
      <c r="B147" s="24">
        <v>1255</v>
      </c>
    </row>
    <row r="148" spans="1:2" x14ac:dyDescent="0.25">
      <c r="A148" s="27">
        <v>3471</v>
      </c>
      <c r="B148" s="24"/>
    </row>
    <row r="149" spans="1:2" x14ac:dyDescent="0.25">
      <c r="A149" s="28" t="s">
        <v>596</v>
      </c>
      <c r="B149" s="24">
        <v>7192</v>
      </c>
    </row>
    <row r="150" spans="1:2" x14ac:dyDescent="0.25">
      <c r="A150" s="27">
        <v>3521</v>
      </c>
      <c r="B150" s="24"/>
    </row>
    <row r="151" spans="1:2" x14ac:dyDescent="0.25">
      <c r="A151" s="28" t="s">
        <v>597</v>
      </c>
      <c r="B151" s="24">
        <v>5220</v>
      </c>
    </row>
    <row r="152" spans="1:2" x14ac:dyDescent="0.25">
      <c r="A152" s="27">
        <v>3531</v>
      </c>
      <c r="B152" s="24"/>
    </row>
    <row r="153" spans="1:2" x14ac:dyDescent="0.25">
      <c r="A153" s="28" t="s">
        <v>206</v>
      </c>
      <c r="B153" s="24">
        <v>275000</v>
      </c>
    </row>
    <row r="154" spans="1:2" x14ac:dyDescent="0.25">
      <c r="A154" s="27">
        <v>5151</v>
      </c>
      <c r="B154" s="24"/>
    </row>
    <row r="155" spans="1:2" x14ac:dyDescent="0.25">
      <c r="A155" s="28" t="s">
        <v>207</v>
      </c>
      <c r="B155" s="24">
        <v>980000</v>
      </c>
    </row>
    <row r="156" spans="1:2" x14ac:dyDescent="0.25">
      <c r="A156" s="27">
        <v>5191</v>
      </c>
      <c r="B156" s="24"/>
    </row>
    <row r="157" spans="1:2" x14ac:dyDescent="0.25">
      <c r="A157" s="28" t="s">
        <v>208</v>
      </c>
      <c r="B157" s="24">
        <v>16200</v>
      </c>
    </row>
    <row r="158" spans="1:2" x14ac:dyDescent="0.25">
      <c r="A158" s="27">
        <v>5211</v>
      </c>
      <c r="B158" s="24"/>
    </row>
    <row r="159" spans="1:2" x14ac:dyDescent="0.25">
      <c r="A159" s="28" t="s">
        <v>345</v>
      </c>
      <c r="B159" s="24">
        <v>23000</v>
      </c>
    </row>
    <row r="160" spans="1:2" x14ac:dyDescent="0.25">
      <c r="A160" s="27">
        <v>5231</v>
      </c>
      <c r="B160" s="24"/>
    </row>
    <row r="161" spans="1:2" x14ac:dyDescent="0.25">
      <c r="A161" s="28" t="s">
        <v>209</v>
      </c>
      <c r="B161" s="24">
        <v>201436</v>
      </c>
    </row>
    <row r="162" spans="1:2" x14ac:dyDescent="0.25">
      <c r="A162" s="27">
        <v>5651</v>
      </c>
      <c r="B162" s="24"/>
    </row>
    <row r="163" spans="1:2" x14ac:dyDescent="0.25">
      <c r="A163" s="28" t="s">
        <v>210</v>
      </c>
      <c r="B163" s="24">
        <v>1911252</v>
      </c>
    </row>
    <row r="164" spans="1:2" x14ac:dyDescent="0.25">
      <c r="A164" s="26" t="s">
        <v>83</v>
      </c>
      <c r="B164" s="24"/>
    </row>
    <row r="165" spans="1:2" x14ac:dyDescent="0.25">
      <c r="A165" s="27">
        <v>2151</v>
      </c>
      <c r="B165" s="24"/>
    </row>
    <row r="166" spans="1:2" x14ac:dyDescent="0.25">
      <c r="A166" s="28" t="s">
        <v>333</v>
      </c>
      <c r="B166" s="24">
        <v>0</v>
      </c>
    </row>
    <row r="167" spans="1:2" x14ac:dyDescent="0.25">
      <c r="A167" s="27">
        <v>3231</v>
      </c>
      <c r="B167" s="24"/>
    </row>
    <row r="168" spans="1:2" x14ac:dyDescent="0.25">
      <c r="A168" s="28" t="s">
        <v>211</v>
      </c>
      <c r="B168" s="24">
        <v>5250000</v>
      </c>
    </row>
    <row r="169" spans="1:2" x14ac:dyDescent="0.25">
      <c r="A169" s="27">
        <v>3331</v>
      </c>
      <c r="B169" s="24"/>
    </row>
    <row r="170" spans="1:2" x14ac:dyDescent="0.25">
      <c r="A170" s="28" t="s">
        <v>204</v>
      </c>
      <c r="B170" s="24">
        <v>10496425.59</v>
      </c>
    </row>
    <row r="171" spans="1:2" x14ac:dyDescent="0.25">
      <c r="A171" s="27">
        <v>3571</v>
      </c>
      <c r="B171" s="24"/>
    </row>
    <row r="172" spans="1:2" x14ac:dyDescent="0.25">
      <c r="A172" s="28" t="s">
        <v>183</v>
      </c>
      <c r="B172" s="24">
        <v>0</v>
      </c>
    </row>
    <row r="173" spans="1:2" x14ac:dyDescent="0.25">
      <c r="A173" s="27">
        <v>5691</v>
      </c>
      <c r="B173" s="24"/>
    </row>
    <row r="174" spans="1:2" x14ac:dyDescent="0.25">
      <c r="A174" s="28" t="s">
        <v>85</v>
      </c>
      <c r="B174" s="24">
        <v>70724000</v>
      </c>
    </row>
    <row r="175" spans="1:2" x14ac:dyDescent="0.25">
      <c r="A175" s="27">
        <v>5911</v>
      </c>
      <c r="B175" s="24"/>
    </row>
    <row r="176" spans="1:2" x14ac:dyDescent="0.25">
      <c r="A176" s="28" t="s">
        <v>212</v>
      </c>
      <c r="B176" s="24">
        <v>5991164</v>
      </c>
    </row>
    <row r="177" spans="1:2" x14ac:dyDescent="0.25">
      <c r="A177" s="27">
        <v>5971</v>
      </c>
      <c r="B177" s="24"/>
    </row>
    <row r="178" spans="1:2" x14ac:dyDescent="0.25">
      <c r="A178" s="28" t="s">
        <v>213</v>
      </c>
      <c r="B178" s="24">
        <v>5001930.0199999996</v>
      </c>
    </row>
    <row r="179" spans="1:2" x14ac:dyDescent="0.25">
      <c r="A179" s="23" t="s">
        <v>361</v>
      </c>
      <c r="B179" s="24"/>
    </row>
    <row r="180" spans="1:2" x14ac:dyDescent="0.25">
      <c r="A180" s="25" t="s">
        <v>90</v>
      </c>
      <c r="B180" s="24"/>
    </row>
    <row r="181" spans="1:2" x14ac:dyDescent="0.25">
      <c r="A181" s="26" t="s">
        <v>362</v>
      </c>
      <c r="B181" s="24"/>
    </row>
    <row r="182" spans="1:2" x14ac:dyDescent="0.25">
      <c r="A182" s="27">
        <v>2161</v>
      </c>
      <c r="B182" s="24"/>
    </row>
    <row r="183" spans="1:2" x14ac:dyDescent="0.25">
      <c r="A183" s="28" t="s">
        <v>162</v>
      </c>
      <c r="B183" s="24">
        <v>1250000</v>
      </c>
    </row>
    <row r="184" spans="1:2" x14ac:dyDescent="0.25">
      <c r="A184" s="27">
        <v>2411</v>
      </c>
      <c r="B184" s="24"/>
    </row>
    <row r="185" spans="1:2" x14ac:dyDescent="0.25">
      <c r="A185" s="28" t="s">
        <v>173</v>
      </c>
      <c r="B185" s="24">
        <v>300000</v>
      </c>
    </row>
    <row r="186" spans="1:2" x14ac:dyDescent="0.25">
      <c r="A186" s="27">
        <v>2421</v>
      </c>
      <c r="B186" s="24"/>
    </row>
    <row r="187" spans="1:2" x14ac:dyDescent="0.25">
      <c r="A187" s="28" t="s">
        <v>163</v>
      </c>
      <c r="B187" s="24">
        <v>12100000</v>
      </c>
    </row>
    <row r="188" spans="1:2" x14ac:dyDescent="0.25">
      <c r="A188" s="27">
        <v>2471</v>
      </c>
      <c r="B188" s="24"/>
    </row>
    <row r="189" spans="1:2" x14ac:dyDescent="0.25">
      <c r="A189" s="28" t="s">
        <v>174</v>
      </c>
      <c r="B189" s="24">
        <v>750000</v>
      </c>
    </row>
    <row r="190" spans="1:2" x14ac:dyDescent="0.25">
      <c r="A190" s="27">
        <v>2491</v>
      </c>
      <c r="B190" s="24"/>
    </row>
    <row r="191" spans="1:2" x14ac:dyDescent="0.25">
      <c r="A191" s="28" t="s">
        <v>165</v>
      </c>
      <c r="B191" s="24">
        <v>4650000</v>
      </c>
    </row>
    <row r="192" spans="1:2" x14ac:dyDescent="0.25">
      <c r="A192" s="27">
        <v>2711</v>
      </c>
      <c r="B192" s="24"/>
    </row>
    <row r="193" spans="1:2" x14ac:dyDescent="0.25">
      <c r="A193" s="28" t="s">
        <v>142</v>
      </c>
      <c r="B193" s="24">
        <v>0</v>
      </c>
    </row>
    <row r="194" spans="1:2" x14ac:dyDescent="0.25">
      <c r="A194" s="27">
        <v>2721</v>
      </c>
      <c r="B194" s="24"/>
    </row>
    <row r="195" spans="1:2" x14ac:dyDescent="0.25">
      <c r="A195" s="28" t="s">
        <v>166</v>
      </c>
      <c r="B195" s="24">
        <v>416880</v>
      </c>
    </row>
    <row r="196" spans="1:2" x14ac:dyDescent="0.25">
      <c r="A196" s="27">
        <v>2911</v>
      </c>
      <c r="B196" s="24"/>
    </row>
    <row r="197" spans="1:2" x14ac:dyDescent="0.25">
      <c r="A197" s="28" t="s">
        <v>167</v>
      </c>
      <c r="B197" s="24">
        <v>1000000</v>
      </c>
    </row>
    <row r="198" spans="1:2" x14ac:dyDescent="0.25">
      <c r="A198" s="27">
        <v>2971</v>
      </c>
      <c r="B198" s="24"/>
    </row>
    <row r="199" spans="1:2" x14ac:dyDescent="0.25">
      <c r="A199" s="28" t="s">
        <v>197</v>
      </c>
      <c r="B199" s="24">
        <v>330000</v>
      </c>
    </row>
    <row r="200" spans="1:2" x14ac:dyDescent="0.25">
      <c r="A200" s="27">
        <v>3261</v>
      </c>
      <c r="B200" s="24"/>
    </row>
    <row r="201" spans="1:2" x14ac:dyDescent="0.25">
      <c r="A201" s="28" t="s">
        <v>179</v>
      </c>
      <c r="B201" s="24">
        <v>12000000</v>
      </c>
    </row>
    <row r="202" spans="1:2" x14ac:dyDescent="0.25">
      <c r="A202" s="27">
        <v>3371</v>
      </c>
      <c r="B202" s="24"/>
    </row>
    <row r="203" spans="1:2" x14ac:dyDescent="0.25">
      <c r="A203" s="28" t="s">
        <v>338</v>
      </c>
      <c r="B203" s="24">
        <v>5350000</v>
      </c>
    </row>
    <row r="204" spans="1:2" x14ac:dyDescent="0.25">
      <c r="A204" s="27">
        <v>5611</v>
      </c>
      <c r="B204" s="24"/>
    </row>
    <row r="205" spans="1:2" x14ac:dyDescent="0.25">
      <c r="A205" s="28" t="s">
        <v>185</v>
      </c>
      <c r="B205" s="24">
        <v>150000</v>
      </c>
    </row>
    <row r="206" spans="1:2" x14ac:dyDescent="0.25">
      <c r="A206" s="27">
        <v>5671</v>
      </c>
      <c r="B206" s="24"/>
    </row>
    <row r="207" spans="1:2" x14ac:dyDescent="0.25">
      <c r="A207" s="28" t="s">
        <v>258</v>
      </c>
      <c r="B207" s="24">
        <v>1374904</v>
      </c>
    </row>
    <row r="208" spans="1:2" x14ac:dyDescent="0.25">
      <c r="A208" s="23" t="s">
        <v>120</v>
      </c>
      <c r="B208" s="24"/>
    </row>
    <row r="209" spans="1:2" x14ac:dyDescent="0.25">
      <c r="A209" s="25" t="s">
        <v>90</v>
      </c>
      <c r="B209" s="24"/>
    </row>
    <row r="210" spans="1:2" x14ac:dyDescent="0.25">
      <c r="A210" s="26" t="s">
        <v>121</v>
      </c>
      <c r="B210" s="24"/>
    </row>
    <row r="211" spans="1:2" x14ac:dyDescent="0.25">
      <c r="A211" s="27">
        <v>2111</v>
      </c>
      <c r="B211" s="24"/>
    </row>
    <row r="212" spans="1:2" x14ac:dyDescent="0.25">
      <c r="A212" s="28" t="s">
        <v>161</v>
      </c>
      <c r="B212" s="24">
        <v>0</v>
      </c>
    </row>
    <row r="213" spans="1:2" x14ac:dyDescent="0.25">
      <c r="A213" s="27">
        <v>2161</v>
      </c>
      <c r="B213" s="24"/>
    </row>
    <row r="214" spans="1:2" x14ac:dyDescent="0.25">
      <c r="A214" s="28" t="s">
        <v>162</v>
      </c>
      <c r="B214" s="24">
        <v>28000</v>
      </c>
    </row>
    <row r="215" spans="1:2" x14ac:dyDescent="0.25">
      <c r="A215" s="27">
        <v>2461</v>
      </c>
      <c r="B215" s="24"/>
    </row>
    <row r="216" spans="1:2" x14ac:dyDescent="0.25">
      <c r="A216" s="28" t="s">
        <v>164</v>
      </c>
      <c r="B216" s="24">
        <v>9600000</v>
      </c>
    </row>
    <row r="217" spans="1:2" x14ac:dyDescent="0.25">
      <c r="A217" s="27">
        <v>2611</v>
      </c>
      <c r="B217" s="24"/>
    </row>
    <row r="218" spans="1:2" x14ac:dyDescent="0.25">
      <c r="A218" s="28" t="s">
        <v>76</v>
      </c>
      <c r="B218" s="24">
        <v>0</v>
      </c>
    </row>
    <row r="219" spans="1:2" x14ac:dyDescent="0.25">
      <c r="A219" s="27">
        <v>2721</v>
      </c>
      <c r="B219" s="24"/>
    </row>
    <row r="220" spans="1:2" x14ac:dyDescent="0.25">
      <c r="A220" s="28" t="s">
        <v>166</v>
      </c>
      <c r="B220" s="24">
        <v>96000</v>
      </c>
    </row>
    <row r="221" spans="1:2" x14ac:dyDescent="0.25">
      <c r="A221" s="27">
        <v>2911</v>
      </c>
      <c r="B221" s="24"/>
    </row>
    <row r="222" spans="1:2" x14ac:dyDescent="0.25">
      <c r="A222" s="28" t="s">
        <v>167</v>
      </c>
      <c r="B222" s="24">
        <v>150000</v>
      </c>
    </row>
    <row r="223" spans="1:2" x14ac:dyDescent="0.25">
      <c r="A223" s="27">
        <v>3111</v>
      </c>
      <c r="B223" s="24"/>
    </row>
    <row r="224" spans="1:2" x14ac:dyDescent="0.25">
      <c r="A224" s="28" t="s">
        <v>122</v>
      </c>
      <c r="B224" s="24">
        <v>85500000</v>
      </c>
    </row>
    <row r="225" spans="1:2" x14ac:dyDescent="0.25">
      <c r="A225" s="23" t="s">
        <v>92</v>
      </c>
      <c r="B225" s="24"/>
    </row>
    <row r="226" spans="1:2" x14ac:dyDescent="0.25">
      <c r="A226" s="25" t="s">
        <v>90</v>
      </c>
      <c r="B226" s="24"/>
    </row>
    <row r="227" spans="1:2" x14ac:dyDescent="0.25">
      <c r="A227" s="26" t="s">
        <v>93</v>
      </c>
      <c r="B227" s="24"/>
    </row>
    <row r="228" spans="1:2" x14ac:dyDescent="0.25">
      <c r="A228" s="27">
        <v>2161</v>
      </c>
      <c r="B228" s="24"/>
    </row>
    <row r="229" spans="1:2" x14ac:dyDescent="0.25">
      <c r="A229" s="28" t="s">
        <v>162</v>
      </c>
      <c r="B229" s="24">
        <v>175000</v>
      </c>
    </row>
    <row r="230" spans="1:2" x14ac:dyDescent="0.25">
      <c r="A230" s="27">
        <v>2711</v>
      </c>
      <c r="B230" s="24"/>
    </row>
    <row r="231" spans="1:2" x14ac:dyDescent="0.25">
      <c r="A231" s="28" t="s">
        <v>142</v>
      </c>
      <c r="B231" s="24">
        <v>0</v>
      </c>
    </row>
    <row r="232" spans="1:2" x14ac:dyDescent="0.25">
      <c r="A232" s="27">
        <v>2721</v>
      </c>
      <c r="B232" s="24"/>
    </row>
    <row r="233" spans="1:2" x14ac:dyDescent="0.25">
      <c r="A233" s="28" t="s">
        <v>166</v>
      </c>
      <c r="B233" s="24">
        <v>180000</v>
      </c>
    </row>
    <row r="234" spans="1:2" x14ac:dyDescent="0.25">
      <c r="A234" s="27">
        <v>3261</v>
      </c>
      <c r="B234" s="24"/>
    </row>
    <row r="235" spans="1:2" x14ac:dyDescent="0.25">
      <c r="A235" s="28" t="s">
        <v>179</v>
      </c>
      <c r="B235" s="24">
        <v>740256</v>
      </c>
    </row>
    <row r="236" spans="1:2" x14ac:dyDescent="0.25">
      <c r="A236" s="27">
        <v>3581</v>
      </c>
      <c r="B236" s="24"/>
    </row>
    <row r="237" spans="1:2" x14ac:dyDescent="0.25">
      <c r="A237" s="28" t="s">
        <v>94</v>
      </c>
      <c r="B237" s="24">
        <v>180000000</v>
      </c>
    </row>
    <row r="238" spans="1:2" x14ac:dyDescent="0.25">
      <c r="A238" s="23" t="s">
        <v>327</v>
      </c>
      <c r="B238" s="24"/>
    </row>
    <row r="239" spans="1:2" x14ac:dyDescent="0.25">
      <c r="A239" s="25" t="s">
        <v>34</v>
      </c>
      <c r="B239" s="24"/>
    </row>
    <row r="240" spans="1:2" x14ac:dyDescent="0.25">
      <c r="A240" s="26" t="s">
        <v>328</v>
      </c>
      <c r="B240" s="24"/>
    </row>
    <row r="241" spans="1:2" x14ac:dyDescent="0.25">
      <c r="A241" s="27">
        <v>3181</v>
      </c>
      <c r="B241" s="24"/>
    </row>
    <row r="242" spans="1:2" x14ac:dyDescent="0.25">
      <c r="A242" s="28" t="s">
        <v>139</v>
      </c>
      <c r="B242" s="24">
        <v>5000</v>
      </c>
    </row>
    <row r="243" spans="1:2" x14ac:dyDescent="0.25">
      <c r="A243" s="27">
        <v>3391</v>
      </c>
      <c r="B243" s="24"/>
    </row>
    <row r="244" spans="1:2" x14ac:dyDescent="0.25">
      <c r="A244" s="28" t="s">
        <v>145</v>
      </c>
      <c r="B244" s="24">
        <v>450000</v>
      </c>
    </row>
    <row r="245" spans="1:2" x14ac:dyDescent="0.25">
      <c r="A245" s="27">
        <v>3611</v>
      </c>
      <c r="B245" s="24"/>
    </row>
    <row r="246" spans="1:2" x14ac:dyDescent="0.25">
      <c r="A246" s="28" t="s">
        <v>329</v>
      </c>
      <c r="B246" s="24">
        <v>34027500</v>
      </c>
    </row>
    <row r="247" spans="1:2" x14ac:dyDescent="0.25">
      <c r="A247" s="27">
        <v>3651</v>
      </c>
      <c r="B247" s="24"/>
    </row>
    <row r="248" spans="1:2" x14ac:dyDescent="0.25">
      <c r="A248" s="28" t="s">
        <v>331</v>
      </c>
      <c r="B248" s="24">
        <v>4728216</v>
      </c>
    </row>
    <row r="249" spans="1:2" x14ac:dyDescent="0.25">
      <c r="A249" s="27">
        <v>3661</v>
      </c>
      <c r="B249" s="24"/>
    </row>
    <row r="250" spans="1:2" x14ac:dyDescent="0.25">
      <c r="A250" s="28" t="s">
        <v>332</v>
      </c>
      <c r="B250" s="24">
        <v>9015784</v>
      </c>
    </row>
    <row r="251" spans="1:2" x14ac:dyDescent="0.25">
      <c r="A251" s="23" t="s">
        <v>129</v>
      </c>
      <c r="B251" s="24"/>
    </row>
    <row r="252" spans="1:2" x14ac:dyDescent="0.25">
      <c r="A252" s="25" t="s">
        <v>127</v>
      </c>
      <c r="B252" s="24"/>
    </row>
    <row r="253" spans="1:2" x14ac:dyDescent="0.25">
      <c r="A253" s="26" t="s">
        <v>297</v>
      </c>
      <c r="B253" s="24"/>
    </row>
    <row r="254" spans="1:2" x14ac:dyDescent="0.25">
      <c r="A254" s="27">
        <v>4451</v>
      </c>
      <c r="B254" s="24"/>
    </row>
    <row r="255" spans="1:2" x14ac:dyDescent="0.25">
      <c r="A255" s="28" t="s">
        <v>234</v>
      </c>
      <c r="B255" s="24">
        <v>960000</v>
      </c>
    </row>
    <row r="256" spans="1:2" x14ac:dyDescent="0.25">
      <c r="A256" s="26" t="s">
        <v>130</v>
      </c>
      <c r="B256" s="24"/>
    </row>
    <row r="257" spans="1:2" x14ac:dyDescent="0.25">
      <c r="A257" s="27">
        <v>3391</v>
      </c>
      <c r="B257" s="24"/>
    </row>
    <row r="258" spans="1:2" x14ac:dyDescent="0.25">
      <c r="A258" s="28" t="s">
        <v>145</v>
      </c>
      <c r="B258" s="24">
        <v>812000</v>
      </c>
    </row>
    <row r="259" spans="1:2" x14ac:dyDescent="0.25">
      <c r="A259" s="27">
        <v>3411</v>
      </c>
      <c r="B259" s="24"/>
    </row>
    <row r="260" spans="1:2" x14ac:dyDescent="0.25">
      <c r="A260" s="28" t="s">
        <v>272</v>
      </c>
      <c r="B260" s="24">
        <v>2112609.0700000003</v>
      </c>
    </row>
    <row r="261" spans="1:2" x14ac:dyDescent="0.25">
      <c r="A261" s="27">
        <v>3821</v>
      </c>
      <c r="B261" s="24"/>
    </row>
    <row r="262" spans="1:2" x14ac:dyDescent="0.25">
      <c r="A262" s="28" t="s">
        <v>233</v>
      </c>
      <c r="B262" s="24">
        <v>160000</v>
      </c>
    </row>
    <row r="263" spans="1:2" x14ac:dyDescent="0.25">
      <c r="A263" s="27">
        <v>3921</v>
      </c>
      <c r="B263" s="24"/>
    </row>
    <row r="264" spans="1:2" x14ac:dyDescent="0.25">
      <c r="A264" s="28" t="s">
        <v>39</v>
      </c>
      <c r="B264" s="24">
        <v>0</v>
      </c>
    </row>
    <row r="265" spans="1:2" x14ac:dyDescent="0.25">
      <c r="A265" s="27">
        <v>3922</v>
      </c>
      <c r="B265" s="24"/>
    </row>
    <row r="266" spans="1:2" x14ac:dyDescent="0.25">
      <c r="A266" s="28" t="s">
        <v>131</v>
      </c>
      <c r="B266" s="24">
        <v>2312000</v>
      </c>
    </row>
    <row r="267" spans="1:2" x14ac:dyDescent="0.25">
      <c r="A267" s="27">
        <v>5811</v>
      </c>
      <c r="B267" s="24"/>
    </row>
    <row r="268" spans="1:2" x14ac:dyDescent="0.25">
      <c r="A268" s="28" t="s">
        <v>132</v>
      </c>
      <c r="B268" s="24">
        <v>39296155.600000001</v>
      </c>
    </row>
    <row r="269" spans="1:2" x14ac:dyDescent="0.25">
      <c r="A269" s="26" t="s">
        <v>380</v>
      </c>
      <c r="B269" s="24"/>
    </row>
    <row r="270" spans="1:2" x14ac:dyDescent="0.25">
      <c r="A270" s="27">
        <v>4481</v>
      </c>
      <c r="B270" s="24"/>
    </row>
    <row r="271" spans="1:2" x14ac:dyDescent="0.25">
      <c r="A271" s="28" t="s">
        <v>381</v>
      </c>
      <c r="B271" s="24">
        <v>500000</v>
      </c>
    </row>
    <row r="272" spans="1:2" x14ac:dyDescent="0.25">
      <c r="A272" s="23" t="s">
        <v>274</v>
      </c>
      <c r="B272" s="24"/>
    </row>
    <row r="273" spans="1:2" x14ac:dyDescent="0.25">
      <c r="A273" s="25" t="s">
        <v>34</v>
      </c>
      <c r="B273" s="24"/>
    </row>
    <row r="274" spans="1:2" x14ac:dyDescent="0.25">
      <c r="A274" s="26" t="s">
        <v>275</v>
      </c>
      <c r="B274" s="24"/>
    </row>
    <row r="275" spans="1:2" x14ac:dyDescent="0.25">
      <c r="A275" s="27">
        <v>2111</v>
      </c>
      <c r="B275" s="24"/>
    </row>
    <row r="276" spans="1:2" x14ac:dyDescent="0.25">
      <c r="A276" s="28" t="s">
        <v>161</v>
      </c>
      <c r="B276" s="24">
        <v>63811.5</v>
      </c>
    </row>
    <row r="277" spans="1:2" x14ac:dyDescent="0.25">
      <c r="A277" s="27">
        <v>2211</v>
      </c>
      <c r="B277" s="24"/>
    </row>
    <row r="278" spans="1:2" x14ac:dyDescent="0.25">
      <c r="A278" s="28" t="s">
        <v>141</v>
      </c>
      <c r="B278" s="24">
        <v>1500</v>
      </c>
    </row>
    <row r="279" spans="1:2" x14ac:dyDescent="0.25">
      <c r="A279" s="27">
        <v>2231</v>
      </c>
      <c r="B279" s="24"/>
    </row>
    <row r="280" spans="1:2" x14ac:dyDescent="0.25">
      <c r="A280" s="28" t="s">
        <v>261</v>
      </c>
      <c r="B280" s="24">
        <v>0</v>
      </c>
    </row>
    <row r="281" spans="1:2" x14ac:dyDescent="0.25">
      <c r="A281" s="27">
        <v>3181</v>
      </c>
      <c r="B281" s="24"/>
    </row>
    <row r="282" spans="1:2" x14ac:dyDescent="0.25">
      <c r="A282" s="28" t="s">
        <v>139</v>
      </c>
      <c r="B282" s="24">
        <v>5500</v>
      </c>
    </row>
    <row r="283" spans="1:2" x14ac:dyDescent="0.25">
      <c r="A283" s="27">
        <v>3291</v>
      </c>
      <c r="B283" s="24"/>
    </row>
    <row r="284" spans="1:2" x14ac:dyDescent="0.25">
      <c r="A284" s="28" t="s">
        <v>276</v>
      </c>
      <c r="B284" s="24">
        <v>126633.02</v>
      </c>
    </row>
    <row r="285" spans="1:2" x14ac:dyDescent="0.25">
      <c r="A285" s="27">
        <v>3311</v>
      </c>
      <c r="B285" s="24"/>
    </row>
    <row r="286" spans="1:2" x14ac:dyDescent="0.25">
      <c r="A286" s="28" t="s">
        <v>180</v>
      </c>
      <c r="B286" s="24">
        <v>3900000</v>
      </c>
    </row>
    <row r="287" spans="1:2" x14ac:dyDescent="0.25">
      <c r="A287" s="27">
        <v>3331</v>
      </c>
      <c r="B287" s="24"/>
    </row>
    <row r="288" spans="1:2" x14ac:dyDescent="0.25">
      <c r="A288" s="28" t="s">
        <v>204</v>
      </c>
      <c r="B288" s="24">
        <v>2605267.2000000002</v>
      </c>
    </row>
    <row r="289" spans="1:2" x14ac:dyDescent="0.25">
      <c r="A289" s="27">
        <v>3361</v>
      </c>
      <c r="B289" s="24"/>
    </row>
    <row r="290" spans="1:2" x14ac:dyDescent="0.25">
      <c r="A290" s="28" t="s">
        <v>205</v>
      </c>
      <c r="B290" s="24">
        <v>9566</v>
      </c>
    </row>
    <row r="291" spans="1:2" x14ac:dyDescent="0.25">
      <c r="A291" s="27">
        <v>3411</v>
      </c>
      <c r="B291" s="24"/>
    </row>
    <row r="292" spans="1:2" x14ac:dyDescent="0.25">
      <c r="A292" s="28" t="s">
        <v>272</v>
      </c>
      <c r="B292" s="24">
        <v>13346689.84</v>
      </c>
    </row>
    <row r="293" spans="1:2" x14ac:dyDescent="0.25">
      <c r="A293" s="27">
        <v>3421</v>
      </c>
      <c r="B293" s="24"/>
    </row>
    <row r="294" spans="1:2" x14ac:dyDescent="0.25">
      <c r="A294" s="28" t="s">
        <v>277</v>
      </c>
      <c r="B294" s="24">
        <v>67583372.819999993</v>
      </c>
    </row>
    <row r="295" spans="1:2" x14ac:dyDescent="0.25">
      <c r="A295" s="27">
        <v>3431</v>
      </c>
      <c r="B295" s="24"/>
    </row>
    <row r="296" spans="1:2" x14ac:dyDescent="0.25">
      <c r="A296" s="28" t="s">
        <v>278</v>
      </c>
      <c r="B296" s="24">
        <v>1850000</v>
      </c>
    </row>
    <row r="297" spans="1:2" x14ac:dyDescent="0.25">
      <c r="A297" s="27">
        <v>3511</v>
      </c>
      <c r="B297" s="24"/>
    </row>
    <row r="298" spans="1:2" x14ac:dyDescent="0.25">
      <c r="A298" s="28" t="s">
        <v>279</v>
      </c>
      <c r="B298" s="24">
        <v>15500000</v>
      </c>
    </row>
    <row r="299" spans="1:2" x14ac:dyDescent="0.25">
      <c r="A299" s="27">
        <v>3711</v>
      </c>
      <c r="B299" s="24"/>
    </row>
    <row r="300" spans="1:2" x14ac:dyDescent="0.25">
      <c r="A300" s="28" t="s">
        <v>280</v>
      </c>
      <c r="B300" s="24">
        <v>8960</v>
      </c>
    </row>
    <row r="301" spans="1:2" x14ac:dyDescent="0.25">
      <c r="A301" s="27">
        <v>3721</v>
      </c>
      <c r="B301" s="24"/>
    </row>
    <row r="302" spans="1:2" x14ac:dyDescent="0.25">
      <c r="A302" s="28" t="s">
        <v>281</v>
      </c>
      <c r="B302" s="24">
        <v>0</v>
      </c>
    </row>
    <row r="303" spans="1:2" x14ac:dyDescent="0.25">
      <c r="A303" s="27">
        <v>3751</v>
      </c>
      <c r="B303" s="24"/>
    </row>
    <row r="304" spans="1:2" x14ac:dyDescent="0.25">
      <c r="A304" s="28" t="s">
        <v>282</v>
      </c>
      <c r="B304" s="24">
        <v>2480</v>
      </c>
    </row>
    <row r="305" spans="1:2" x14ac:dyDescent="0.25">
      <c r="A305" s="27">
        <v>3791</v>
      </c>
      <c r="B305" s="24"/>
    </row>
    <row r="306" spans="1:2" x14ac:dyDescent="0.25">
      <c r="A306" s="28" t="s">
        <v>283</v>
      </c>
      <c r="B306" s="24">
        <v>1500</v>
      </c>
    </row>
    <row r="307" spans="1:2" x14ac:dyDescent="0.25">
      <c r="A307" s="27">
        <v>3821</v>
      </c>
      <c r="B307" s="24"/>
    </row>
    <row r="308" spans="1:2" x14ac:dyDescent="0.25">
      <c r="A308" s="28" t="s">
        <v>233</v>
      </c>
      <c r="B308" s="24">
        <v>1000000</v>
      </c>
    </row>
    <row r="309" spans="1:2" x14ac:dyDescent="0.25">
      <c r="A309" s="27">
        <v>3961</v>
      </c>
      <c r="B309" s="24"/>
    </row>
    <row r="310" spans="1:2" x14ac:dyDescent="0.25">
      <c r="A310" s="28" t="s">
        <v>284</v>
      </c>
      <c r="B310" s="24">
        <v>20000</v>
      </c>
    </row>
    <row r="311" spans="1:2" x14ac:dyDescent="0.25">
      <c r="A311" s="27">
        <v>5111</v>
      </c>
      <c r="B311" s="24"/>
    </row>
    <row r="312" spans="1:2" x14ac:dyDescent="0.25">
      <c r="A312" s="28" t="s">
        <v>285</v>
      </c>
      <c r="B312" s="24">
        <v>320000</v>
      </c>
    </row>
    <row r="313" spans="1:2" x14ac:dyDescent="0.25">
      <c r="A313" s="27">
        <v>5151</v>
      </c>
      <c r="B313" s="24"/>
    </row>
    <row r="314" spans="1:2" x14ac:dyDescent="0.25">
      <c r="A314" s="28" t="s">
        <v>207</v>
      </c>
      <c r="B314" s="24">
        <v>470000</v>
      </c>
    </row>
    <row r="315" spans="1:2" x14ac:dyDescent="0.25">
      <c r="A315" s="27">
        <v>6131</v>
      </c>
      <c r="B315" s="24"/>
    </row>
    <row r="316" spans="1:2" x14ac:dyDescent="0.25">
      <c r="A316" s="28" t="s">
        <v>115</v>
      </c>
      <c r="B316" s="24">
        <v>15105020.040000001</v>
      </c>
    </row>
    <row r="317" spans="1:2" x14ac:dyDescent="0.25">
      <c r="A317" s="27">
        <v>6321</v>
      </c>
      <c r="B317" s="24"/>
    </row>
    <row r="318" spans="1:2" x14ac:dyDescent="0.25">
      <c r="A318" s="28" t="s">
        <v>286</v>
      </c>
      <c r="B318" s="24">
        <v>100632924.14240001</v>
      </c>
    </row>
    <row r="319" spans="1:2" x14ac:dyDescent="0.25">
      <c r="A319" s="23" t="s">
        <v>253</v>
      </c>
      <c r="B319" s="24"/>
    </row>
    <row r="320" spans="1:2" x14ac:dyDescent="0.25">
      <c r="A320" s="25" t="s">
        <v>190</v>
      </c>
      <c r="B320" s="24"/>
    </row>
    <row r="321" spans="1:2" x14ac:dyDescent="0.25">
      <c r="A321" s="26" t="s">
        <v>254</v>
      </c>
      <c r="B321" s="24"/>
    </row>
    <row r="322" spans="1:2" x14ac:dyDescent="0.25">
      <c r="A322" s="27">
        <v>2171</v>
      </c>
      <c r="B322" s="24"/>
    </row>
    <row r="323" spans="1:2" x14ac:dyDescent="0.25">
      <c r="A323" s="28" t="s">
        <v>255</v>
      </c>
      <c r="B323" s="24">
        <v>30000</v>
      </c>
    </row>
    <row r="324" spans="1:2" x14ac:dyDescent="0.25">
      <c r="A324" s="27">
        <v>2221</v>
      </c>
      <c r="B324" s="24"/>
    </row>
    <row r="325" spans="1:2" x14ac:dyDescent="0.25">
      <c r="A325" s="28" t="s">
        <v>194</v>
      </c>
      <c r="B325" s="24">
        <v>40000</v>
      </c>
    </row>
    <row r="326" spans="1:2" x14ac:dyDescent="0.25">
      <c r="A326" s="27">
        <v>2521</v>
      </c>
      <c r="B326" s="24"/>
    </row>
    <row r="327" spans="1:2" x14ac:dyDescent="0.25">
      <c r="A327" s="28" t="s">
        <v>220</v>
      </c>
      <c r="B327" s="24">
        <v>50000</v>
      </c>
    </row>
    <row r="328" spans="1:2" x14ac:dyDescent="0.25">
      <c r="A328" s="27">
        <v>2591</v>
      </c>
      <c r="B328" s="24"/>
    </row>
    <row r="329" spans="1:2" x14ac:dyDescent="0.25">
      <c r="A329" s="28" t="s">
        <v>256</v>
      </c>
      <c r="B329" s="24">
        <v>3775271.34</v>
      </c>
    </row>
    <row r="330" spans="1:2" x14ac:dyDescent="0.25">
      <c r="A330" s="27">
        <v>3821</v>
      </c>
      <c r="B330" s="24"/>
    </row>
    <row r="331" spans="1:2" x14ac:dyDescent="0.25">
      <c r="A331" s="28" t="s">
        <v>233</v>
      </c>
      <c r="B331" s="24">
        <v>619981</v>
      </c>
    </row>
    <row r="332" spans="1:2" x14ac:dyDescent="0.25">
      <c r="A332" s="27">
        <v>4211</v>
      </c>
      <c r="B332" s="24"/>
    </row>
    <row r="333" spans="1:2" x14ac:dyDescent="0.25">
      <c r="A333" s="28" t="s">
        <v>249</v>
      </c>
      <c r="B333" s="24">
        <v>1200000</v>
      </c>
    </row>
    <row r="334" spans="1:2" x14ac:dyDescent="0.25">
      <c r="A334" s="27">
        <v>4411</v>
      </c>
      <c r="B334" s="24"/>
    </row>
    <row r="335" spans="1:2" x14ac:dyDescent="0.25">
      <c r="A335" s="28" t="s">
        <v>155</v>
      </c>
      <c r="B335" s="24">
        <v>0</v>
      </c>
    </row>
    <row r="336" spans="1:2" x14ac:dyDescent="0.25">
      <c r="A336" s="27">
        <v>5671</v>
      </c>
      <c r="B336" s="24"/>
    </row>
    <row r="337" spans="1:2" x14ac:dyDescent="0.25">
      <c r="A337" s="28" t="s">
        <v>258</v>
      </c>
      <c r="B337" s="24">
        <v>100000</v>
      </c>
    </row>
    <row r="338" spans="1:2" x14ac:dyDescent="0.25">
      <c r="A338" s="27">
        <v>5781</v>
      </c>
      <c r="B338" s="24"/>
    </row>
    <row r="339" spans="1:2" x14ac:dyDescent="0.25">
      <c r="A339" s="28" t="s">
        <v>259</v>
      </c>
      <c r="B339" s="24">
        <v>50000</v>
      </c>
    </row>
    <row r="340" spans="1:2" x14ac:dyDescent="0.25">
      <c r="A340" s="23" t="s">
        <v>366</v>
      </c>
      <c r="B340" s="24"/>
    </row>
    <row r="341" spans="1:2" x14ac:dyDescent="0.25">
      <c r="A341" s="25" t="s">
        <v>90</v>
      </c>
      <c r="B341" s="24"/>
    </row>
    <row r="342" spans="1:2" x14ac:dyDescent="0.25">
      <c r="A342" s="26" t="s">
        <v>367</v>
      </c>
      <c r="B342" s="24"/>
    </row>
    <row r="343" spans="1:2" x14ac:dyDescent="0.25">
      <c r="A343" s="27">
        <v>2221</v>
      </c>
      <c r="B343" s="24"/>
    </row>
    <row r="344" spans="1:2" x14ac:dyDescent="0.25">
      <c r="A344" s="28" t="s">
        <v>194</v>
      </c>
      <c r="B344" s="24">
        <v>75000</v>
      </c>
    </row>
    <row r="345" spans="1:2" x14ac:dyDescent="0.25">
      <c r="A345" s="27">
        <v>2711</v>
      </c>
      <c r="B345" s="24"/>
    </row>
    <row r="346" spans="1:2" x14ac:dyDescent="0.25">
      <c r="A346" s="28" t="s">
        <v>142</v>
      </c>
      <c r="B346" s="24">
        <v>0</v>
      </c>
    </row>
    <row r="347" spans="1:2" x14ac:dyDescent="0.25">
      <c r="A347" s="27">
        <v>2721</v>
      </c>
      <c r="B347" s="24"/>
    </row>
    <row r="348" spans="1:2" x14ac:dyDescent="0.25">
      <c r="A348" s="28" t="s">
        <v>166</v>
      </c>
      <c r="B348" s="24">
        <v>75000</v>
      </c>
    </row>
    <row r="349" spans="1:2" x14ac:dyDescent="0.25">
      <c r="A349" s="27">
        <v>2911</v>
      </c>
      <c r="B349" s="24"/>
    </row>
    <row r="350" spans="1:2" x14ac:dyDescent="0.25">
      <c r="A350" s="28" t="s">
        <v>167</v>
      </c>
      <c r="B350" s="24">
        <v>50000</v>
      </c>
    </row>
    <row r="351" spans="1:2" x14ac:dyDescent="0.25">
      <c r="A351" s="27">
        <v>3571</v>
      </c>
      <c r="B351" s="24"/>
    </row>
    <row r="352" spans="1:2" x14ac:dyDescent="0.25">
      <c r="A352" s="28" t="s">
        <v>183</v>
      </c>
      <c r="B352" s="24">
        <v>250000</v>
      </c>
    </row>
    <row r="353" spans="1:2" x14ac:dyDescent="0.25">
      <c r="A353" s="23" t="s">
        <v>152</v>
      </c>
      <c r="B353" s="24"/>
    </row>
    <row r="354" spans="1:2" x14ac:dyDescent="0.25">
      <c r="A354" s="25" t="s">
        <v>127</v>
      </c>
      <c r="B354" s="24"/>
    </row>
    <row r="355" spans="1:2" x14ac:dyDescent="0.25">
      <c r="A355" s="26" t="s">
        <v>153</v>
      </c>
      <c r="B355" s="24"/>
    </row>
    <row r="356" spans="1:2" x14ac:dyDescent="0.25">
      <c r="A356" s="27">
        <v>4411</v>
      </c>
      <c r="B356" s="24"/>
    </row>
    <row r="357" spans="1:2" x14ac:dyDescent="0.25">
      <c r="A357" s="28" t="s">
        <v>155</v>
      </c>
      <c r="B357" s="24">
        <v>4432000</v>
      </c>
    </row>
    <row r="358" spans="1:2" x14ac:dyDescent="0.25">
      <c r="A358" s="23" t="s">
        <v>100</v>
      </c>
      <c r="B358" s="24"/>
    </row>
    <row r="359" spans="1:2" x14ac:dyDescent="0.25">
      <c r="A359" s="25" t="s">
        <v>90</v>
      </c>
      <c r="B359" s="24"/>
    </row>
    <row r="360" spans="1:2" x14ac:dyDescent="0.25">
      <c r="A360" s="26" t="s">
        <v>260</v>
      </c>
      <c r="B360" s="24"/>
    </row>
    <row r="361" spans="1:2" x14ac:dyDescent="0.25">
      <c r="A361" s="27">
        <v>2211</v>
      </c>
      <c r="B361" s="24"/>
    </row>
    <row r="362" spans="1:2" x14ac:dyDescent="0.25">
      <c r="A362" s="28" t="s">
        <v>141</v>
      </c>
      <c r="B362" s="24">
        <v>270000</v>
      </c>
    </row>
    <row r="363" spans="1:2" x14ac:dyDescent="0.25">
      <c r="A363" s="27">
        <v>2231</v>
      </c>
      <c r="B363" s="24"/>
    </row>
    <row r="364" spans="1:2" x14ac:dyDescent="0.25">
      <c r="A364" s="28" t="s">
        <v>261</v>
      </c>
      <c r="B364" s="24">
        <v>5000</v>
      </c>
    </row>
    <row r="365" spans="1:2" x14ac:dyDescent="0.25">
      <c r="A365" s="27">
        <v>2461</v>
      </c>
      <c r="B365" s="24"/>
    </row>
    <row r="366" spans="1:2" x14ac:dyDescent="0.25">
      <c r="A366" s="28" t="s">
        <v>164</v>
      </c>
      <c r="B366" s="24">
        <v>1000</v>
      </c>
    </row>
    <row r="367" spans="1:2" x14ac:dyDescent="0.25">
      <c r="A367" s="27">
        <v>2471</v>
      </c>
      <c r="B367" s="24"/>
    </row>
    <row r="368" spans="1:2" x14ac:dyDescent="0.25">
      <c r="A368" s="28" t="s">
        <v>174</v>
      </c>
      <c r="B368" s="24">
        <v>2000</v>
      </c>
    </row>
    <row r="369" spans="1:2" x14ac:dyDescent="0.25">
      <c r="A369" s="27">
        <v>2711</v>
      </c>
      <c r="B369" s="24"/>
    </row>
    <row r="370" spans="1:2" x14ac:dyDescent="0.25">
      <c r="A370" s="28" t="s">
        <v>142</v>
      </c>
      <c r="B370" s="24">
        <v>0</v>
      </c>
    </row>
    <row r="371" spans="1:2" x14ac:dyDescent="0.25">
      <c r="A371" s="27">
        <v>2921</v>
      </c>
      <c r="B371" s="24"/>
    </row>
    <row r="372" spans="1:2" x14ac:dyDescent="0.25">
      <c r="A372" s="28" t="s">
        <v>262</v>
      </c>
      <c r="B372" s="24">
        <v>1000</v>
      </c>
    </row>
    <row r="373" spans="1:2" x14ac:dyDescent="0.25">
      <c r="A373" s="27">
        <v>2961</v>
      </c>
      <c r="B373" s="24"/>
    </row>
    <row r="374" spans="1:2" x14ac:dyDescent="0.25">
      <c r="A374" s="28" t="s">
        <v>263</v>
      </c>
      <c r="B374" s="24">
        <v>45000</v>
      </c>
    </row>
    <row r="375" spans="1:2" x14ac:dyDescent="0.25">
      <c r="A375" s="27">
        <v>3341</v>
      </c>
      <c r="B375" s="24"/>
    </row>
    <row r="376" spans="1:2" x14ac:dyDescent="0.25">
      <c r="A376" s="28" t="s">
        <v>71</v>
      </c>
      <c r="B376" s="24">
        <v>0</v>
      </c>
    </row>
    <row r="377" spans="1:2" x14ac:dyDescent="0.25">
      <c r="A377" s="27">
        <v>3571</v>
      </c>
      <c r="B377" s="24"/>
    </row>
    <row r="378" spans="1:2" x14ac:dyDescent="0.25">
      <c r="A378" s="28" t="s">
        <v>183</v>
      </c>
      <c r="B378" s="24">
        <v>80000</v>
      </c>
    </row>
    <row r="379" spans="1:2" x14ac:dyDescent="0.25">
      <c r="A379" s="27">
        <v>3711</v>
      </c>
      <c r="B379" s="24"/>
    </row>
    <row r="380" spans="1:2" x14ac:dyDescent="0.25">
      <c r="A380" s="28" t="s">
        <v>280</v>
      </c>
      <c r="B380" s="24">
        <v>0</v>
      </c>
    </row>
    <row r="381" spans="1:2" x14ac:dyDescent="0.25">
      <c r="A381" s="27">
        <v>3721</v>
      </c>
      <c r="B381" s="24"/>
    </row>
    <row r="382" spans="1:2" x14ac:dyDescent="0.25">
      <c r="A382" s="28" t="s">
        <v>281</v>
      </c>
      <c r="B382" s="24">
        <v>0</v>
      </c>
    </row>
    <row r="383" spans="1:2" x14ac:dyDescent="0.25">
      <c r="A383" s="27">
        <v>3751</v>
      </c>
      <c r="B383" s="24"/>
    </row>
    <row r="384" spans="1:2" x14ac:dyDescent="0.25">
      <c r="A384" s="28" t="s">
        <v>282</v>
      </c>
      <c r="B384" s="24">
        <v>0</v>
      </c>
    </row>
    <row r="385" spans="1:2" x14ac:dyDescent="0.25">
      <c r="A385" s="27">
        <v>5151</v>
      </c>
      <c r="B385" s="24"/>
    </row>
    <row r="386" spans="1:2" x14ac:dyDescent="0.25">
      <c r="A386" s="28" t="s">
        <v>207</v>
      </c>
      <c r="B386" s="24">
        <v>0</v>
      </c>
    </row>
    <row r="387" spans="1:2" x14ac:dyDescent="0.25">
      <c r="A387" s="26" t="s">
        <v>264</v>
      </c>
      <c r="B387" s="24"/>
    </row>
    <row r="388" spans="1:2" x14ac:dyDescent="0.25">
      <c r="A388" s="27">
        <v>2531</v>
      </c>
      <c r="B388" s="24"/>
    </row>
    <row r="389" spans="1:2" x14ac:dyDescent="0.25">
      <c r="A389" s="28" t="s">
        <v>195</v>
      </c>
      <c r="B389" s="24">
        <v>50000</v>
      </c>
    </row>
    <row r="390" spans="1:2" x14ac:dyDescent="0.25">
      <c r="A390" s="27">
        <v>2541</v>
      </c>
      <c r="B390" s="24"/>
    </row>
    <row r="391" spans="1:2" x14ac:dyDescent="0.25">
      <c r="A391" s="28" t="s">
        <v>196</v>
      </c>
      <c r="B391" s="24">
        <v>52000</v>
      </c>
    </row>
    <row r="392" spans="1:2" x14ac:dyDescent="0.25">
      <c r="A392" s="27">
        <v>2721</v>
      </c>
      <c r="B392" s="24"/>
    </row>
    <row r="393" spans="1:2" x14ac:dyDescent="0.25">
      <c r="A393" s="28" t="s">
        <v>166</v>
      </c>
      <c r="B393" s="24">
        <v>2000000</v>
      </c>
    </row>
    <row r="394" spans="1:2" x14ac:dyDescent="0.25">
      <c r="A394" s="27">
        <v>2911</v>
      </c>
      <c r="B394" s="24"/>
    </row>
    <row r="395" spans="1:2" x14ac:dyDescent="0.25">
      <c r="A395" s="28" t="s">
        <v>167</v>
      </c>
      <c r="B395" s="24">
        <v>30000</v>
      </c>
    </row>
    <row r="396" spans="1:2" x14ac:dyDescent="0.25">
      <c r="A396" s="27">
        <v>5651</v>
      </c>
      <c r="B396" s="24"/>
    </row>
    <row r="397" spans="1:2" x14ac:dyDescent="0.25">
      <c r="A397" s="28" t="s">
        <v>210</v>
      </c>
      <c r="B397" s="24">
        <v>100000</v>
      </c>
    </row>
    <row r="398" spans="1:2" x14ac:dyDescent="0.25">
      <c r="A398" s="27">
        <v>5691</v>
      </c>
      <c r="B398" s="24"/>
    </row>
    <row r="399" spans="1:2" x14ac:dyDescent="0.25">
      <c r="A399" s="28" t="s">
        <v>85</v>
      </c>
      <c r="B399" s="24">
        <v>1581950</v>
      </c>
    </row>
    <row r="400" spans="1:2" x14ac:dyDescent="0.25">
      <c r="A400" s="26" t="s">
        <v>101</v>
      </c>
      <c r="B400" s="24"/>
    </row>
    <row r="401" spans="1:2" x14ac:dyDescent="0.25">
      <c r="A401" s="27">
        <v>3251</v>
      </c>
      <c r="B401" s="24"/>
    </row>
    <row r="402" spans="1:2" x14ac:dyDescent="0.25">
      <c r="A402" s="28" t="s">
        <v>102</v>
      </c>
      <c r="B402" s="24">
        <v>9003456</v>
      </c>
    </row>
    <row r="403" spans="1:2" x14ac:dyDescent="0.25">
      <c r="A403" s="23" t="s">
        <v>48</v>
      </c>
      <c r="B403" s="24"/>
    </row>
    <row r="404" spans="1:2" x14ac:dyDescent="0.25">
      <c r="A404" s="25" t="s">
        <v>34</v>
      </c>
      <c r="B404" s="24"/>
    </row>
    <row r="405" spans="1:2" x14ac:dyDescent="0.25">
      <c r="A405" s="26" t="s">
        <v>107</v>
      </c>
      <c r="B405" s="24"/>
    </row>
    <row r="406" spans="1:2" x14ac:dyDescent="0.25">
      <c r="A406" s="27">
        <v>1211</v>
      </c>
      <c r="B406" s="24"/>
    </row>
    <row r="407" spans="1:2" x14ac:dyDescent="0.25">
      <c r="A407" s="28" t="s">
        <v>626</v>
      </c>
      <c r="B407" s="24">
        <v>960000</v>
      </c>
    </row>
    <row r="408" spans="1:2" x14ac:dyDescent="0.25">
      <c r="A408" s="27">
        <v>2111</v>
      </c>
      <c r="B408" s="24"/>
    </row>
    <row r="409" spans="1:2" x14ac:dyDescent="0.25">
      <c r="A409" s="28" t="s">
        <v>161</v>
      </c>
      <c r="B409" s="24">
        <v>3415904</v>
      </c>
    </row>
    <row r="410" spans="1:2" x14ac:dyDescent="0.25">
      <c r="A410" s="27">
        <v>2121</v>
      </c>
      <c r="B410" s="24"/>
    </row>
    <row r="411" spans="1:2" x14ac:dyDescent="0.25">
      <c r="A411" s="28" t="s">
        <v>627</v>
      </c>
      <c r="B411" s="24">
        <v>7571</v>
      </c>
    </row>
    <row r="412" spans="1:2" x14ac:dyDescent="0.25">
      <c r="A412" s="27">
        <v>2141</v>
      </c>
      <c r="B412" s="24"/>
    </row>
    <row r="413" spans="1:2" x14ac:dyDescent="0.25">
      <c r="A413" s="28" t="s">
        <v>201</v>
      </c>
      <c r="B413" s="24">
        <v>32780</v>
      </c>
    </row>
    <row r="414" spans="1:2" x14ac:dyDescent="0.25">
      <c r="A414" s="27">
        <v>2151</v>
      </c>
      <c r="B414" s="24"/>
    </row>
    <row r="415" spans="1:2" x14ac:dyDescent="0.25">
      <c r="A415" s="28" t="s">
        <v>333</v>
      </c>
      <c r="B415" s="24">
        <v>500</v>
      </c>
    </row>
    <row r="416" spans="1:2" x14ac:dyDescent="0.25">
      <c r="A416" s="27">
        <v>2161</v>
      </c>
      <c r="B416" s="24"/>
    </row>
    <row r="417" spans="1:2" x14ac:dyDescent="0.25">
      <c r="A417" s="28" t="s">
        <v>162</v>
      </c>
      <c r="B417" s="24">
        <v>1709801.48</v>
      </c>
    </row>
    <row r="418" spans="1:2" x14ac:dyDescent="0.25">
      <c r="A418" s="27">
        <v>2171</v>
      </c>
      <c r="B418" s="24"/>
    </row>
    <row r="419" spans="1:2" x14ac:dyDescent="0.25">
      <c r="A419" s="28" t="s">
        <v>255</v>
      </c>
      <c r="B419" s="24">
        <v>3000</v>
      </c>
    </row>
    <row r="420" spans="1:2" x14ac:dyDescent="0.25">
      <c r="A420" s="27">
        <v>2211</v>
      </c>
      <c r="B420" s="24"/>
    </row>
    <row r="421" spans="1:2" x14ac:dyDescent="0.25">
      <c r="A421" s="28" t="s">
        <v>141</v>
      </c>
      <c r="B421" s="24">
        <v>332000</v>
      </c>
    </row>
    <row r="422" spans="1:2" x14ac:dyDescent="0.25">
      <c r="A422" s="27">
        <v>2411</v>
      </c>
      <c r="B422" s="24"/>
    </row>
    <row r="423" spans="1:2" x14ac:dyDescent="0.25">
      <c r="A423" s="28" t="s">
        <v>173</v>
      </c>
      <c r="B423" s="24">
        <v>900</v>
      </c>
    </row>
    <row r="424" spans="1:2" x14ac:dyDescent="0.25">
      <c r="A424" s="27">
        <v>2421</v>
      </c>
      <c r="B424" s="24"/>
    </row>
    <row r="425" spans="1:2" x14ac:dyDescent="0.25">
      <c r="A425" s="28" t="s">
        <v>163</v>
      </c>
      <c r="B425" s="24">
        <v>60500</v>
      </c>
    </row>
    <row r="426" spans="1:2" x14ac:dyDescent="0.25">
      <c r="A426" s="27">
        <v>2451</v>
      </c>
      <c r="B426" s="24"/>
    </row>
    <row r="427" spans="1:2" x14ac:dyDescent="0.25">
      <c r="A427" s="28" t="s">
        <v>334</v>
      </c>
      <c r="B427" s="24">
        <v>50000</v>
      </c>
    </row>
    <row r="428" spans="1:2" x14ac:dyDescent="0.25">
      <c r="A428" s="27">
        <v>2461</v>
      </c>
      <c r="B428" s="24"/>
    </row>
    <row r="429" spans="1:2" x14ac:dyDescent="0.25">
      <c r="A429" s="28" t="s">
        <v>164</v>
      </c>
      <c r="B429" s="24">
        <v>110000</v>
      </c>
    </row>
    <row r="430" spans="1:2" x14ac:dyDescent="0.25">
      <c r="A430" s="27">
        <v>2471</v>
      </c>
      <c r="B430" s="24"/>
    </row>
    <row r="431" spans="1:2" x14ac:dyDescent="0.25">
      <c r="A431" s="28" t="s">
        <v>174</v>
      </c>
      <c r="B431" s="24">
        <v>80000.42</v>
      </c>
    </row>
    <row r="432" spans="1:2" x14ac:dyDescent="0.25">
      <c r="A432" s="27">
        <v>2491</v>
      </c>
      <c r="B432" s="24"/>
    </row>
    <row r="433" spans="1:2" x14ac:dyDescent="0.25">
      <c r="A433" s="28" t="s">
        <v>165</v>
      </c>
      <c r="B433" s="24">
        <v>364228</v>
      </c>
    </row>
    <row r="434" spans="1:2" x14ac:dyDescent="0.25">
      <c r="A434" s="27">
        <v>2521</v>
      </c>
      <c r="B434" s="24"/>
    </row>
    <row r="435" spans="1:2" x14ac:dyDescent="0.25">
      <c r="A435" s="28" t="s">
        <v>220</v>
      </c>
      <c r="B435" s="24">
        <v>99500</v>
      </c>
    </row>
    <row r="436" spans="1:2" x14ac:dyDescent="0.25">
      <c r="A436" s="27">
        <v>2561</v>
      </c>
      <c r="B436" s="24"/>
    </row>
    <row r="437" spans="1:2" x14ac:dyDescent="0.25">
      <c r="A437" s="28" t="s">
        <v>177</v>
      </c>
      <c r="B437" s="24">
        <v>2500</v>
      </c>
    </row>
    <row r="438" spans="1:2" x14ac:dyDescent="0.25">
      <c r="A438" s="27">
        <v>2611</v>
      </c>
      <c r="B438" s="24"/>
    </row>
    <row r="439" spans="1:2" x14ac:dyDescent="0.25">
      <c r="A439" s="28" t="s">
        <v>76</v>
      </c>
      <c r="B439" s="24">
        <v>42031200</v>
      </c>
    </row>
    <row r="440" spans="1:2" x14ac:dyDescent="0.25">
      <c r="A440" s="15">
        <v>2711</v>
      </c>
      <c r="B440" s="22"/>
    </row>
    <row r="441" spans="1:2" x14ac:dyDescent="0.25">
      <c r="A441" s="60" t="s">
        <v>142</v>
      </c>
      <c r="B441" s="22">
        <v>7650</v>
      </c>
    </row>
    <row r="442" spans="1:2" x14ac:dyDescent="0.25">
      <c r="A442" s="27">
        <v>2911</v>
      </c>
      <c r="B442" s="24"/>
    </row>
    <row r="443" spans="1:2" x14ac:dyDescent="0.25">
      <c r="A443" s="28" t="s">
        <v>167</v>
      </c>
      <c r="B443" s="24">
        <v>150000</v>
      </c>
    </row>
    <row r="444" spans="1:2" x14ac:dyDescent="0.25">
      <c r="A444" s="27">
        <v>2921</v>
      </c>
      <c r="B444" s="24"/>
    </row>
    <row r="445" spans="1:2" x14ac:dyDescent="0.25">
      <c r="A445" s="28" t="s">
        <v>262</v>
      </c>
      <c r="B445" s="24">
        <v>100000</v>
      </c>
    </row>
    <row r="446" spans="1:2" x14ac:dyDescent="0.25">
      <c r="A446" s="27">
        <v>2961</v>
      </c>
      <c r="B446" s="24"/>
    </row>
    <row r="447" spans="1:2" x14ac:dyDescent="0.25">
      <c r="A447" s="28" t="s">
        <v>263</v>
      </c>
      <c r="B447" s="24">
        <v>1500000</v>
      </c>
    </row>
    <row r="448" spans="1:2" x14ac:dyDescent="0.25">
      <c r="A448" s="27">
        <v>2981</v>
      </c>
      <c r="B448" s="24"/>
    </row>
    <row r="449" spans="1:2" x14ac:dyDescent="0.25">
      <c r="A449" s="28" t="s">
        <v>178</v>
      </c>
      <c r="B449" s="24">
        <v>495219.6</v>
      </c>
    </row>
    <row r="450" spans="1:2" x14ac:dyDescent="0.25">
      <c r="A450" s="27">
        <v>3111</v>
      </c>
      <c r="B450" s="24"/>
    </row>
    <row r="451" spans="1:2" x14ac:dyDescent="0.25">
      <c r="A451" s="28" t="s">
        <v>122</v>
      </c>
      <c r="B451" s="24">
        <v>5197048</v>
      </c>
    </row>
    <row r="452" spans="1:2" x14ac:dyDescent="0.25">
      <c r="A452" s="27">
        <v>3141</v>
      </c>
      <c r="B452" s="24"/>
    </row>
    <row r="453" spans="1:2" x14ac:dyDescent="0.25">
      <c r="A453" s="28" t="s">
        <v>203</v>
      </c>
      <c r="B453" s="24">
        <v>600000</v>
      </c>
    </row>
    <row r="454" spans="1:2" x14ac:dyDescent="0.25">
      <c r="A454" s="27">
        <v>3161</v>
      </c>
      <c r="B454" s="24"/>
    </row>
    <row r="455" spans="1:2" x14ac:dyDescent="0.25">
      <c r="A455" s="28" t="s">
        <v>144</v>
      </c>
      <c r="B455" s="24">
        <v>2700000</v>
      </c>
    </row>
    <row r="456" spans="1:2" x14ac:dyDescent="0.25">
      <c r="A456" s="27">
        <v>3221</v>
      </c>
      <c r="B456" s="24"/>
    </row>
    <row r="457" spans="1:2" x14ac:dyDescent="0.25">
      <c r="A457" s="28" t="s">
        <v>335</v>
      </c>
      <c r="B457" s="24">
        <v>2698000</v>
      </c>
    </row>
    <row r="458" spans="1:2" x14ac:dyDescent="0.25">
      <c r="A458" s="27">
        <v>3231</v>
      </c>
      <c r="B458" s="24"/>
    </row>
    <row r="459" spans="1:2" x14ac:dyDescent="0.25">
      <c r="A459" s="28" t="s">
        <v>211</v>
      </c>
      <c r="B459" s="24">
        <v>3000000</v>
      </c>
    </row>
    <row r="460" spans="1:2" x14ac:dyDescent="0.25">
      <c r="A460" s="27">
        <v>3251</v>
      </c>
      <c r="B460" s="24"/>
    </row>
    <row r="461" spans="1:2" x14ac:dyDescent="0.25">
      <c r="A461" s="28" t="s">
        <v>102</v>
      </c>
      <c r="B461" s="24">
        <v>97926185.770000011</v>
      </c>
    </row>
    <row r="462" spans="1:2" x14ac:dyDescent="0.25">
      <c r="A462" s="27">
        <v>3291</v>
      </c>
      <c r="B462" s="24"/>
    </row>
    <row r="463" spans="1:2" x14ac:dyDescent="0.25">
      <c r="A463" s="28" t="s">
        <v>276</v>
      </c>
      <c r="B463" s="24">
        <v>10000</v>
      </c>
    </row>
    <row r="464" spans="1:2" x14ac:dyDescent="0.25">
      <c r="A464" s="27">
        <v>3311</v>
      </c>
      <c r="B464" s="24"/>
    </row>
    <row r="465" spans="1:2" x14ac:dyDescent="0.25">
      <c r="A465" s="28" t="s">
        <v>180</v>
      </c>
      <c r="B465" s="24">
        <v>230000</v>
      </c>
    </row>
    <row r="466" spans="1:2" x14ac:dyDescent="0.25">
      <c r="A466" s="27">
        <v>3321</v>
      </c>
      <c r="B466" s="24"/>
    </row>
    <row r="467" spans="1:2" x14ac:dyDescent="0.25">
      <c r="A467" s="28" t="s">
        <v>181</v>
      </c>
      <c r="B467" s="24">
        <v>69408</v>
      </c>
    </row>
    <row r="468" spans="1:2" x14ac:dyDescent="0.25">
      <c r="A468" s="27">
        <v>3331</v>
      </c>
      <c r="B468" s="24"/>
    </row>
    <row r="469" spans="1:2" x14ac:dyDescent="0.25">
      <c r="A469" s="28" t="s">
        <v>204</v>
      </c>
      <c r="B469" s="24">
        <v>100000</v>
      </c>
    </row>
    <row r="470" spans="1:2" x14ac:dyDescent="0.25">
      <c r="A470" s="27">
        <v>3341</v>
      </c>
      <c r="B470" s="24"/>
    </row>
    <row r="471" spans="1:2" x14ac:dyDescent="0.25">
      <c r="A471" s="28" t="s">
        <v>71</v>
      </c>
      <c r="B471" s="24">
        <v>864936</v>
      </c>
    </row>
    <row r="472" spans="1:2" x14ac:dyDescent="0.25">
      <c r="A472" s="15">
        <v>3361</v>
      </c>
      <c r="B472" s="22"/>
    </row>
    <row r="473" spans="1:2" x14ac:dyDescent="0.25">
      <c r="A473" s="60" t="s">
        <v>205</v>
      </c>
      <c r="B473" s="22">
        <v>13875</v>
      </c>
    </row>
    <row r="474" spans="1:2" x14ac:dyDescent="0.25">
      <c r="A474" s="27">
        <v>3371</v>
      </c>
      <c r="B474" s="24"/>
    </row>
    <row r="475" spans="1:2" x14ac:dyDescent="0.25">
      <c r="A475" s="28" t="s">
        <v>338</v>
      </c>
      <c r="B475" s="24">
        <v>20885568</v>
      </c>
    </row>
    <row r="476" spans="1:2" x14ac:dyDescent="0.25">
      <c r="A476" s="27">
        <v>3391</v>
      </c>
      <c r="B476" s="24"/>
    </row>
    <row r="477" spans="1:2" x14ac:dyDescent="0.25">
      <c r="A477" s="28" t="s">
        <v>145</v>
      </c>
      <c r="B477" s="24">
        <v>84424</v>
      </c>
    </row>
    <row r="478" spans="1:2" x14ac:dyDescent="0.25">
      <c r="A478" s="27">
        <v>3441</v>
      </c>
      <c r="B478" s="24"/>
    </row>
    <row r="479" spans="1:2" x14ac:dyDescent="0.25">
      <c r="A479" s="28" t="s">
        <v>339</v>
      </c>
      <c r="B479" s="24">
        <v>160000</v>
      </c>
    </row>
    <row r="480" spans="1:2" x14ac:dyDescent="0.25">
      <c r="A480" s="27">
        <v>3451</v>
      </c>
      <c r="B480" s="24"/>
    </row>
    <row r="481" spans="1:2" x14ac:dyDescent="0.25">
      <c r="A481" s="28" t="s">
        <v>340</v>
      </c>
      <c r="B481" s="24">
        <v>5400000</v>
      </c>
    </row>
    <row r="482" spans="1:2" x14ac:dyDescent="0.25">
      <c r="A482" s="27">
        <v>3481</v>
      </c>
      <c r="B482" s="24"/>
    </row>
    <row r="483" spans="1:2" x14ac:dyDescent="0.25">
      <c r="A483" s="28" t="s">
        <v>341</v>
      </c>
      <c r="B483" s="24">
        <v>1080000</v>
      </c>
    </row>
    <row r="484" spans="1:2" x14ac:dyDescent="0.25">
      <c r="A484" s="27">
        <v>3511</v>
      </c>
      <c r="B484" s="24"/>
    </row>
    <row r="485" spans="1:2" x14ac:dyDescent="0.25">
      <c r="A485" s="28" t="s">
        <v>279</v>
      </c>
      <c r="B485" s="24">
        <v>800000</v>
      </c>
    </row>
    <row r="486" spans="1:2" x14ac:dyDescent="0.25">
      <c r="A486" s="27">
        <v>3521</v>
      </c>
      <c r="B486" s="24"/>
    </row>
    <row r="487" spans="1:2" x14ac:dyDescent="0.25">
      <c r="A487" s="28" t="s">
        <v>597</v>
      </c>
      <c r="B487" s="24">
        <v>26000</v>
      </c>
    </row>
    <row r="488" spans="1:2" x14ac:dyDescent="0.25">
      <c r="A488" s="27">
        <v>3551</v>
      </c>
      <c r="B488" s="24"/>
    </row>
    <row r="489" spans="1:2" x14ac:dyDescent="0.25">
      <c r="A489" s="28" t="s">
        <v>342</v>
      </c>
      <c r="B489" s="24">
        <v>16000000</v>
      </c>
    </row>
    <row r="490" spans="1:2" x14ac:dyDescent="0.25">
      <c r="A490" s="27">
        <v>3571</v>
      </c>
      <c r="B490" s="24"/>
    </row>
    <row r="491" spans="1:2" x14ac:dyDescent="0.25">
      <c r="A491" s="28" t="s">
        <v>183</v>
      </c>
      <c r="B491" s="24">
        <v>17150000</v>
      </c>
    </row>
    <row r="492" spans="1:2" x14ac:dyDescent="0.25">
      <c r="A492" s="27">
        <v>3631</v>
      </c>
      <c r="B492" s="24"/>
    </row>
    <row r="493" spans="1:2" x14ac:dyDescent="0.25">
      <c r="A493" s="28" t="s">
        <v>343</v>
      </c>
      <c r="B493" s="24">
        <v>4866666.55</v>
      </c>
    </row>
    <row r="494" spans="1:2" x14ac:dyDescent="0.25">
      <c r="A494" s="27">
        <v>3821</v>
      </c>
      <c r="B494" s="24"/>
    </row>
    <row r="495" spans="1:2" x14ac:dyDescent="0.25">
      <c r="A495" s="28" t="s">
        <v>233</v>
      </c>
      <c r="B495" s="24">
        <v>525307.19999999995</v>
      </c>
    </row>
    <row r="496" spans="1:2" x14ac:dyDescent="0.25">
      <c r="A496" s="27">
        <v>3911</v>
      </c>
      <c r="B496" s="24"/>
    </row>
    <row r="497" spans="1:2" x14ac:dyDescent="0.25">
      <c r="A497" s="28" t="s">
        <v>344</v>
      </c>
      <c r="B497" s="24">
        <v>700000</v>
      </c>
    </row>
    <row r="498" spans="1:2" x14ac:dyDescent="0.25">
      <c r="A498" s="27">
        <v>3922</v>
      </c>
      <c r="B498" s="24"/>
    </row>
    <row r="499" spans="1:2" x14ac:dyDescent="0.25">
      <c r="A499" s="28" t="s">
        <v>131</v>
      </c>
      <c r="B499" s="24">
        <v>1000000</v>
      </c>
    </row>
    <row r="500" spans="1:2" x14ac:dyDescent="0.25">
      <c r="A500" s="27">
        <v>3941</v>
      </c>
      <c r="B500" s="24"/>
    </row>
    <row r="501" spans="1:2" x14ac:dyDescent="0.25">
      <c r="A501" s="28" t="s">
        <v>140</v>
      </c>
      <c r="B501" s="24">
        <v>12000000</v>
      </c>
    </row>
    <row r="502" spans="1:2" x14ac:dyDescent="0.25">
      <c r="A502" s="27">
        <v>3962</v>
      </c>
      <c r="B502" s="24"/>
    </row>
    <row r="503" spans="1:2" x14ac:dyDescent="0.25">
      <c r="A503" s="28" t="s">
        <v>146</v>
      </c>
      <c r="B503" s="24">
        <v>75000</v>
      </c>
    </row>
    <row r="504" spans="1:2" x14ac:dyDescent="0.25">
      <c r="A504" s="27">
        <v>5111</v>
      </c>
      <c r="B504" s="24"/>
    </row>
    <row r="505" spans="1:2" x14ac:dyDescent="0.25">
      <c r="A505" s="28" t="s">
        <v>285</v>
      </c>
      <c r="B505" s="24">
        <v>390910.2</v>
      </c>
    </row>
    <row r="506" spans="1:2" x14ac:dyDescent="0.25">
      <c r="A506" s="27">
        <v>5151</v>
      </c>
      <c r="B506" s="24"/>
    </row>
    <row r="507" spans="1:2" x14ac:dyDescent="0.25">
      <c r="A507" s="28" t="s">
        <v>207</v>
      </c>
      <c r="B507" s="24">
        <v>0</v>
      </c>
    </row>
    <row r="508" spans="1:2" x14ac:dyDescent="0.25">
      <c r="A508" s="27">
        <v>5191</v>
      </c>
      <c r="B508" s="24"/>
    </row>
    <row r="509" spans="1:2" x14ac:dyDescent="0.25">
      <c r="A509" s="28" t="s">
        <v>208</v>
      </c>
      <c r="B509" s="24">
        <v>74841</v>
      </c>
    </row>
    <row r="510" spans="1:2" x14ac:dyDescent="0.25">
      <c r="A510" s="27">
        <v>5211</v>
      </c>
      <c r="B510" s="24"/>
    </row>
    <row r="511" spans="1:2" x14ac:dyDescent="0.25">
      <c r="A511" s="28" t="s">
        <v>345</v>
      </c>
      <c r="B511" s="24">
        <v>108130.56</v>
      </c>
    </row>
    <row r="512" spans="1:2" x14ac:dyDescent="0.25">
      <c r="A512" s="27">
        <v>5411</v>
      </c>
      <c r="B512" s="24"/>
    </row>
    <row r="513" spans="1:2" x14ac:dyDescent="0.25">
      <c r="A513" s="28" t="s">
        <v>346</v>
      </c>
      <c r="B513" s="24">
        <v>3741499.99</v>
      </c>
    </row>
    <row r="514" spans="1:2" x14ac:dyDescent="0.25">
      <c r="A514" s="27">
        <v>5641</v>
      </c>
      <c r="B514" s="24"/>
    </row>
    <row r="515" spans="1:2" x14ac:dyDescent="0.25">
      <c r="A515" s="28" t="s">
        <v>347</v>
      </c>
      <c r="B515" s="24">
        <v>61745.64</v>
      </c>
    </row>
    <row r="516" spans="1:2" x14ac:dyDescent="0.25">
      <c r="A516" s="27">
        <v>5662</v>
      </c>
      <c r="B516" s="24"/>
    </row>
    <row r="517" spans="1:2" x14ac:dyDescent="0.25">
      <c r="A517" s="28" t="s">
        <v>348</v>
      </c>
      <c r="B517" s="24">
        <v>42224</v>
      </c>
    </row>
    <row r="518" spans="1:2" x14ac:dyDescent="0.25">
      <c r="A518" s="26" t="s">
        <v>75</v>
      </c>
      <c r="B518" s="24"/>
    </row>
    <row r="519" spans="1:2" x14ac:dyDescent="0.25">
      <c r="A519" s="27">
        <v>2611</v>
      </c>
      <c r="B519" s="24"/>
    </row>
    <row r="520" spans="1:2" x14ac:dyDescent="0.25">
      <c r="A520" s="28" t="s">
        <v>76</v>
      </c>
      <c r="B520" s="24">
        <v>35000000</v>
      </c>
    </row>
    <row r="521" spans="1:2" x14ac:dyDescent="0.25">
      <c r="A521" s="26" t="s">
        <v>103</v>
      </c>
      <c r="B521" s="24"/>
    </row>
    <row r="522" spans="1:2" x14ac:dyDescent="0.25">
      <c r="A522" s="27">
        <v>2611</v>
      </c>
      <c r="B522" s="24"/>
    </row>
    <row r="523" spans="1:2" x14ac:dyDescent="0.25">
      <c r="A523" s="28" t="s">
        <v>76</v>
      </c>
      <c r="B523" s="24">
        <v>9000000</v>
      </c>
    </row>
    <row r="524" spans="1:2" x14ac:dyDescent="0.25">
      <c r="A524" s="26" t="s">
        <v>49</v>
      </c>
      <c r="B524" s="24"/>
    </row>
    <row r="525" spans="1:2" x14ac:dyDescent="0.25">
      <c r="A525" s="27">
        <v>1111</v>
      </c>
      <c r="B525" s="24"/>
    </row>
    <row r="526" spans="1:2" x14ac:dyDescent="0.25">
      <c r="A526" s="28" t="s">
        <v>349</v>
      </c>
      <c r="B526" s="24">
        <v>12975991.18</v>
      </c>
    </row>
    <row r="527" spans="1:2" x14ac:dyDescent="0.25">
      <c r="A527" s="27">
        <v>1131</v>
      </c>
      <c r="B527" s="24"/>
    </row>
    <row r="528" spans="1:2" x14ac:dyDescent="0.25">
      <c r="A528" s="28" t="s">
        <v>50</v>
      </c>
      <c r="B528" s="24">
        <v>763330078.53999996</v>
      </c>
    </row>
    <row r="529" spans="1:2" x14ac:dyDescent="0.25">
      <c r="A529" s="27">
        <v>1221</v>
      </c>
      <c r="B529" s="24"/>
    </row>
    <row r="530" spans="1:2" x14ac:dyDescent="0.25">
      <c r="A530" s="28" t="s">
        <v>54</v>
      </c>
      <c r="B530" s="24">
        <v>106196660.64</v>
      </c>
    </row>
    <row r="531" spans="1:2" x14ac:dyDescent="0.25">
      <c r="A531" s="27">
        <v>1231</v>
      </c>
      <c r="B531" s="24"/>
    </row>
    <row r="532" spans="1:2" x14ac:dyDescent="0.25">
      <c r="A532" s="28" t="s">
        <v>350</v>
      </c>
      <c r="B532" s="24">
        <v>26400</v>
      </c>
    </row>
    <row r="533" spans="1:2" x14ac:dyDescent="0.25">
      <c r="A533" s="27">
        <v>1321</v>
      </c>
      <c r="B533" s="24"/>
    </row>
    <row r="534" spans="1:2" x14ac:dyDescent="0.25">
      <c r="A534" s="28" t="s">
        <v>351</v>
      </c>
      <c r="B534" s="24">
        <v>11963192.779999999</v>
      </c>
    </row>
    <row r="535" spans="1:2" x14ac:dyDescent="0.25">
      <c r="A535" s="27">
        <v>1322</v>
      </c>
      <c r="B535" s="24"/>
    </row>
    <row r="536" spans="1:2" x14ac:dyDescent="0.25">
      <c r="A536" s="28" t="s">
        <v>51</v>
      </c>
      <c r="B536" s="24">
        <v>119631927.78999999</v>
      </c>
    </row>
    <row r="537" spans="1:2" x14ac:dyDescent="0.25">
      <c r="A537" s="27">
        <v>1331</v>
      </c>
      <c r="B537" s="24"/>
    </row>
    <row r="538" spans="1:2" x14ac:dyDescent="0.25">
      <c r="A538" s="28" t="s">
        <v>352</v>
      </c>
      <c r="B538" s="24">
        <v>700000</v>
      </c>
    </row>
    <row r="539" spans="1:2" x14ac:dyDescent="0.25">
      <c r="A539" s="27">
        <v>1341</v>
      </c>
      <c r="B539" s="24"/>
    </row>
    <row r="540" spans="1:2" x14ac:dyDescent="0.25">
      <c r="A540" s="28" t="s">
        <v>353</v>
      </c>
      <c r="B540" s="24">
        <v>7500000</v>
      </c>
    </row>
    <row r="541" spans="1:2" x14ac:dyDescent="0.25">
      <c r="A541" s="27">
        <v>1411</v>
      </c>
      <c r="B541" s="24"/>
    </row>
    <row r="542" spans="1:2" x14ac:dyDescent="0.25">
      <c r="A542" s="28" t="s">
        <v>354</v>
      </c>
      <c r="B542" s="24">
        <v>51680992.799999997</v>
      </c>
    </row>
    <row r="543" spans="1:2" x14ac:dyDescent="0.25">
      <c r="A543" s="27">
        <v>1421</v>
      </c>
      <c r="B543" s="24"/>
    </row>
    <row r="544" spans="1:2" x14ac:dyDescent="0.25">
      <c r="A544" s="28" t="s">
        <v>355</v>
      </c>
      <c r="B544" s="24">
        <v>25840496.399999999</v>
      </c>
    </row>
    <row r="545" spans="1:2" x14ac:dyDescent="0.25">
      <c r="A545" s="27">
        <v>1431</v>
      </c>
      <c r="B545" s="24"/>
    </row>
    <row r="546" spans="1:2" x14ac:dyDescent="0.25">
      <c r="A546" s="28" t="s">
        <v>356</v>
      </c>
      <c r="B546" s="24">
        <v>17226997.600000001</v>
      </c>
    </row>
    <row r="547" spans="1:2" x14ac:dyDescent="0.25">
      <c r="A547" s="27">
        <v>1432</v>
      </c>
      <c r="B547" s="24"/>
    </row>
    <row r="548" spans="1:2" x14ac:dyDescent="0.25">
      <c r="A548" s="28" t="s">
        <v>357</v>
      </c>
      <c r="B548" s="24">
        <v>150736229.00999999</v>
      </c>
    </row>
    <row r="549" spans="1:2" x14ac:dyDescent="0.25">
      <c r="A549" s="27">
        <v>1441</v>
      </c>
      <c r="B549" s="24"/>
    </row>
    <row r="550" spans="1:2" x14ac:dyDescent="0.25">
      <c r="A550" s="28" t="s">
        <v>358</v>
      </c>
      <c r="B550" s="24">
        <v>13616211</v>
      </c>
    </row>
    <row r="551" spans="1:2" x14ac:dyDescent="0.25">
      <c r="A551" s="27">
        <v>1521</v>
      </c>
      <c r="B551" s="24"/>
    </row>
    <row r="552" spans="1:2" x14ac:dyDescent="0.25">
      <c r="A552" s="28" t="s">
        <v>359</v>
      </c>
      <c r="B552" s="24">
        <v>5373789</v>
      </c>
    </row>
    <row r="553" spans="1:2" x14ac:dyDescent="0.25">
      <c r="A553" s="27">
        <v>1591</v>
      </c>
      <c r="B553" s="24"/>
    </row>
    <row r="554" spans="1:2" x14ac:dyDescent="0.25">
      <c r="A554" s="28" t="s">
        <v>55</v>
      </c>
      <c r="B554" s="24">
        <v>108936835.26000001</v>
      </c>
    </row>
    <row r="555" spans="1:2" x14ac:dyDescent="0.25">
      <c r="A555" s="27">
        <v>1711</v>
      </c>
      <c r="B555" s="24"/>
    </row>
    <row r="556" spans="1:2" x14ac:dyDescent="0.25">
      <c r="A556" s="28" t="s">
        <v>58</v>
      </c>
      <c r="B556" s="24">
        <v>21200000</v>
      </c>
    </row>
    <row r="557" spans="1:2" x14ac:dyDescent="0.25">
      <c r="A557" s="27">
        <v>3411</v>
      </c>
      <c r="B557" s="24"/>
    </row>
    <row r="558" spans="1:2" x14ac:dyDescent="0.25">
      <c r="A558" s="28" t="s">
        <v>272</v>
      </c>
      <c r="B558" s="24">
        <v>5254432.8499999996</v>
      </c>
    </row>
    <row r="559" spans="1:2" x14ac:dyDescent="0.25">
      <c r="A559" s="23" t="s">
        <v>171</v>
      </c>
      <c r="B559" s="24"/>
    </row>
    <row r="560" spans="1:2" x14ac:dyDescent="0.25">
      <c r="A560" s="25" t="s">
        <v>169</v>
      </c>
      <c r="B560" s="24"/>
    </row>
    <row r="561" spans="1:2" x14ac:dyDescent="0.25">
      <c r="A561" s="26" t="s">
        <v>172</v>
      </c>
      <c r="B561" s="24"/>
    </row>
    <row r="562" spans="1:2" x14ac:dyDescent="0.25">
      <c r="A562" s="27">
        <v>2411</v>
      </c>
      <c r="B562" s="24"/>
    </row>
    <row r="563" spans="1:2" x14ac:dyDescent="0.25">
      <c r="A563" s="28" t="s">
        <v>173</v>
      </c>
      <c r="B563" s="24">
        <v>200000</v>
      </c>
    </row>
    <row r="564" spans="1:2" x14ac:dyDescent="0.25">
      <c r="A564" s="27">
        <v>2421</v>
      </c>
      <c r="B564" s="24"/>
    </row>
    <row r="565" spans="1:2" x14ac:dyDescent="0.25">
      <c r="A565" s="28" t="s">
        <v>163</v>
      </c>
      <c r="B565" s="24">
        <v>700000</v>
      </c>
    </row>
    <row r="566" spans="1:2" x14ac:dyDescent="0.25">
      <c r="A566" s="27">
        <v>2461</v>
      </c>
      <c r="B566" s="24"/>
    </row>
    <row r="567" spans="1:2" x14ac:dyDescent="0.25">
      <c r="A567" s="28" t="s">
        <v>164</v>
      </c>
      <c r="B567" s="24">
        <v>642000</v>
      </c>
    </row>
    <row r="568" spans="1:2" x14ac:dyDescent="0.25">
      <c r="A568" s="27">
        <v>2471</v>
      </c>
      <c r="B568" s="24"/>
    </row>
    <row r="569" spans="1:2" x14ac:dyDescent="0.25">
      <c r="A569" s="28" t="s">
        <v>174</v>
      </c>
      <c r="B569" s="24">
        <v>2250000</v>
      </c>
    </row>
    <row r="570" spans="1:2" x14ac:dyDescent="0.25">
      <c r="A570" s="27">
        <v>2491</v>
      </c>
      <c r="B570" s="24"/>
    </row>
    <row r="571" spans="1:2" x14ac:dyDescent="0.25">
      <c r="A571" s="28" t="s">
        <v>165</v>
      </c>
      <c r="B571" s="24">
        <v>30000</v>
      </c>
    </row>
    <row r="572" spans="1:2" x14ac:dyDescent="0.25">
      <c r="A572" s="27">
        <v>2511</v>
      </c>
      <c r="B572" s="24"/>
    </row>
    <row r="573" spans="1:2" x14ac:dyDescent="0.25">
      <c r="A573" s="28" t="s">
        <v>175</v>
      </c>
      <c r="B573" s="24">
        <v>1700000</v>
      </c>
    </row>
    <row r="574" spans="1:2" x14ac:dyDescent="0.25">
      <c r="A574" s="27">
        <v>2551</v>
      </c>
      <c r="B574" s="24"/>
    </row>
    <row r="575" spans="1:2" x14ac:dyDescent="0.25">
      <c r="A575" s="28" t="s">
        <v>176</v>
      </c>
      <c r="B575" s="24">
        <v>200000</v>
      </c>
    </row>
    <row r="576" spans="1:2" x14ac:dyDescent="0.25">
      <c r="A576" s="27">
        <v>2561</v>
      </c>
      <c r="B576" s="24"/>
    </row>
    <row r="577" spans="1:2" x14ac:dyDescent="0.25">
      <c r="A577" s="28" t="s">
        <v>177</v>
      </c>
      <c r="B577" s="24">
        <v>2750000</v>
      </c>
    </row>
    <row r="578" spans="1:2" x14ac:dyDescent="0.25">
      <c r="A578" s="27">
        <v>2721</v>
      </c>
      <c r="B578" s="24"/>
    </row>
    <row r="579" spans="1:2" x14ac:dyDescent="0.25">
      <c r="A579" s="28" t="s">
        <v>166</v>
      </c>
      <c r="B579" s="24">
        <v>360000</v>
      </c>
    </row>
    <row r="580" spans="1:2" x14ac:dyDescent="0.25">
      <c r="A580" s="27">
        <v>2911</v>
      </c>
      <c r="B580" s="24"/>
    </row>
    <row r="581" spans="1:2" x14ac:dyDescent="0.25">
      <c r="A581" s="28" t="s">
        <v>167</v>
      </c>
      <c r="B581" s="24">
        <v>2500000</v>
      </c>
    </row>
    <row r="582" spans="1:2" x14ac:dyDescent="0.25">
      <c r="A582" s="27">
        <v>2981</v>
      </c>
      <c r="B582" s="24"/>
    </row>
    <row r="583" spans="1:2" x14ac:dyDescent="0.25">
      <c r="A583" s="28" t="s">
        <v>178</v>
      </c>
      <c r="B583" s="24">
        <v>350000</v>
      </c>
    </row>
    <row r="584" spans="1:2" x14ac:dyDescent="0.25">
      <c r="A584" s="27">
        <v>3111</v>
      </c>
      <c r="B584" s="24"/>
    </row>
    <row r="585" spans="1:2" x14ac:dyDescent="0.25">
      <c r="A585" s="28" t="s">
        <v>122</v>
      </c>
      <c r="B585" s="24">
        <v>195460000</v>
      </c>
    </row>
    <row r="586" spans="1:2" x14ac:dyDescent="0.25">
      <c r="A586" s="27">
        <v>3261</v>
      </c>
      <c r="B586" s="24"/>
    </row>
    <row r="587" spans="1:2" x14ac:dyDescent="0.25">
      <c r="A587" s="28" t="s">
        <v>179</v>
      </c>
      <c r="B587" s="24">
        <v>60000000</v>
      </c>
    </row>
    <row r="588" spans="1:2" x14ac:dyDescent="0.25">
      <c r="A588" s="27">
        <v>3311</v>
      </c>
      <c r="B588" s="24"/>
    </row>
    <row r="589" spans="1:2" x14ac:dyDescent="0.25">
      <c r="A589" s="28" t="s">
        <v>180</v>
      </c>
      <c r="B589" s="24">
        <v>3480000</v>
      </c>
    </row>
    <row r="590" spans="1:2" x14ac:dyDescent="0.25">
      <c r="A590" s="27">
        <v>3321</v>
      </c>
      <c r="B590" s="24"/>
    </row>
    <row r="591" spans="1:2" x14ac:dyDescent="0.25">
      <c r="A591" s="28" t="s">
        <v>181</v>
      </c>
      <c r="B591" s="24">
        <v>5000000</v>
      </c>
    </row>
    <row r="592" spans="1:2" x14ac:dyDescent="0.25">
      <c r="A592" s="27">
        <v>3381</v>
      </c>
      <c r="B592" s="24"/>
    </row>
    <row r="593" spans="1:2" x14ac:dyDescent="0.25">
      <c r="A593" s="28" t="s">
        <v>182</v>
      </c>
      <c r="B593" s="24">
        <v>42000000</v>
      </c>
    </row>
    <row r="594" spans="1:2" x14ac:dyDescent="0.25">
      <c r="A594" s="27">
        <v>3571</v>
      </c>
      <c r="B594" s="24"/>
    </row>
    <row r="595" spans="1:2" x14ac:dyDescent="0.25">
      <c r="A595" s="28" t="s">
        <v>183</v>
      </c>
      <c r="B595" s="24">
        <v>198664000</v>
      </c>
    </row>
    <row r="596" spans="1:2" x14ac:dyDescent="0.25">
      <c r="A596" s="27">
        <v>3922</v>
      </c>
      <c r="B596" s="24"/>
    </row>
    <row r="597" spans="1:2" x14ac:dyDescent="0.25">
      <c r="A597" s="28" t="s">
        <v>131</v>
      </c>
      <c r="B597" s="24">
        <v>9000000</v>
      </c>
    </row>
    <row r="598" spans="1:2" x14ac:dyDescent="0.25">
      <c r="A598" s="27">
        <v>3951</v>
      </c>
      <c r="B598" s="24"/>
    </row>
    <row r="599" spans="1:2" x14ac:dyDescent="0.25">
      <c r="A599" s="28" t="s">
        <v>184</v>
      </c>
      <c r="B599" s="24">
        <v>9775246</v>
      </c>
    </row>
    <row r="600" spans="1:2" x14ac:dyDescent="0.25">
      <c r="A600" s="27">
        <v>5611</v>
      </c>
      <c r="B600" s="24"/>
    </row>
    <row r="601" spans="1:2" x14ac:dyDescent="0.25">
      <c r="A601" s="28" t="s">
        <v>185</v>
      </c>
      <c r="B601" s="24">
        <v>150000</v>
      </c>
    </row>
    <row r="602" spans="1:2" x14ac:dyDescent="0.25">
      <c r="A602" s="23" t="s">
        <v>376</v>
      </c>
      <c r="B602" s="24"/>
    </row>
    <row r="603" spans="1:2" x14ac:dyDescent="0.25">
      <c r="A603" s="25" t="s">
        <v>34</v>
      </c>
      <c r="B603" s="24"/>
    </row>
    <row r="604" spans="1:2" x14ac:dyDescent="0.25">
      <c r="A604" s="26" t="s">
        <v>377</v>
      </c>
      <c r="B604" s="24"/>
    </row>
    <row r="605" spans="1:2" x14ac:dyDescent="0.25">
      <c r="A605" s="27">
        <v>3391</v>
      </c>
      <c r="B605" s="24"/>
    </row>
    <row r="606" spans="1:2" x14ac:dyDescent="0.25">
      <c r="A606" s="28" t="s">
        <v>145</v>
      </c>
      <c r="B606" s="24">
        <v>2111015.56</v>
      </c>
    </row>
    <row r="607" spans="1:2" x14ac:dyDescent="0.25">
      <c r="A607" s="23" t="s">
        <v>414</v>
      </c>
      <c r="B607" s="24"/>
    </row>
    <row r="608" spans="1:2" x14ac:dyDescent="0.25">
      <c r="A608" s="25" t="s">
        <v>229</v>
      </c>
      <c r="B608" s="24"/>
    </row>
    <row r="609" spans="1:2" x14ac:dyDescent="0.25">
      <c r="A609" s="26" t="s">
        <v>415</v>
      </c>
      <c r="B609" s="24"/>
    </row>
    <row r="610" spans="1:2" x14ac:dyDescent="0.25">
      <c r="A610" s="27">
        <v>2111</v>
      </c>
      <c r="B610" s="24"/>
    </row>
    <row r="611" spans="1:2" x14ac:dyDescent="0.25">
      <c r="A611" s="28" t="s">
        <v>161</v>
      </c>
      <c r="B611" s="24">
        <v>0</v>
      </c>
    </row>
    <row r="612" spans="1:2" x14ac:dyDescent="0.25">
      <c r="A612" s="27">
        <v>2141</v>
      </c>
      <c r="B612" s="24"/>
    </row>
    <row r="613" spans="1:2" x14ac:dyDescent="0.25">
      <c r="A613" s="28" t="s">
        <v>201</v>
      </c>
      <c r="B613" s="24">
        <v>1000</v>
      </c>
    </row>
    <row r="614" spans="1:2" x14ac:dyDescent="0.25">
      <c r="A614" s="27">
        <v>2161</v>
      </c>
      <c r="B614" s="24"/>
    </row>
    <row r="615" spans="1:2" x14ac:dyDescent="0.25">
      <c r="A615" s="28" t="s">
        <v>162</v>
      </c>
      <c r="B615" s="24">
        <v>75000</v>
      </c>
    </row>
    <row r="616" spans="1:2" x14ac:dyDescent="0.25">
      <c r="A616" s="27">
        <v>2211</v>
      </c>
      <c r="B616" s="24"/>
    </row>
    <row r="617" spans="1:2" x14ac:dyDescent="0.25">
      <c r="A617" s="28" t="s">
        <v>141</v>
      </c>
      <c r="B617" s="24">
        <v>25000</v>
      </c>
    </row>
    <row r="618" spans="1:2" x14ac:dyDescent="0.25">
      <c r="A618" s="27">
        <v>2491</v>
      </c>
      <c r="B618" s="24"/>
    </row>
    <row r="619" spans="1:2" x14ac:dyDescent="0.25">
      <c r="A619" s="28" t="s">
        <v>165</v>
      </c>
      <c r="B619" s="24">
        <v>150000</v>
      </c>
    </row>
    <row r="620" spans="1:2" x14ac:dyDescent="0.25">
      <c r="A620" s="27">
        <v>2541</v>
      </c>
      <c r="B620" s="24"/>
    </row>
    <row r="621" spans="1:2" x14ac:dyDescent="0.25">
      <c r="A621" s="28" t="s">
        <v>196</v>
      </c>
      <c r="B621" s="24">
        <v>3000</v>
      </c>
    </row>
    <row r="622" spans="1:2" x14ac:dyDescent="0.25">
      <c r="A622" s="27">
        <v>2911</v>
      </c>
      <c r="B622" s="24"/>
    </row>
    <row r="623" spans="1:2" x14ac:dyDescent="0.25">
      <c r="A623" s="28" t="s">
        <v>167</v>
      </c>
      <c r="B623" s="24">
        <v>7000</v>
      </c>
    </row>
    <row r="624" spans="1:2" x14ac:dyDescent="0.25">
      <c r="A624" s="27">
        <v>2921</v>
      </c>
      <c r="B624" s="24"/>
    </row>
    <row r="625" spans="1:2" x14ac:dyDescent="0.25">
      <c r="A625" s="28" t="s">
        <v>262</v>
      </c>
      <c r="B625" s="24">
        <v>10000</v>
      </c>
    </row>
    <row r="626" spans="1:2" x14ac:dyDescent="0.25">
      <c r="A626" s="27">
        <v>3341</v>
      </c>
      <c r="B626" s="24"/>
    </row>
    <row r="627" spans="1:2" x14ac:dyDescent="0.25">
      <c r="A627" s="28" t="s">
        <v>71</v>
      </c>
      <c r="B627" s="24">
        <v>0</v>
      </c>
    </row>
    <row r="628" spans="1:2" x14ac:dyDescent="0.25">
      <c r="A628" s="27">
        <v>3791</v>
      </c>
      <c r="B628" s="24"/>
    </row>
    <row r="629" spans="1:2" x14ac:dyDescent="0.25">
      <c r="A629" s="28" t="s">
        <v>283</v>
      </c>
      <c r="B629" s="24">
        <v>10000</v>
      </c>
    </row>
    <row r="630" spans="1:2" x14ac:dyDescent="0.25">
      <c r="A630" s="27">
        <v>3821</v>
      </c>
      <c r="B630" s="24"/>
    </row>
    <row r="631" spans="1:2" x14ac:dyDescent="0.25">
      <c r="A631" s="28" t="s">
        <v>233</v>
      </c>
      <c r="B631" s="24">
        <v>3317800</v>
      </c>
    </row>
    <row r="632" spans="1:2" x14ac:dyDescent="0.25">
      <c r="A632" s="27">
        <v>3841</v>
      </c>
      <c r="B632" s="24"/>
    </row>
    <row r="633" spans="1:2" x14ac:dyDescent="0.25">
      <c r="A633" s="28" t="s">
        <v>418</v>
      </c>
      <c r="B633" s="24">
        <v>570000</v>
      </c>
    </row>
    <row r="634" spans="1:2" x14ac:dyDescent="0.25">
      <c r="A634" s="27">
        <v>5151</v>
      </c>
      <c r="B634" s="24"/>
    </row>
    <row r="635" spans="1:2" x14ac:dyDescent="0.25">
      <c r="A635" s="28" t="s">
        <v>207</v>
      </c>
      <c r="B635" s="24">
        <v>0</v>
      </c>
    </row>
    <row r="636" spans="1:2" x14ac:dyDescent="0.25">
      <c r="A636" s="23" t="s">
        <v>159</v>
      </c>
      <c r="B636" s="24"/>
    </row>
    <row r="637" spans="1:2" x14ac:dyDescent="0.25">
      <c r="A637" s="25" t="s">
        <v>127</v>
      </c>
      <c r="B637" s="24"/>
    </row>
    <row r="638" spans="1:2" x14ac:dyDescent="0.25">
      <c r="A638" s="26" t="s">
        <v>370</v>
      </c>
      <c r="B638" s="24"/>
    </row>
    <row r="639" spans="1:2" x14ac:dyDescent="0.25">
      <c r="A639" s="27">
        <v>3391</v>
      </c>
      <c r="B639" s="24"/>
    </row>
    <row r="640" spans="1:2" x14ac:dyDescent="0.25">
      <c r="A640" s="28" t="s">
        <v>145</v>
      </c>
      <c r="B640" s="24">
        <v>1000000</v>
      </c>
    </row>
    <row r="641" spans="1:2" x14ac:dyDescent="0.25">
      <c r="A641" s="27">
        <v>3711</v>
      </c>
      <c r="B641" s="24"/>
    </row>
    <row r="642" spans="1:2" x14ac:dyDescent="0.25">
      <c r="A642" s="28" t="s">
        <v>280</v>
      </c>
      <c r="B642" s="24">
        <v>8710</v>
      </c>
    </row>
    <row r="643" spans="1:2" x14ac:dyDescent="0.25">
      <c r="A643" s="27">
        <v>3751</v>
      </c>
      <c r="B643" s="24"/>
    </row>
    <row r="644" spans="1:2" x14ac:dyDescent="0.25">
      <c r="A644" s="28" t="s">
        <v>282</v>
      </c>
      <c r="B644" s="24">
        <v>1357.98</v>
      </c>
    </row>
    <row r="645" spans="1:2" x14ac:dyDescent="0.25">
      <c r="A645" s="27">
        <v>3791</v>
      </c>
      <c r="B645" s="24"/>
    </row>
    <row r="646" spans="1:2" x14ac:dyDescent="0.25">
      <c r="A646" s="28" t="s">
        <v>283</v>
      </c>
      <c r="B646" s="24">
        <v>9324.6</v>
      </c>
    </row>
    <row r="647" spans="1:2" x14ac:dyDescent="0.25">
      <c r="A647" s="27">
        <v>3821</v>
      </c>
      <c r="B647" s="24"/>
    </row>
    <row r="648" spans="1:2" x14ac:dyDescent="0.25">
      <c r="A648" s="28" t="s">
        <v>233</v>
      </c>
      <c r="B648" s="24">
        <v>3480607.42</v>
      </c>
    </row>
    <row r="649" spans="1:2" x14ac:dyDescent="0.25">
      <c r="A649" s="26" t="s">
        <v>295</v>
      </c>
      <c r="B649" s="24"/>
    </row>
    <row r="650" spans="1:2" x14ac:dyDescent="0.25">
      <c r="A650" s="27">
        <v>3821</v>
      </c>
      <c r="B650" s="24"/>
    </row>
    <row r="651" spans="1:2" x14ac:dyDescent="0.25">
      <c r="A651" s="28" t="s">
        <v>233</v>
      </c>
      <c r="B651" s="24">
        <v>2823470</v>
      </c>
    </row>
    <row r="652" spans="1:2" x14ac:dyDescent="0.25">
      <c r="A652" s="27">
        <v>4311</v>
      </c>
      <c r="B652" s="24"/>
    </row>
    <row r="653" spans="1:2" x14ac:dyDescent="0.25">
      <c r="A653" s="28" t="s">
        <v>296</v>
      </c>
      <c r="B653" s="24">
        <v>0</v>
      </c>
    </row>
    <row r="654" spans="1:2" x14ac:dyDescent="0.25">
      <c r="A654" s="26" t="s">
        <v>160</v>
      </c>
      <c r="B654" s="24"/>
    </row>
    <row r="655" spans="1:2" x14ac:dyDescent="0.25">
      <c r="A655" s="27">
        <v>2111</v>
      </c>
      <c r="B655" s="24"/>
    </row>
    <row r="656" spans="1:2" x14ac:dyDescent="0.25">
      <c r="A656" s="28" t="s">
        <v>161</v>
      </c>
      <c r="B656" s="24">
        <v>20000</v>
      </c>
    </row>
    <row r="657" spans="1:2" x14ac:dyDescent="0.25">
      <c r="A657" s="27">
        <v>2161</v>
      </c>
      <c r="B657" s="24"/>
    </row>
    <row r="658" spans="1:2" x14ac:dyDescent="0.25">
      <c r="A658" s="28" t="s">
        <v>162</v>
      </c>
      <c r="B658" s="24">
        <v>210000</v>
      </c>
    </row>
    <row r="659" spans="1:2" x14ac:dyDescent="0.25">
      <c r="A659" s="27">
        <v>2411</v>
      </c>
      <c r="B659" s="24"/>
    </row>
    <row r="660" spans="1:2" x14ac:dyDescent="0.25">
      <c r="A660" s="28" t="s">
        <v>173</v>
      </c>
      <c r="B660" s="24">
        <v>0</v>
      </c>
    </row>
    <row r="661" spans="1:2" x14ac:dyDescent="0.25">
      <c r="A661" s="27">
        <v>2421</v>
      </c>
      <c r="B661" s="24"/>
    </row>
    <row r="662" spans="1:2" x14ac:dyDescent="0.25">
      <c r="A662" s="28" t="s">
        <v>163</v>
      </c>
      <c r="B662" s="24">
        <v>42000</v>
      </c>
    </row>
    <row r="663" spans="1:2" x14ac:dyDescent="0.25">
      <c r="A663" s="27">
        <v>2461</v>
      </c>
      <c r="B663" s="24"/>
    </row>
    <row r="664" spans="1:2" x14ac:dyDescent="0.25">
      <c r="A664" s="28" t="s">
        <v>164</v>
      </c>
      <c r="B664" s="24">
        <v>10650</v>
      </c>
    </row>
    <row r="665" spans="1:2" x14ac:dyDescent="0.25">
      <c r="A665" s="27">
        <v>2491</v>
      </c>
      <c r="B665" s="24"/>
    </row>
    <row r="666" spans="1:2" x14ac:dyDescent="0.25">
      <c r="A666" s="28" t="s">
        <v>165</v>
      </c>
      <c r="B666" s="24">
        <v>170000</v>
      </c>
    </row>
    <row r="667" spans="1:2" x14ac:dyDescent="0.25">
      <c r="A667" s="27">
        <v>2611</v>
      </c>
      <c r="B667" s="24"/>
    </row>
    <row r="668" spans="1:2" x14ac:dyDescent="0.25">
      <c r="A668" s="28" t="s">
        <v>76</v>
      </c>
      <c r="B668" s="24">
        <v>0</v>
      </c>
    </row>
    <row r="669" spans="1:2" x14ac:dyDescent="0.25">
      <c r="A669" s="27">
        <v>2721</v>
      </c>
      <c r="B669" s="24"/>
    </row>
    <row r="670" spans="1:2" x14ac:dyDescent="0.25">
      <c r="A670" s="28" t="s">
        <v>166</v>
      </c>
      <c r="B670" s="24">
        <v>50000</v>
      </c>
    </row>
    <row r="671" spans="1:2" x14ac:dyDescent="0.25">
      <c r="A671" s="27">
        <v>2751</v>
      </c>
      <c r="B671" s="24"/>
    </row>
    <row r="672" spans="1:2" x14ac:dyDescent="0.25">
      <c r="A672" s="28" t="s">
        <v>486</v>
      </c>
      <c r="B672" s="24">
        <v>0</v>
      </c>
    </row>
    <row r="673" spans="1:2" x14ac:dyDescent="0.25">
      <c r="A673" s="27">
        <v>2911</v>
      </c>
      <c r="B673" s="24"/>
    </row>
    <row r="674" spans="1:2" x14ac:dyDescent="0.25">
      <c r="A674" s="28" t="s">
        <v>167</v>
      </c>
      <c r="B674" s="24">
        <v>107850</v>
      </c>
    </row>
    <row r="675" spans="1:2" x14ac:dyDescent="0.25">
      <c r="A675" s="27">
        <v>2981</v>
      </c>
      <c r="B675" s="24"/>
    </row>
    <row r="676" spans="1:2" x14ac:dyDescent="0.25">
      <c r="A676" s="28" t="s">
        <v>178</v>
      </c>
      <c r="B676" s="24">
        <v>20000</v>
      </c>
    </row>
    <row r="677" spans="1:2" x14ac:dyDescent="0.25">
      <c r="A677" s="27">
        <v>4411</v>
      </c>
      <c r="B677" s="24"/>
    </row>
    <row r="678" spans="1:2" x14ac:dyDescent="0.25">
      <c r="A678" s="28" t="s">
        <v>155</v>
      </c>
      <c r="B678" s="24">
        <v>4400000</v>
      </c>
    </row>
    <row r="679" spans="1:2" x14ac:dyDescent="0.25">
      <c r="A679" s="27">
        <v>5671</v>
      </c>
      <c r="B679" s="24"/>
    </row>
    <row r="680" spans="1:2" x14ac:dyDescent="0.25">
      <c r="A680" s="28" t="s">
        <v>258</v>
      </c>
      <c r="B680" s="24">
        <v>0</v>
      </c>
    </row>
    <row r="681" spans="1:2" x14ac:dyDescent="0.25">
      <c r="A681" s="23" t="s">
        <v>386</v>
      </c>
      <c r="B681" s="24"/>
    </row>
    <row r="682" spans="1:2" x14ac:dyDescent="0.25">
      <c r="A682" s="25" t="s">
        <v>384</v>
      </c>
      <c r="B682" s="24"/>
    </row>
    <row r="683" spans="1:2" x14ac:dyDescent="0.25">
      <c r="A683" s="26" t="s">
        <v>387</v>
      </c>
      <c r="B683" s="24"/>
    </row>
    <row r="684" spans="1:2" x14ac:dyDescent="0.25">
      <c r="A684" s="27">
        <v>4311</v>
      </c>
      <c r="B684" s="24"/>
    </row>
    <row r="685" spans="1:2" x14ac:dyDescent="0.25">
      <c r="A685" s="28" t="s">
        <v>296</v>
      </c>
      <c r="B685" s="24">
        <v>2000000</v>
      </c>
    </row>
    <row r="686" spans="1:2" x14ac:dyDescent="0.25">
      <c r="A686" s="26" t="s">
        <v>388</v>
      </c>
      <c r="B686" s="24"/>
    </row>
    <row r="687" spans="1:2" x14ac:dyDescent="0.25">
      <c r="A687" s="27">
        <v>4311</v>
      </c>
      <c r="B687" s="24"/>
    </row>
    <row r="688" spans="1:2" x14ac:dyDescent="0.25">
      <c r="A688" s="28" t="s">
        <v>296</v>
      </c>
      <c r="B688" s="24">
        <v>300000</v>
      </c>
    </row>
    <row r="689" spans="1:2" x14ac:dyDescent="0.25">
      <c r="A689" s="26" t="s">
        <v>405</v>
      </c>
      <c r="B689" s="24"/>
    </row>
    <row r="690" spans="1:2" x14ac:dyDescent="0.25">
      <c r="A690" s="27">
        <v>2521</v>
      </c>
      <c r="B690" s="24"/>
    </row>
    <row r="691" spans="1:2" x14ac:dyDescent="0.25">
      <c r="A691" s="28" t="s">
        <v>220</v>
      </c>
      <c r="B691" s="24">
        <v>500000</v>
      </c>
    </row>
    <row r="692" spans="1:2" x14ac:dyDescent="0.25">
      <c r="A692" s="23" t="s">
        <v>36</v>
      </c>
      <c r="B692" s="24"/>
    </row>
    <row r="693" spans="1:2" x14ac:dyDescent="0.25">
      <c r="A693" s="25" t="s">
        <v>34</v>
      </c>
      <c r="B693" s="24"/>
    </row>
    <row r="694" spans="1:2" x14ac:dyDescent="0.25">
      <c r="A694" s="26" t="s">
        <v>37</v>
      </c>
      <c r="B694" s="24"/>
    </row>
    <row r="695" spans="1:2" x14ac:dyDescent="0.25">
      <c r="A695" s="27">
        <v>3921</v>
      </c>
      <c r="B695" s="24"/>
    </row>
    <row r="696" spans="1:2" x14ac:dyDescent="0.25">
      <c r="A696" s="28" t="s">
        <v>39</v>
      </c>
      <c r="B696" s="24">
        <v>3511469.6199999996</v>
      </c>
    </row>
    <row r="697" spans="1:2" x14ac:dyDescent="0.25">
      <c r="A697" s="27">
        <v>3941</v>
      </c>
      <c r="B697" s="24"/>
    </row>
    <row r="698" spans="1:2" x14ac:dyDescent="0.25">
      <c r="A698" s="28" t="s">
        <v>140</v>
      </c>
      <c r="B698" s="24">
        <v>1661937.89</v>
      </c>
    </row>
    <row r="699" spans="1:2" x14ac:dyDescent="0.25">
      <c r="A699" s="27">
        <v>4211</v>
      </c>
      <c r="B699" s="24"/>
    </row>
    <row r="700" spans="1:2" x14ac:dyDescent="0.25">
      <c r="A700" s="28" t="s">
        <v>249</v>
      </c>
      <c r="B700" s="24">
        <v>2200000</v>
      </c>
    </row>
    <row r="701" spans="1:2" x14ac:dyDescent="0.25">
      <c r="A701" s="27">
        <v>4251</v>
      </c>
      <c r="B701" s="24"/>
    </row>
    <row r="702" spans="1:2" x14ac:dyDescent="0.25">
      <c r="A702" s="28" t="s">
        <v>289</v>
      </c>
      <c r="B702" s="24">
        <v>9400000</v>
      </c>
    </row>
    <row r="703" spans="1:2" x14ac:dyDescent="0.25">
      <c r="A703" s="27">
        <v>5811</v>
      </c>
      <c r="B703" s="24"/>
    </row>
    <row r="704" spans="1:2" x14ac:dyDescent="0.25">
      <c r="A704" s="28" t="s">
        <v>132</v>
      </c>
      <c r="B704" s="24">
        <v>4750138.99</v>
      </c>
    </row>
    <row r="705" spans="1:2" x14ac:dyDescent="0.25">
      <c r="A705" s="27">
        <v>9111</v>
      </c>
      <c r="B705" s="24"/>
    </row>
    <row r="706" spans="1:2" x14ac:dyDescent="0.25">
      <c r="A706" s="28" t="s">
        <v>105</v>
      </c>
      <c r="B706" s="24">
        <v>43522784.549999997</v>
      </c>
    </row>
    <row r="707" spans="1:2" x14ac:dyDescent="0.25">
      <c r="A707" s="27">
        <v>9211</v>
      </c>
      <c r="B707" s="24"/>
    </row>
    <row r="708" spans="1:2" x14ac:dyDescent="0.25">
      <c r="A708" s="28" t="s">
        <v>106</v>
      </c>
      <c r="B708" s="24">
        <v>26300000</v>
      </c>
    </row>
    <row r="709" spans="1:2" x14ac:dyDescent="0.25">
      <c r="A709" s="23" t="s">
        <v>291</v>
      </c>
      <c r="B709" s="24"/>
    </row>
    <row r="710" spans="1:2" x14ac:dyDescent="0.25">
      <c r="A710" s="25" t="s">
        <v>34</v>
      </c>
      <c r="B710" s="24"/>
    </row>
    <row r="711" spans="1:2" x14ac:dyDescent="0.25">
      <c r="A711" s="26" t="s">
        <v>292</v>
      </c>
      <c r="B711" s="24"/>
    </row>
    <row r="712" spans="1:2" x14ac:dyDescent="0.25">
      <c r="A712" s="27">
        <v>2181</v>
      </c>
      <c r="B712" s="24"/>
    </row>
    <row r="713" spans="1:2" x14ac:dyDescent="0.25">
      <c r="A713" s="28" t="s">
        <v>293</v>
      </c>
      <c r="B713" s="24">
        <v>5503500</v>
      </c>
    </row>
    <row r="714" spans="1:2" x14ac:dyDescent="0.25">
      <c r="A714" s="27">
        <v>3942</v>
      </c>
      <c r="B714" s="24"/>
    </row>
    <row r="715" spans="1:2" x14ac:dyDescent="0.25">
      <c r="A715" s="28" t="s">
        <v>294</v>
      </c>
      <c r="B715" s="24">
        <v>750000</v>
      </c>
    </row>
    <row r="716" spans="1:2" x14ac:dyDescent="0.25">
      <c r="A716" s="27">
        <v>3951</v>
      </c>
      <c r="B716" s="24"/>
    </row>
    <row r="717" spans="1:2" x14ac:dyDescent="0.25">
      <c r="A717" s="28" t="s">
        <v>184</v>
      </c>
      <c r="B717" s="24">
        <v>300000</v>
      </c>
    </row>
    <row r="718" spans="1:2" x14ac:dyDescent="0.25">
      <c r="A718" s="23" t="s">
        <v>111</v>
      </c>
      <c r="B718" s="24"/>
    </row>
    <row r="719" spans="1:2" x14ac:dyDescent="0.25">
      <c r="A719" s="25" t="s">
        <v>90</v>
      </c>
      <c r="B719" s="24"/>
    </row>
    <row r="720" spans="1:2" x14ac:dyDescent="0.25">
      <c r="A720" s="26" t="s">
        <v>112</v>
      </c>
      <c r="B720" s="24"/>
    </row>
    <row r="721" spans="1:2" x14ac:dyDescent="0.25">
      <c r="A721" s="27">
        <v>3361</v>
      </c>
      <c r="B721" s="24"/>
    </row>
    <row r="722" spans="1:2" x14ac:dyDescent="0.25">
      <c r="A722" s="28" t="s">
        <v>205</v>
      </c>
      <c r="B722" s="24">
        <v>12318.5</v>
      </c>
    </row>
    <row r="723" spans="1:2" x14ac:dyDescent="0.25">
      <c r="A723" s="27">
        <v>6121</v>
      </c>
      <c r="B723" s="24"/>
    </row>
    <row r="724" spans="1:2" x14ac:dyDescent="0.25">
      <c r="A724" s="28" t="s">
        <v>114</v>
      </c>
      <c r="B724" s="24">
        <v>57203745.359999999</v>
      </c>
    </row>
    <row r="725" spans="1:2" x14ac:dyDescent="0.25">
      <c r="A725" s="27">
        <v>6131</v>
      </c>
      <c r="B725" s="24"/>
    </row>
    <row r="726" spans="1:2" x14ac:dyDescent="0.25">
      <c r="A726" s="28" t="s">
        <v>115</v>
      </c>
      <c r="B726" s="24">
        <v>252441085.70000002</v>
      </c>
    </row>
    <row r="727" spans="1:2" x14ac:dyDescent="0.25">
      <c r="A727" s="27">
        <v>6151</v>
      </c>
      <c r="B727" s="24"/>
    </row>
    <row r="728" spans="1:2" x14ac:dyDescent="0.25">
      <c r="A728" s="28" t="s">
        <v>116</v>
      </c>
      <c r="B728" s="24">
        <v>171530971.93000001</v>
      </c>
    </row>
    <row r="729" spans="1:2" x14ac:dyDescent="0.25">
      <c r="A729" s="26" t="s">
        <v>372</v>
      </c>
      <c r="B729" s="24"/>
    </row>
    <row r="730" spans="1:2" x14ac:dyDescent="0.25">
      <c r="A730" s="27">
        <v>6121</v>
      </c>
      <c r="B730" s="24"/>
    </row>
    <row r="731" spans="1:2" x14ac:dyDescent="0.25">
      <c r="A731" s="28" t="s">
        <v>114</v>
      </c>
      <c r="B731" s="24">
        <v>16000000</v>
      </c>
    </row>
    <row r="732" spans="1:2" x14ac:dyDescent="0.25">
      <c r="A732" s="27">
        <v>6151</v>
      </c>
      <c r="B732" s="24"/>
    </row>
    <row r="733" spans="1:2" x14ac:dyDescent="0.25">
      <c r="A733" s="28" t="s">
        <v>116</v>
      </c>
      <c r="B733" s="24">
        <v>15150000</v>
      </c>
    </row>
    <row r="734" spans="1:2" x14ac:dyDescent="0.25">
      <c r="A734" s="23" t="s">
        <v>238</v>
      </c>
      <c r="B734" s="24"/>
    </row>
    <row r="735" spans="1:2" x14ac:dyDescent="0.25">
      <c r="A735" s="25" t="s">
        <v>229</v>
      </c>
      <c r="B735" s="24"/>
    </row>
    <row r="736" spans="1:2" x14ac:dyDescent="0.25">
      <c r="A736" s="26" t="s">
        <v>239</v>
      </c>
      <c r="B736" s="24"/>
    </row>
    <row r="737" spans="1:2" x14ac:dyDescent="0.25">
      <c r="A737" s="27">
        <v>3351</v>
      </c>
      <c r="B737" s="24"/>
    </row>
    <row r="738" spans="1:2" x14ac:dyDescent="0.25">
      <c r="A738" s="28" t="s">
        <v>240</v>
      </c>
      <c r="B738" s="24">
        <v>470000</v>
      </c>
    </row>
    <row r="739" spans="1:2" x14ac:dyDescent="0.25">
      <c r="A739" s="27">
        <v>3821</v>
      </c>
      <c r="B739" s="24"/>
    </row>
    <row r="740" spans="1:2" x14ac:dyDescent="0.25">
      <c r="A740" s="28" t="s">
        <v>233</v>
      </c>
      <c r="B740" s="24">
        <v>75000</v>
      </c>
    </row>
    <row r="741" spans="1:2" x14ac:dyDescent="0.25">
      <c r="A741" s="27">
        <v>4411</v>
      </c>
      <c r="B741" s="24"/>
    </row>
    <row r="742" spans="1:2" x14ac:dyDescent="0.25">
      <c r="A742" s="28" t="s">
        <v>155</v>
      </c>
      <c r="B742" s="24">
        <v>10000000</v>
      </c>
    </row>
    <row r="743" spans="1:2" x14ac:dyDescent="0.25">
      <c r="A743" s="27">
        <v>4431</v>
      </c>
      <c r="B743" s="24"/>
    </row>
    <row r="744" spans="1:2" x14ac:dyDescent="0.25">
      <c r="A744" s="28" t="s">
        <v>241</v>
      </c>
      <c r="B744" s="24">
        <v>0</v>
      </c>
    </row>
    <row r="745" spans="1:2" x14ac:dyDescent="0.25">
      <c r="A745" s="26" t="s">
        <v>242</v>
      </c>
      <c r="B745" s="24"/>
    </row>
    <row r="746" spans="1:2" x14ac:dyDescent="0.25">
      <c r="A746" s="27">
        <v>4411</v>
      </c>
      <c r="B746" s="24"/>
    </row>
    <row r="747" spans="1:2" x14ac:dyDescent="0.25">
      <c r="A747" s="28" t="s">
        <v>155</v>
      </c>
      <c r="B747" s="24">
        <v>54793475.799999997</v>
      </c>
    </row>
    <row r="748" spans="1:2" x14ac:dyDescent="0.25">
      <c r="A748" s="26" t="s">
        <v>243</v>
      </c>
      <c r="B748" s="24"/>
    </row>
    <row r="749" spans="1:2" x14ac:dyDescent="0.25">
      <c r="A749" s="27">
        <v>4411</v>
      </c>
      <c r="B749" s="24"/>
    </row>
    <row r="750" spans="1:2" x14ac:dyDescent="0.25">
      <c r="A750" s="28" t="s">
        <v>155</v>
      </c>
      <c r="B750" s="24">
        <v>14162986.199999999</v>
      </c>
    </row>
    <row r="751" spans="1:2" x14ac:dyDescent="0.25">
      <c r="A751" s="23" t="s">
        <v>321</v>
      </c>
      <c r="B751" s="24"/>
    </row>
    <row r="752" spans="1:2" x14ac:dyDescent="0.25">
      <c r="A752" s="25" t="s">
        <v>229</v>
      </c>
      <c r="B752" s="24"/>
    </row>
    <row r="753" spans="1:2" x14ac:dyDescent="0.25">
      <c r="A753" s="26" t="s">
        <v>322</v>
      </c>
      <c r="B753" s="24"/>
    </row>
    <row r="754" spans="1:2" x14ac:dyDescent="0.25">
      <c r="A754" s="27">
        <v>3821</v>
      </c>
      <c r="B754" s="24"/>
    </row>
    <row r="755" spans="1:2" x14ac:dyDescent="0.25">
      <c r="A755" s="28" t="s">
        <v>233</v>
      </c>
      <c r="B755" s="24">
        <v>500000</v>
      </c>
    </row>
    <row r="756" spans="1:2" x14ac:dyDescent="0.25">
      <c r="A756" s="23" t="s">
        <v>318</v>
      </c>
      <c r="B756" s="24"/>
    </row>
    <row r="757" spans="1:2" x14ac:dyDescent="0.25">
      <c r="A757" s="25" t="s">
        <v>229</v>
      </c>
      <c r="B757" s="24"/>
    </row>
    <row r="758" spans="1:2" x14ac:dyDescent="0.25">
      <c r="A758" s="26" t="s">
        <v>319</v>
      </c>
      <c r="B758" s="24"/>
    </row>
    <row r="759" spans="1:2" x14ac:dyDescent="0.25">
      <c r="A759" s="27">
        <v>2211</v>
      </c>
      <c r="B759" s="24"/>
    </row>
    <row r="760" spans="1:2" x14ac:dyDescent="0.25">
      <c r="A760" s="28" t="s">
        <v>141</v>
      </c>
      <c r="B760" s="24">
        <v>300000</v>
      </c>
    </row>
    <row r="761" spans="1:2" x14ac:dyDescent="0.25">
      <c r="A761" s="27">
        <v>2231</v>
      </c>
      <c r="B761" s="24"/>
    </row>
    <row r="762" spans="1:2" x14ac:dyDescent="0.25">
      <c r="A762" s="28" t="s">
        <v>261</v>
      </c>
      <c r="B762" s="24">
        <v>0</v>
      </c>
    </row>
    <row r="763" spans="1:2" x14ac:dyDescent="0.25">
      <c r="A763" s="27">
        <v>3291</v>
      </c>
      <c r="B763" s="24"/>
    </row>
    <row r="764" spans="1:2" x14ac:dyDescent="0.25">
      <c r="A764" s="28" t="s">
        <v>276</v>
      </c>
      <c r="B764" s="24">
        <v>500000</v>
      </c>
    </row>
    <row r="765" spans="1:2" x14ac:dyDescent="0.25">
      <c r="A765" s="27">
        <v>3581</v>
      </c>
      <c r="B765" s="24"/>
    </row>
    <row r="766" spans="1:2" x14ac:dyDescent="0.25">
      <c r="A766" s="28" t="s">
        <v>94</v>
      </c>
      <c r="B766" s="24">
        <v>5000</v>
      </c>
    </row>
    <row r="767" spans="1:2" x14ac:dyDescent="0.25">
      <c r="A767" s="27">
        <v>3821</v>
      </c>
      <c r="B767" s="24"/>
    </row>
    <row r="768" spans="1:2" x14ac:dyDescent="0.25">
      <c r="A768" s="28" t="s">
        <v>233</v>
      </c>
      <c r="B768" s="24">
        <v>850588.4</v>
      </c>
    </row>
    <row r="769" spans="1:2" x14ac:dyDescent="0.25">
      <c r="A769" s="23" t="s">
        <v>217</v>
      </c>
      <c r="B769" s="24"/>
    </row>
    <row r="770" spans="1:2" x14ac:dyDescent="0.25">
      <c r="A770" s="25" t="s">
        <v>90</v>
      </c>
      <c r="B770" s="24"/>
    </row>
    <row r="771" spans="1:2" x14ac:dyDescent="0.25">
      <c r="A771" s="26" t="s">
        <v>218</v>
      </c>
      <c r="B771" s="24"/>
    </row>
    <row r="772" spans="1:2" x14ac:dyDescent="0.25">
      <c r="A772" s="27">
        <v>2111</v>
      </c>
      <c r="B772" s="24"/>
    </row>
    <row r="773" spans="1:2" x14ac:dyDescent="0.25">
      <c r="A773" s="28" t="s">
        <v>161</v>
      </c>
      <c r="B773" s="24">
        <v>0</v>
      </c>
    </row>
    <row r="774" spans="1:2" x14ac:dyDescent="0.25">
      <c r="A774" s="27">
        <v>2161</v>
      </c>
      <c r="B774" s="24"/>
    </row>
    <row r="775" spans="1:2" x14ac:dyDescent="0.25">
      <c r="A775" s="28" t="s">
        <v>162</v>
      </c>
      <c r="B775" s="24">
        <v>800000</v>
      </c>
    </row>
    <row r="776" spans="1:2" x14ac:dyDescent="0.25">
      <c r="A776" s="27">
        <v>2421</v>
      </c>
      <c r="B776" s="24"/>
    </row>
    <row r="777" spans="1:2" x14ac:dyDescent="0.25">
      <c r="A777" s="28" t="s">
        <v>163</v>
      </c>
      <c r="B777" s="24">
        <v>10000</v>
      </c>
    </row>
    <row r="778" spans="1:2" x14ac:dyDescent="0.25">
      <c r="A778" s="27">
        <v>2481</v>
      </c>
      <c r="B778" s="24"/>
    </row>
    <row r="779" spans="1:2" x14ac:dyDescent="0.25">
      <c r="A779" s="28" t="s">
        <v>219</v>
      </c>
      <c r="B779" s="24">
        <v>10000</v>
      </c>
    </row>
    <row r="780" spans="1:2" x14ac:dyDescent="0.25">
      <c r="A780" s="27">
        <v>2491</v>
      </c>
      <c r="B780" s="24"/>
    </row>
    <row r="781" spans="1:2" x14ac:dyDescent="0.25">
      <c r="A781" s="28" t="s">
        <v>165</v>
      </c>
      <c r="B781" s="24">
        <v>100000</v>
      </c>
    </row>
    <row r="782" spans="1:2" x14ac:dyDescent="0.25">
      <c r="A782" s="27">
        <v>2521</v>
      </c>
      <c r="B782" s="24"/>
    </row>
    <row r="783" spans="1:2" x14ac:dyDescent="0.25">
      <c r="A783" s="28" t="s">
        <v>220</v>
      </c>
      <c r="B783" s="24">
        <v>450000</v>
      </c>
    </row>
    <row r="784" spans="1:2" x14ac:dyDescent="0.25">
      <c r="A784" s="27">
        <v>2531</v>
      </c>
      <c r="B784" s="24"/>
    </row>
    <row r="785" spans="1:2" x14ac:dyDescent="0.25">
      <c r="A785" s="28" t="s">
        <v>195</v>
      </c>
      <c r="B785" s="24">
        <v>5000000</v>
      </c>
    </row>
    <row r="786" spans="1:2" x14ac:dyDescent="0.25">
      <c r="A786" s="27">
        <v>2541</v>
      </c>
      <c r="B786" s="24"/>
    </row>
    <row r="787" spans="1:2" x14ac:dyDescent="0.25">
      <c r="A787" s="28" t="s">
        <v>196</v>
      </c>
      <c r="B787" s="24">
        <v>6500000</v>
      </c>
    </row>
    <row r="788" spans="1:2" x14ac:dyDescent="0.25">
      <c r="A788" s="27">
        <v>2561</v>
      </c>
      <c r="B788" s="24"/>
    </row>
    <row r="789" spans="1:2" x14ac:dyDescent="0.25">
      <c r="A789" s="28" t="s">
        <v>177</v>
      </c>
      <c r="B789" s="24">
        <v>6000</v>
      </c>
    </row>
    <row r="790" spans="1:2" x14ac:dyDescent="0.25">
      <c r="A790" s="27">
        <v>2711</v>
      </c>
      <c r="B790" s="24"/>
    </row>
    <row r="791" spans="1:2" x14ac:dyDescent="0.25">
      <c r="A791" s="28" t="s">
        <v>142</v>
      </c>
      <c r="B791" s="24">
        <v>1187100</v>
      </c>
    </row>
    <row r="792" spans="1:2" x14ac:dyDescent="0.25">
      <c r="A792" s="27">
        <v>2721</v>
      </c>
      <c r="B792" s="24"/>
    </row>
    <row r="793" spans="1:2" x14ac:dyDescent="0.25">
      <c r="A793" s="28" t="s">
        <v>166</v>
      </c>
      <c r="B793" s="24">
        <v>442200</v>
      </c>
    </row>
    <row r="794" spans="1:2" x14ac:dyDescent="0.25">
      <c r="A794" s="27">
        <v>2911</v>
      </c>
      <c r="B794" s="24"/>
    </row>
    <row r="795" spans="1:2" x14ac:dyDescent="0.25">
      <c r="A795" s="28" t="s">
        <v>167</v>
      </c>
      <c r="B795" s="24">
        <v>150000</v>
      </c>
    </row>
    <row r="796" spans="1:2" x14ac:dyDescent="0.25">
      <c r="A796" s="27">
        <v>3251</v>
      </c>
      <c r="B796" s="24"/>
    </row>
    <row r="797" spans="1:2" x14ac:dyDescent="0.25">
      <c r="A797" s="28" t="s">
        <v>102</v>
      </c>
      <c r="B797" s="24">
        <v>0</v>
      </c>
    </row>
    <row r="798" spans="1:2" x14ac:dyDescent="0.25">
      <c r="A798" s="27">
        <v>3341</v>
      </c>
      <c r="B798" s="24"/>
    </row>
    <row r="799" spans="1:2" x14ac:dyDescent="0.25">
      <c r="A799" s="28" t="s">
        <v>71</v>
      </c>
      <c r="B799" s="24">
        <v>0</v>
      </c>
    </row>
    <row r="800" spans="1:2" x14ac:dyDescent="0.25">
      <c r="A800" s="27">
        <v>3361</v>
      </c>
      <c r="B800" s="24"/>
    </row>
    <row r="801" spans="1:2" x14ac:dyDescent="0.25">
      <c r="A801" s="28" t="s">
        <v>205</v>
      </c>
      <c r="B801" s="24">
        <v>1100000</v>
      </c>
    </row>
    <row r="802" spans="1:2" x14ac:dyDescent="0.25">
      <c r="A802" s="27">
        <v>3391</v>
      </c>
      <c r="B802" s="24"/>
    </row>
    <row r="803" spans="1:2" x14ac:dyDescent="0.25">
      <c r="A803" s="28" t="s">
        <v>145</v>
      </c>
      <c r="B803" s="24">
        <v>12000000</v>
      </c>
    </row>
    <row r="804" spans="1:2" x14ac:dyDescent="0.25">
      <c r="A804" s="27">
        <v>3541</v>
      </c>
      <c r="B804" s="24"/>
    </row>
    <row r="805" spans="1:2" x14ac:dyDescent="0.25">
      <c r="A805" s="28" t="s">
        <v>221</v>
      </c>
      <c r="B805" s="24">
        <v>650000</v>
      </c>
    </row>
    <row r="806" spans="1:2" x14ac:dyDescent="0.25">
      <c r="A806" s="27">
        <v>3561</v>
      </c>
      <c r="B806" s="24"/>
    </row>
    <row r="807" spans="1:2" x14ac:dyDescent="0.25">
      <c r="A807" s="28" t="s">
        <v>222</v>
      </c>
      <c r="B807" s="24">
        <v>30000</v>
      </c>
    </row>
    <row r="808" spans="1:2" x14ac:dyDescent="0.25">
      <c r="A808" s="27">
        <v>3571</v>
      </c>
      <c r="B808" s="24"/>
    </row>
    <row r="809" spans="1:2" x14ac:dyDescent="0.25">
      <c r="A809" s="28" t="s">
        <v>183</v>
      </c>
      <c r="B809" s="24">
        <v>24119</v>
      </c>
    </row>
    <row r="810" spans="1:2" x14ac:dyDescent="0.25">
      <c r="A810" s="27">
        <v>3581</v>
      </c>
      <c r="B810" s="24"/>
    </row>
    <row r="811" spans="1:2" x14ac:dyDescent="0.25">
      <c r="A811" s="28" t="s">
        <v>94</v>
      </c>
      <c r="B811" s="24">
        <v>1000000</v>
      </c>
    </row>
    <row r="812" spans="1:2" x14ac:dyDescent="0.25">
      <c r="A812" s="27">
        <v>5111</v>
      </c>
      <c r="B812" s="24"/>
    </row>
    <row r="813" spans="1:2" x14ac:dyDescent="0.25">
      <c r="A813" s="28" t="s">
        <v>285</v>
      </c>
      <c r="B813" s="24">
        <v>50000</v>
      </c>
    </row>
    <row r="814" spans="1:2" x14ac:dyDescent="0.25">
      <c r="A814" s="27">
        <v>5311</v>
      </c>
      <c r="B814" s="24"/>
    </row>
    <row r="815" spans="1:2" x14ac:dyDescent="0.25">
      <c r="A815" s="28" t="s">
        <v>198</v>
      </c>
      <c r="B815" s="24">
        <v>3966039</v>
      </c>
    </row>
    <row r="816" spans="1:2" x14ac:dyDescent="0.25">
      <c r="A816" s="27">
        <v>5321</v>
      </c>
      <c r="B816" s="24"/>
    </row>
    <row r="817" spans="1:2" x14ac:dyDescent="0.25">
      <c r="A817" s="28" t="s">
        <v>199</v>
      </c>
      <c r="B817" s="24">
        <v>1005112</v>
      </c>
    </row>
    <row r="818" spans="1:2" x14ac:dyDescent="0.25">
      <c r="A818" s="27">
        <v>5621</v>
      </c>
      <c r="B818" s="24"/>
    </row>
    <row r="819" spans="1:2" x14ac:dyDescent="0.25">
      <c r="A819" s="28" t="s">
        <v>223</v>
      </c>
      <c r="B819" s="24">
        <v>90000</v>
      </c>
    </row>
    <row r="820" spans="1:2" x14ac:dyDescent="0.25">
      <c r="A820" s="27">
        <v>5661</v>
      </c>
      <c r="B820" s="24"/>
    </row>
    <row r="821" spans="1:2" x14ac:dyDescent="0.25">
      <c r="A821" s="28" t="s">
        <v>224</v>
      </c>
      <c r="B821" s="24">
        <v>581805</v>
      </c>
    </row>
    <row r="822" spans="1:2" x14ac:dyDescent="0.25">
      <c r="A822" s="27">
        <v>5691</v>
      </c>
      <c r="B822" s="24"/>
    </row>
    <row r="823" spans="1:2" x14ac:dyDescent="0.25">
      <c r="A823" s="28" t="s">
        <v>85</v>
      </c>
      <c r="B823" s="24">
        <v>92000</v>
      </c>
    </row>
    <row r="824" spans="1:2" x14ac:dyDescent="0.25">
      <c r="A824" s="23" t="s">
        <v>422</v>
      </c>
      <c r="B824" s="24"/>
    </row>
    <row r="825" spans="1:2" x14ac:dyDescent="0.25">
      <c r="A825" s="25" t="s">
        <v>384</v>
      </c>
      <c r="B825" s="24"/>
    </row>
    <row r="826" spans="1:2" x14ac:dyDescent="0.25">
      <c r="A826" s="26" t="s">
        <v>423</v>
      </c>
      <c r="B826" s="24"/>
    </row>
    <row r="827" spans="1:2" x14ac:dyDescent="0.25">
      <c r="A827" s="27">
        <v>3821</v>
      </c>
      <c r="B827" s="24"/>
    </row>
    <row r="828" spans="1:2" x14ac:dyDescent="0.25">
      <c r="A828" s="28" t="s">
        <v>233</v>
      </c>
      <c r="B828" s="24">
        <v>700000</v>
      </c>
    </row>
    <row r="829" spans="1:2" x14ac:dyDescent="0.25">
      <c r="A829" s="27">
        <v>4411</v>
      </c>
      <c r="B829" s="24"/>
    </row>
    <row r="830" spans="1:2" x14ac:dyDescent="0.25">
      <c r="A830" s="28" t="s">
        <v>155</v>
      </c>
      <c r="B830" s="24">
        <v>50000</v>
      </c>
    </row>
    <row r="831" spans="1:2" x14ac:dyDescent="0.25">
      <c r="A831" s="23" t="s">
        <v>270</v>
      </c>
      <c r="B831" s="24"/>
    </row>
    <row r="832" spans="1:2" x14ac:dyDescent="0.25">
      <c r="A832" s="25" t="s">
        <v>127</v>
      </c>
      <c r="B832" s="24"/>
    </row>
    <row r="833" spans="1:2" x14ac:dyDescent="0.25">
      <c r="A833" s="26" t="s">
        <v>271</v>
      </c>
      <c r="B833" s="24"/>
    </row>
    <row r="834" spans="1:2" x14ac:dyDescent="0.25">
      <c r="A834" s="27">
        <v>2211</v>
      </c>
      <c r="B834" s="24"/>
    </row>
    <row r="835" spans="1:2" x14ac:dyDescent="0.25">
      <c r="A835" s="28" t="s">
        <v>141</v>
      </c>
      <c r="B835" s="24">
        <v>85000</v>
      </c>
    </row>
    <row r="836" spans="1:2" x14ac:dyDescent="0.25">
      <c r="A836" s="27">
        <v>2491</v>
      </c>
      <c r="B836" s="24"/>
    </row>
    <row r="837" spans="1:2" x14ac:dyDescent="0.25">
      <c r="A837" s="28" t="s">
        <v>165</v>
      </c>
      <c r="B837" s="24">
        <v>75000</v>
      </c>
    </row>
    <row r="838" spans="1:2" x14ac:dyDescent="0.25">
      <c r="A838" s="27">
        <v>2721</v>
      </c>
      <c r="B838" s="24"/>
    </row>
    <row r="839" spans="1:2" x14ac:dyDescent="0.25">
      <c r="A839" s="28" t="s">
        <v>166</v>
      </c>
      <c r="B839" s="24">
        <v>50000</v>
      </c>
    </row>
    <row r="840" spans="1:2" x14ac:dyDescent="0.25">
      <c r="A840" s="27">
        <v>3311</v>
      </c>
      <c r="B840" s="24"/>
    </row>
    <row r="841" spans="1:2" x14ac:dyDescent="0.25">
      <c r="A841" s="28" t="s">
        <v>180</v>
      </c>
      <c r="B841" s="24">
        <v>2375000</v>
      </c>
    </row>
    <row r="842" spans="1:2" x14ac:dyDescent="0.25">
      <c r="A842" s="27">
        <v>3521</v>
      </c>
      <c r="B842" s="24"/>
    </row>
    <row r="843" spans="1:2" x14ac:dyDescent="0.25">
      <c r="A843" s="28" t="s">
        <v>597</v>
      </c>
      <c r="B843" s="24">
        <v>0</v>
      </c>
    </row>
    <row r="844" spans="1:2" x14ac:dyDescent="0.25">
      <c r="A844" s="23" t="s">
        <v>247</v>
      </c>
      <c r="B844" s="24"/>
    </row>
    <row r="845" spans="1:2" x14ac:dyDescent="0.25">
      <c r="A845" s="25" t="s">
        <v>127</v>
      </c>
      <c r="B845" s="24"/>
    </row>
    <row r="846" spans="1:2" x14ac:dyDescent="0.25">
      <c r="A846" s="26" t="s">
        <v>248</v>
      </c>
      <c r="B846" s="24"/>
    </row>
    <row r="847" spans="1:2" x14ac:dyDescent="0.25">
      <c r="A847" s="27">
        <v>4211</v>
      </c>
      <c r="B847" s="24"/>
    </row>
    <row r="848" spans="1:2" x14ac:dyDescent="0.25">
      <c r="A848" s="28" t="s">
        <v>249</v>
      </c>
      <c r="B848" s="24">
        <v>14625430</v>
      </c>
    </row>
    <row r="849" spans="1:2" x14ac:dyDescent="0.25">
      <c r="A849" s="23" t="s">
        <v>437</v>
      </c>
      <c r="B849" s="24"/>
    </row>
    <row r="850" spans="1:2" x14ac:dyDescent="0.25">
      <c r="A850" s="25" t="s">
        <v>127</v>
      </c>
      <c r="B850" s="24"/>
    </row>
    <row r="851" spans="1:2" x14ac:dyDescent="0.25">
      <c r="A851" s="26" t="s">
        <v>438</v>
      </c>
      <c r="B851" s="24"/>
    </row>
    <row r="852" spans="1:2" x14ac:dyDescent="0.25">
      <c r="A852" s="27">
        <v>4211</v>
      </c>
      <c r="B852" s="24"/>
    </row>
    <row r="853" spans="1:2" x14ac:dyDescent="0.25">
      <c r="A853" s="28" t="s">
        <v>249</v>
      </c>
      <c r="B853" s="24">
        <v>5910000</v>
      </c>
    </row>
    <row r="854" spans="1:2" x14ac:dyDescent="0.25">
      <c r="A854" s="23" t="s">
        <v>324</v>
      </c>
      <c r="B854" s="24"/>
    </row>
    <row r="855" spans="1:2" x14ac:dyDescent="0.25">
      <c r="A855" s="25" t="s">
        <v>34</v>
      </c>
      <c r="B855" s="24"/>
    </row>
    <row r="856" spans="1:2" x14ac:dyDescent="0.25">
      <c r="A856" s="26" t="s">
        <v>325</v>
      </c>
      <c r="B856" s="24"/>
    </row>
    <row r="857" spans="1:2" x14ac:dyDescent="0.25">
      <c r="A857" s="27">
        <v>2711</v>
      </c>
      <c r="B857" s="24"/>
    </row>
    <row r="858" spans="1:2" x14ac:dyDescent="0.25">
      <c r="A858" s="28" t="s">
        <v>142</v>
      </c>
      <c r="B858" s="24">
        <v>2926756.09</v>
      </c>
    </row>
    <row r="859" spans="1:2" x14ac:dyDescent="0.25">
      <c r="A859" s="27">
        <v>3361</v>
      </c>
      <c r="B859" s="24"/>
    </row>
    <row r="860" spans="1:2" x14ac:dyDescent="0.25">
      <c r="A860" s="28" t="s">
        <v>205</v>
      </c>
      <c r="B860" s="24">
        <v>13555565.449999999</v>
      </c>
    </row>
    <row r="861" spans="1:2" x14ac:dyDescent="0.25">
      <c r="A861" s="27">
        <v>3711</v>
      </c>
      <c r="B861" s="24"/>
    </row>
    <row r="862" spans="1:2" x14ac:dyDescent="0.25">
      <c r="A862" s="28" t="s">
        <v>280</v>
      </c>
      <c r="B862" s="24">
        <v>6430.12</v>
      </c>
    </row>
    <row r="863" spans="1:2" x14ac:dyDescent="0.25">
      <c r="A863" s="27">
        <v>3751</v>
      </c>
      <c r="B863" s="24"/>
    </row>
    <row r="864" spans="1:2" x14ac:dyDescent="0.25">
      <c r="A864" s="28" t="s">
        <v>282</v>
      </c>
      <c r="B864" s="24">
        <v>5588.43</v>
      </c>
    </row>
    <row r="865" spans="1:2" x14ac:dyDescent="0.25">
      <c r="A865" s="23" t="s">
        <v>309</v>
      </c>
      <c r="B865" s="24"/>
    </row>
    <row r="866" spans="1:2" x14ac:dyDescent="0.25">
      <c r="A866" s="25" t="s">
        <v>127</v>
      </c>
      <c r="B866" s="24"/>
    </row>
    <row r="867" spans="1:2" x14ac:dyDescent="0.25">
      <c r="A867" s="26" t="s">
        <v>310</v>
      </c>
      <c r="B867" s="24"/>
    </row>
    <row r="868" spans="1:2" x14ac:dyDescent="0.25">
      <c r="A868" s="27">
        <v>4411</v>
      </c>
      <c r="B868" s="24"/>
    </row>
    <row r="869" spans="1:2" x14ac:dyDescent="0.25">
      <c r="A869" s="28" t="s">
        <v>155</v>
      </c>
      <c r="B869" s="24">
        <v>2487246</v>
      </c>
    </row>
    <row r="870" spans="1:2" x14ac:dyDescent="0.25">
      <c r="A870" s="27">
        <v>4451</v>
      </c>
      <c r="B870" s="24"/>
    </row>
    <row r="871" spans="1:2" x14ac:dyDescent="0.25">
      <c r="A871" s="28" t="s">
        <v>234</v>
      </c>
      <c r="B871" s="24">
        <v>3190000</v>
      </c>
    </row>
    <row r="872" spans="1:2" x14ac:dyDescent="0.25">
      <c r="A872" s="23" t="s">
        <v>444</v>
      </c>
      <c r="B872" s="24"/>
    </row>
    <row r="873" spans="1:2" x14ac:dyDescent="0.25">
      <c r="A873" s="25" t="s">
        <v>127</v>
      </c>
      <c r="B873" s="24"/>
    </row>
    <row r="874" spans="1:2" x14ac:dyDescent="0.25">
      <c r="A874" s="26" t="s">
        <v>445</v>
      </c>
      <c r="B874" s="24"/>
    </row>
    <row r="875" spans="1:2" x14ac:dyDescent="0.25">
      <c r="A875" s="27">
        <v>4211</v>
      </c>
      <c r="B875" s="24"/>
    </row>
    <row r="876" spans="1:2" x14ac:dyDescent="0.25">
      <c r="A876" s="28" t="s">
        <v>249</v>
      </c>
      <c r="B876" s="24">
        <v>66784842</v>
      </c>
    </row>
    <row r="877" spans="1:2" x14ac:dyDescent="0.25">
      <c r="A877" s="23" t="s">
        <v>192</v>
      </c>
      <c r="B877" s="24"/>
    </row>
    <row r="878" spans="1:2" x14ac:dyDescent="0.25">
      <c r="A878" s="25" t="s">
        <v>190</v>
      </c>
      <c r="B878" s="24"/>
    </row>
    <row r="879" spans="1:2" x14ac:dyDescent="0.25">
      <c r="A879" s="26" t="s">
        <v>193</v>
      </c>
      <c r="B879" s="24"/>
    </row>
    <row r="880" spans="1:2" x14ac:dyDescent="0.25">
      <c r="A880" s="27">
        <v>2111</v>
      </c>
      <c r="B880" s="24"/>
    </row>
    <row r="881" spans="1:2" x14ac:dyDescent="0.25">
      <c r="A881" s="28" t="s">
        <v>161</v>
      </c>
      <c r="B881" s="24">
        <v>21657</v>
      </c>
    </row>
    <row r="882" spans="1:2" x14ac:dyDescent="0.25">
      <c r="A882" s="27">
        <v>2161</v>
      </c>
      <c r="B882" s="24"/>
    </row>
    <row r="883" spans="1:2" x14ac:dyDescent="0.25">
      <c r="A883" s="28" t="s">
        <v>162</v>
      </c>
      <c r="B883" s="24">
        <v>20000</v>
      </c>
    </row>
    <row r="884" spans="1:2" x14ac:dyDescent="0.25">
      <c r="A884" s="27">
        <v>2221</v>
      </c>
      <c r="B884" s="24"/>
    </row>
    <row r="885" spans="1:2" x14ac:dyDescent="0.25">
      <c r="A885" s="28" t="s">
        <v>194</v>
      </c>
      <c r="B885" s="24">
        <v>420000</v>
      </c>
    </row>
    <row r="886" spans="1:2" x14ac:dyDescent="0.25">
      <c r="A886" s="27">
        <v>2531</v>
      </c>
      <c r="B886" s="24"/>
    </row>
    <row r="887" spans="1:2" x14ac:dyDescent="0.25">
      <c r="A887" s="28" t="s">
        <v>195</v>
      </c>
      <c r="B887" s="24">
        <v>826202</v>
      </c>
    </row>
    <row r="888" spans="1:2" x14ac:dyDescent="0.25">
      <c r="A888" s="27">
        <v>2541</v>
      </c>
      <c r="B888" s="24"/>
    </row>
    <row r="889" spans="1:2" x14ac:dyDescent="0.25">
      <c r="A889" s="28" t="s">
        <v>196</v>
      </c>
      <c r="B889" s="24">
        <v>540000</v>
      </c>
    </row>
    <row r="890" spans="1:2" x14ac:dyDescent="0.25">
      <c r="A890" s="27">
        <v>2911</v>
      </c>
      <c r="B890" s="24"/>
    </row>
    <row r="891" spans="1:2" x14ac:dyDescent="0.25">
      <c r="A891" s="28" t="s">
        <v>167</v>
      </c>
      <c r="B891" s="24">
        <v>20000</v>
      </c>
    </row>
    <row r="892" spans="1:2" x14ac:dyDescent="0.25">
      <c r="A892" s="27">
        <v>2971</v>
      </c>
      <c r="B892" s="24"/>
    </row>
    <row r="893" spans="1:2" x14ac:dyDescent="0.25">
      <c r="A893" s="28" t="s">
        <v>197</v>
      </c>
      <c r="B893" s="24">
        <v>60000</v>
      </c>
    </row>
    <row r="894" spans="1:2" x14ac:dyDescent="0.25">
      <c r="A894" s="27">
        <v>5311</v>
      </c>
      <c r="B894" s="24"/>
    </row>
    <row r="895" spans="1:2" x14ac:dyDescent="0.25">
      <c r="A895" s="28" t="s">
        <v>198</v>
      </c>
      <c r="B895" s="24">
        <v>110000</v>
      </c>
    </row>
    <row r="896" spans="1:2" x14ac:dyDescent="0.25">
      <c r="A896" s="27">
        <v>5321</v>
      </c>
      <c r="B896" s="24"/>
    </row>
    <row r="897" spans="1:2" x14ac:dyDescent="0.25">
      <c r="A897" s="28" t="s">
        <v>199</v>
      </c>
      <c r="B897" s="24">
        <v>10000</v>
      </c>
    </row>
    <row r="898" spans="1:2" x14ac:dyDescent="0.25">
      <c r="A898" s="21" t="s">
        <v>591</v>
      </c>
      <c r="B898" s="22">
        <v>3965800000.0023999</v>
      </c>
    </row>
  </sheetData>
  <pageMargins left="0.70866141732283472" right="0.70866141732283472" top="0.94488188976377963" bottom="0.74803149606299213" header="0.31496062992125984" footer="0.31496062992125984"/>
  <pageSetup paperSize="9" orientation="landscape" r:id="rId2"/>
  <headerFooter>
    <oddHeader>&amp;C&amp;9MUNICIPIO DE TLAJOMULCO DE ZUÑIGA, JALISCO
2DA MODIFICACION PRESUPUESTAL 2023 
ESTADO DEL PRESUPUESTO</oddHeader>
    <oddFooter>Página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9"/>
  <sheetViews>
    <sheetView windowProtection="1" topLeftCell="A289" workbookViewId="0">
      <selection activeCell="A300" sqref="A300:XFD1048576"/>
    </sheetView>
  </sheetViews>
  <sheetFormatPr baseColWidth="10" defaultColWidth="0" defaultRowHeight="12.75" zeroHeight="1" x14ac:dyDescent="0.2"/>
  <cols>
    <col min="1" max="1" width="11" style="31" bestFit="1" customWidth="1"/>
    <col min="2" max="2" width="61.5703125" style="31" customWidth="1"/>
    <col min="3" max="3" width="21" style="55" customWidth="1"/>
    <col min="4" max="5" width="19.140625" style="31" bestFit="1" customWidth="1"/>
    <col min="6" max="6" width="16.28515625" style="31" bestFit="1" customWidth="1"/>
    <col min="7" max="7" width="13.7109375" style="31" hidden="1"/>
    <col min="8" max="8" width="16.28515625" style="31" hidden="1"/>
    <col min="9" max="16384" width="11.5703125" style="31" hidden="1"/>
  </cols>
  <sheetData>
    <row r="1" spans="1:8" ht="21" customHeight="1" x14ac:dyDescent="0.2">
      <c r="A1" s="87" t="s">
        <v>692</v>
      </c>
      <c r="B1" s="87" t="s">
        <v>693</v>
      </c>
      <c r="C1" s="85" t="s">
        <v>1188</v>
      </c>
      <c r="D1" s="85" t="s">
        <v>21</v>
      </c>
      <c r="E1" s="85" t="s">
        <v>694</v>
      </c>
    </row>
    <row r="2" spans="1:8" ht="15" customHeight="1" thickBot="1" x14ac:dyDescent="0.25">
      <c r="A2" s="88"/>
      <c r="B2" s="88"/>
      <c r="C2" s="86"/>
      <c r="D2" s="86"/>
      <c r="E2" s="86"/>
    </row>
    <row r="3" spans="1:8" ht="14.45" thickBot="1" x14ac:dyDescent="0.35">
      <c r="A3" s="32"/>
      <c r="B3" s="33" t="s">
        <v>695</v>
      </c>
      <c r="C3" s="34">
        <v>2958728018.1199999</v>
      </c>
      <c r="D3" s="34">
        <v>1007071981.8799994</v>
      </c>
      <c r="E3" s="34">
        <v>3965799999.999999</v>
      </c>
      <c r="F3" s="35"/>
      <c r="G3" s="35"/>
      <c r="H3" s="35"/>
    </row>
    <row r="4" spans="1:8" ht="14.45" thickBot="1" x14ac:dyDescent="0.35">
      <c r="A4" s="32">
        <v>1</v>
      </c>
      <c r="B4" s="33" t="s">
        <v>696</v>
      </c>
      <c r="C4" s="34">
        <v>877497982</v>
      </c>
      <c r="D4" s="34">
        <v>283892360.69</v>
      </c>
      <c r="E4" s="34">
        <v>1161390342.6900001</v>
      </c>
    </row>
    <row r="5" spans="1:8" ht="14.45" thickBot="1" x14ac:dyDescent="0.35">
      <c r="A5" s="36">
        <v>1.1000000000000001</v>
      </c>
      <c r="B5" s="37" t="s">
        <v>697</v>
      </c>
      <c r="C5" s="38">
        <v>5287029</v>
      </c>
      <c r="D5" s="38">
        <v>0</v>
      </c>
      <c r="E5" s="38">
        <v>5287029</v>
      </c>
      <c r="G5" s="39"/>
    </row>
    <row r="6" spans="1:8" ht="13.5" thickBot="1" x14ac:dyDescent="0.25">
      <c r="A6" s="40" t="s">
        <v>698</v>
      </c>
      <c r="B6" s="41" t="s">
        <v>699</v>
      </c>
      <c r="C6" s="42">
        <v>5287029</v>
      </c>
      <c r="D6" s="42">
        <v>0</v>
      </c>
      <c r="E6" s="42">
        <v>5287029</v>
      </c>
    </row>
    <row r="7" spans="1:8" ht="13.5" thickBot="1" x14ac:dyDescent="0.25">
      <c r="A7" s="43" t="s">
        <v>700</v>
      </c>
      <c r="B7" s="44" t="s">
        <v>701</v>
      </c>
      <c r="C7" s="45">
        <v>5341</v>
      </c>
      <c r="D7" s="45">
        <v>0</v>
      </c>
      <c r="E7" s="45">
        <v>5341</v>
      </c>
    </row>
    <row r="8" spans="1:8" ht="39" thickBot="1" x14ac:dyDescent="0.25">
      <c r="A8" s="43" t="s">
        <v>702</v>
      </c>
      <c r="B8" s="44" t="s">
        <v>703</v>
      </c>
      <c r="C8" s="45">
        <v>5196101</v>
      </c>
      <c r="D8" s="45">
        <v>0</v>
      </c>
      <c r="E8" s="45">
        <v>5196101</v>
      </c>
    </row>
    <row r="9" spans="1:8" ht="14.45" thickBot="1" x14ac:dyDescent="0.35">
      <c r="A9" s="43" t="s">
        <v>704</v>
      </c>
      <c r="B9" s="44" t="s">
        <v>705</v>
      </c>
      <c r="C9" s="45">
        <v>0</v>
      </c>
      <c r="D9" s="45">
        <v>0</v>
      </c>
      <c r="E9" s="45">
        <v>0</v>
      </c>
    </row>
    <row r="10" spans="1:8" ht="13.5" thickBot="1" x14ac:dyDescent="0.25">
      <c r="A10" s="43" t="s">
        <v>706</v>
      </c>
      <c r="B10" s="44" t="s">
        <v>707</v>
      </c>
      <c r="C10" s="45">
        <v>85587</v>
      </c>
      <c r="D10" s="45">
        <v>0</v>
      </c>
      <c r="E10" s="45">
        <v>85587</v>
      </c>
    </row>
    <row r="11" spans="1:8" ht="13.5" thickBot="1" x14ac:dyDescent="0.25">
      <c r="A11" s="43" t="s">
        <v>708</v>
      </c>
      <c r="B11" s="44" t="s">
        <v>709</v>
      </c>
      <c r="C11" s="45">
        <v>0</v>
      </c>
      <c r="D11" s="45">
        <v>0</v>
      </c>
      <c r="E11" s="45">
        <v>0</v>
      </c>
    </row>
    <row r="12" spans="1:8" ht="13.5" thickBot="1" x14ac:dyDescent="0.25">
      <c r="A12" s="43" t="s">
        <v>710</v>
      </c>
      <c r="B12" s="44" t="s">
        <v>711</v>
      </c>
      <c r="C12" s="45">
        <v>0</v>
      </c>
      <c r="D12" s="45">
        <v>0</v>
      </c>
      <c r="E12" s="45">
        <v>0</v>
      </c>
    </row>
    <row r="13" spans="1:8" ht="13.5" thickBot="1" x14ac:dyDescent="0.25">
      <c r="A13" s="43" t="s">
        <v>712</v>
      </c>
      <c r="B13" s="44" t="s">
        <v>713</v>
      </c>
      <c r="C13" s="45">
        <v>0</v>
      </c>
      <c r="D13" s="45">
        <v>0</v>
      </c>
      <c r="E13" s="45">
        <v>0</v>
      </c>
    </row>
    <row r="14" spans="1:8" ht="14.45" thickBot="1" x14ac:dyDescent="0.35">
      <c r="A14" s="36">
        <v>1.2</v>
      </c>
      <c r="B14" s="46" t="s">
        <v>714</v>
      </c>
      <c r="C14" s="38">
        <v>804773523</v>
      </c>
      <c r="D14" s="38">
        <v>260078422.69</v>
      </c>
      <c r="E14" s="38">
        <v>1064851945.6900001</v>
      </c>
    </row>
    <row r="15" spans="1:8" ht="14.45" thickBot="1" x14ac:dyDescent="0.35">
      <c r="A15" s="40" t="s">
        <v>715</v>
      </c>
      <c r="B15" s="41" t="s">
        <v>716</v>
      </c>
      <c r="C15" s="42">
        <v>382828447</v>
      </c>
      <c r="D15" s="42">
        <v>181116385.69</v>
      </c>
      <c r="E15" s="42">
        <v>563944832.69000006</v>
      </c>
    </row>
    <row r="16" spans="1:8" ht="14.45" thickBot="1" x14ac:dyDescent="0.35">
      <c r="A16" s="43" t="s">
        <v>717</v>
      </c>
      <c r="B16" s="44" t="s">
        <v>718</v>
      </c>
      <c r="C16" s="45">
        <v>341879377</v>
      </c>
      <c r="D16" s="45">
        <v>155342416.69</v>
      </c>
      <c r="E16" s="45">
        <v>497221793.69</v>
      </c>
    </row>
    <row r="17" spans="1:5" ht="13.5" thickBot="1" x14ac:dyDescent="0.25">
      <c r="A17" s="43" t="s">
        <v>719</v>
      </c>
      <c r="B17" s="44" t="s">
        <v>720</v>
      </c>
      <c r="C17" s="45">
        <v>40949070</v>
      </c>
      <c r="D17" s="45">
        <v>25773969</v>
      </c>
      <c r="E17" s="45">
        <v>66723039</v>
      </c>
    </row>
    <row r="18" spans="1:5" ht="14.45" thickBot="1" x14ac:dyDescent="0.35">
      <c r="A18" s="40" t="s">
        <v>721</v>
      </c>
      <c r="B18" s="41" t="s">
        <v>722</v>
      </c>
      <c r="C18" s="42">
        <v>322209737</v>
      </c>
      <c r="D18" s="42">
        <v>78962037</v>
      </c>
      <c r="E18" s="42">
        <v>401171774</v>
      </c>
    </row>
    <row r="19" spans="1:5" ht="13.5" thickBot="1" x14ac:dyDescent="0.25">
      <c r="A19" s="43" t="s">
        <v>723</v>
      </c>
      <c r="B19" s="44" t="s">
        <v>724</v>
      </c>
      <c r="C19" s="45">
        <v>314911994</v>
      </c>
      <c r="D19" s="45">
        <v>78962037</v>
      </c>
      <c r="E19" s="45">
        <v>393874031</v>
      </c>
    </row>
    <row r="20" spans="1:5" ht="13.5" thickBot="1" x14ac:dyDescent="0.25">
      <c r="A20" s="43" t="s">
        <v>725</v>
      </c>
      <c r="B20" s="44" t="s">
        <v>726</v>
      </c>
      <c r="C20" s="45">
        <v>7297743</v>
      </c>
      <c r="D20" s="45">
        <v>0</v>
      </c>
      <c r="E20" s="45">
        <v>7297743</v>
      </c>
    </row>
    <row r="21" spans="1:5" ht="13.5" thickBot="1" x14ac:dyDescent="0.25">
      <c r="A21" s="40" t="s">
        <v>727</v>
      </c>
      <c r="B21" s="41" t="s">
        <v>728</v>
      </c>
      <c r="C21" s="42">
        <v>99735339</v>
      </c>
      <c r="D21" s="42">
        <v>0</v>
      </c>
      <c r="E21" s="42">
        <v>99735339</v>
      </c>
    </row>
    <row r="22" spans="1:5" ht="13.5" thickBot="1" x14ac:dyDescent="0.25">
      <c r="A22" s="43" t="s">
        <v>729</v>
      </c>
      <c r="B22" s="44" t="s">
        <v>730</v>
      </c>
      <c r="C22" s="45">
        <v>95896170</v>
      </c>
      <c r="D22" s="45">
        <v>0</v>
      </c>
      <c r="E22" s="45">
        <v>95896170</v>
      </c>
    </row>
    <row r="23" spans="1:5" ht="13.5" thickBot="1" x14ac:dyDescent="0.25">
      <c r="A23" s="43" t="s">
        <v>731</v>
      </c>
      <c r="B23" s="44" t="s">
        <v>732</v>
      </c>
      <c r="C23" s="45">
        <v>1514798</v>
      </c>
      <c r="D23" s="45">
        <v>0</v>
      </c>
      <c r="E23" s="45">
        <v>1514798</v>
      </c>
    </row>
    <row r="24" spans="1:5" ht="13.5" thickBot="1" x14ac:dyDescent="0.25">
      <c r="A24" s="43" t="s">
        <v>733</v>
      </c>
      <c r="B24" s="44" t="s">
        <v>734</v>
      </c>
      <c r="C24" s="45">
        <v>2324371</v>
      </c>
      <c r="D24" s="45">
        <v>0</v>
      </c>
      <c r="E24" s="45">
        <v>2324371</v>
      </c>
    </row>
    <row r="25" spans="1:5" ht="26.25" thickBot="1" x14ac:dyDescent="0.25">
      <c r="A25" s="36">
        <v>1.3</v>
      </c>
      <c r="B25" s="46" t="s">
        <v>735</v>
      </c>
      <c r="C25" s="38">
        <v>0</v>
      </c>
      <c r="D25" s="38">
        <v>0</v>
      </c>
      <c r="E25" s="38">
        <v>0</v>
      </c>
    </row>
    <row r="26" spans="1:5" ht="13.5" thickBot="1" x14ac:dyDescent="0.25">
      <c r="A26" s="36">
        <v>1.4</v>
      </c>
      <c r="B26" s="46" t="s">
        <v>736</v>
      </c>
      <c r="C26" s="38">
        <v>0</v>
      </c>
      <c r="D26" s="38">
        <v>0</v>
      </c>
      <c r="E26" s="38">
        <v>0</v>
      </c>
    </row>
    <row r="27" spans="1:5" ht="13.5" thickBot="1" x14ac:dyDescent="0.25">
      <c r="A27" s="36">
        <v>1.5</v>
      </c>
      <c r="B27" s="46" t="s">
        <v>737</v>
      </c>
      <c r="C27" s="38">
        <v>0</v>
      </c>
      <c r="D27" s="38">
        <v>0</v>
      </c>
      <c r="E27" s="38">
        <v>0</v>
      </c>
    </row>
    <row r="28" spans="1:5" ht="13.5" thickBot="1" x14ac:dyDescent="0.25">
      <c r="A28" s="36">
        <v>1.6</v>
      </c>
      <c r="B28" s="46" t="s">
        <v>738</v>
      </c>
      <c r="C28" s="38">
        <v>0</v>
      </c>
      <c r="D28" s="38">
        <v>0</v>
      </c>
      <c r="E28" s="38">
        <v>0</v>
      </c>
    </row>
    <row r="29" spans="1:5" ht="13.5" thickBot="1" x14ac:dyDescent="0.25">
      <c r="A29" s="36">
        <v>1.7</v>
      </c>
      <c r="B29" s="46" t="s">
        <v>739</v>
      </c>
      <c r="C29" s="38">
        <v>67437430</v>
      </c>
      <c r="D29" s="38">
        <v>23813938</v>
      </c>
      <c r="E29" s="38">
        <v>91251368</v>
      </c>
    </row>
    <row r="30" spans="1:5" ht="13.5" thickBot="1" x14ac:dyDescent="0.25">
      <c r="A30" s="40" t="s">
        <v>61</v>
      </c>
      <c r="B30" s="41" t="s">
        <v>740</v>
      </c>
      <c r="C30" s="42">
        <v>18360003</v>
      </c>
      <c r="D30" s="42">
        <v>5338745</v>
      </c>
      <c r="E30" s="42">
        <v>23698748</v>
      </c>
    </row>
    <row r="31" spans="1:5" ht="13.5" thickBot="1" x14ac:dyDescent="0.25">
      <c r="A31" s="43" t="s">
        <v>741</v>
      </c>
      <c r="B31" s="44" t="s">
        <v>742</v>
      </c>
      <c r="C31" s="45">
        <v>18360003</v>
      </c>
      <c r="D31" s="45">
        <v>5338745</v>
      </c>
      <c r="E31" s="45">
        <v>23698748</v>
      </c>
    </row>
    <row r="32" spans="1:5" ht="13.5" thickBot="1" x14ac:dyDescent="0.25">
      <c r="A32" s="40" t="s">
        <v>95</v>
      </c>
      <c r="B32" s="41" t="s">
        <v>743</v>
      </c>
      <c r="C32" s="42">
        <v>38918259</v>
      </c>
      <c r="D32" s="42">
        <v>10983594</v>
      </c>
      <c r="E32" s="42">
        <v>49901853</v>
      </c>
    </row>
    <row r="33" spans="1:5" ht="13.5" thickBot="1" x14ac:dyDescent="0.25">
      <c r="A33" s="43" t="s">
        <v>744</v>
      </c>
      <c r="B33" s="44" t="s">
        <v>745</v>
      </c>
      <c r="C33" s="45">
        <v>38918259</v>
      </c>
      <c r="D33" s="45">
        <v>10983594</v>
      </c>
      <c r="E33" s="45">
        <v>49901853</v>
      </c>
    </row>
    <row r="34" spans="1:5" ht="13.5" thickBot="1" x14ac:dyDescent="0.25">
      <c r="A34" s="40" t="s">
        <v>746</v>
      </c>
      <c r="B34" s="41" t="s">
        <v>747</v>
      </c>
      <c r="C34" s="42">
        <v>1366</v>
      </c>
      <c r="D34" s="42">
        <v>0</v>
      </c>
      <c r="E34" s="42">
        <v>1366</v>
      </c>
    </row>
    <row r="35" spans="1:5" ht="13.5" thickBot="1" x14ac:dyDescent="0.25">
      <c r="A35" s="43" t="s">
        <v>748</v>
      </c>
      <c r="B35" s="44" t="s">
        <v>749</v>
      </c>
      <c r="C35" s="45">
        <v>1366</v>
      </c>
      <c r="D35" s="45">
        <v>0</v>
      </c>
      <c r="E35" s="45">
        <v>1366</v>
      </c>
    </row>
    <row r="36" spans="1:5" ht="13.5" thickBot="1" x14ac:dyDescent="0.25">
      <c r="A36" s="40" t="s">
        <v>750</v>
      </c>
      <c r="B36" s="41" t="s">
        <v>751</v>
      </c>
      <c r="C36" s="42">
        <v>9517834</v>
      </c>
      <c r="D36" s="42">
        <v>4634311</v>
      </c>
      <c r="E36" s="42">
        <v>14152145</v>
      </c>
    </row>
    <row r="37" spans="1:5" ht="13.5" thickBot="1" x14ac:dyDescent="0.25">
      <c r="A37" s="43" t="s">
        <v>752</v>
      </c>
      <c r="B37" s="44" t="s">
        <v>753</v>
      </c>
      <c r="C37" s="45">
        <v>9517834</v>
      </c>
      <c r="D37" s="45">
        <v>4634311</v>
      </c>
      <c r="E37" s="45">
        <v>14152145</v>
      </c>
    </row>
    <row r="38" spans="1:5" ht="13.5" thickBot="1" x14ac:dyDescent="0.25">
      <c r="A38" s="43" t="s">
        <v>754</v>
      </c>
      <c r="B38" s="44" t="s">
        <v>755</v>
      </c>
      <c r="C38" s="45">
        <v>0</v>
      </c>
      <c r="D38" s="45">
        <v>0</v>
      </c>
      <c r="E38" s="45">
        <v>0</v>
      </c>
    </row>
    <row r="39" spans="1:5" ht="13.5" thickBot="1" x14ac:dyDescent="0.25">
      <c r="A39" s="43" t="s">
        <v>756</v>
      </c>
      <c r="B39" s="44" t="s">
        <v>757</v>
      </c>
      <c r="C39" s="45">
        <v>0</v>
      </c>
      <c r="D39" s="45">
        <v>0</v>
      </c>
      <c r="E39" s="45">
        <v>0</v>
      </c>
    </row>
    <row r="40" spans="1:5" ht="13.5" thickBot="1" x14ac:dyDescent="0.25">
      <c r="A40" s="40" t="s">
        <v>758</v>
      </c>
      <c r="B40" s="41" t="s">
        <v>759</v>
      </c>
      <c r="C40" s="42">
        <v>639968</v>
      </c>
      <c r="D40" s="42">
        <v>2857288</v>
      </c>
      <c r="E40" s="42">
        <v>3497256</v>
      </c>
    </row>
    <row r="41" spans="1:5" ht="13.5" thickBot="1" x14ac:dyDescent="0.25">
      <c r="A41" s="43" t="s">
        <v>760</v>
      </c>
      <c r="B41" s="44" t="s">
        <v>759</v>
      </c>
      <c r="C41" s="45">
        <v>639968</v>
      </c>
      <c r="D41" s="45">
        <v>2857288</v>
      </c>
      <c r="E41" s="45">
        <v>3497256</v>
      </c>
    </row>
    <row r="42" spans="1:5" ht="13.5" thickBot="1" x14ac:dyDescent="0.25">
      <c r="A42" s="40" t="s">
        <v>761</v>
      </c>
      <c r="B42" s="41" t="s">
        <v>762</v>
      </c>
      <c r="C42" s="42">
        <v>0</v>
      </c>
      <c r="D42" s="42">
        <v>0</v>
      </c>
      <c r="E42" s="42">
        <v>0</v>
      </c>
    </row>
    <row r="43" spans="1:5" ht="13.5" thickBot="1" x14ac:dyDescent="0.25">
      <c r="A43" s="43" t="s">
        <v>763</v>
      </c>
      <c r="B43" s="44" t="s">
        <v>764</v>
      </c>
      <c r="C43" s="45">
        <v>0</v>
      </c>
      <c r="D43" s="45">
        <v>0</v>
      </c>
      <c r="E43" s="45">
        <v>0</v>
      </c>
    </row>
    <row r="44" spans="1:5" ht="13.5" thickBot="1" x14ac:dyDescent="0.25">
      <c r="A44" s="36">
        <v>1.8</v>
      </c>
      <c r="B44" s="46" t="s">
        <v>765</v>
      </c>
      <c r="C44" s="38">
        <v>0</v>
      </c>
      <c r="D44" s="38">
        <v>0</v>
      </c>
      <c r="E44" s="38">
        <v>0</v>
      </c>
    </row>
    <row r="45" spans="1:5" ht="13.5" thickBot="1" x14ac:dyDescent="0.25">
      <c r="A45" s="36" t="s">
        <v>766</v>
      </c>
      <c r="B45" s="46" t="s">
        <v>767</v>
      </c>
      <c r="C45" s="38">
        <v>0</v>
      </c>
      <c r="D45" s="38">
        <v>0</v>
      </c>
      <c r="E45" s="38">
        <v>0</v>
      </c>
    </row>
    <row r="46" spans="1:5" ht="13.5" thickBot="1" x14ac:dyDescent="0.25">
      <c r="A46" s="43" t="s">
        <v>768</v>
      </c>
      <c r="B46" s="44" t="s">
        <v>767</v>
      </c>
      <c r="C46" s="45">
        <v>0</v>
      </c>
      <c r="D46" s="45">
        <v>0</v>
      </c>
      <c r="E46" s="45">
        <v>0</v>
      </c>
    </row>
    <row r="47" spans="1:5" ht="13.5" thickBot="1" x14ac:dyDescent="0.25">
      <c r="A47" s="43" t="s">
        <v>769</v>
      </c>
      <c r="B47" s="44" t="s">
        <v>770</v>
      </c>
      <c r="C47" s="45">
        <v>0</v>
      </c>
      <c r="D47" s="45">
        <v>0</v>
      </c>
      <c r="E47" s="45">
        <v>0</v>
      </c>
    </row>
    <row r="48" spans="1:5" ht="39" thickBot="1" x14ac:dyDescent="0.25">
      <c r="A48" s="36">
        <v>1.9</v>
      </c>
      <c r="B48" s="46" t="s">
        <v>771</v>
      </c>
      <c r="C48" s="38">
        <v>0</v>
      </c>
      <c r="D48" s="38">
        <v>0</v>
      </c>
      <c r="E48" s="38">
        <v>0</v>
      </c>
    </row>
    <row r="49" spans="1:5" ht="13.5" thickBot="1" x14ac:dyDescent="0.25">
      <c r="A49" s="47">
        <v>2</v>
      </c>
      <c r="B49" s="48" t="s">
        <v>772</v>
      </c>
      <c r="C49" s="49">
        <v>0</v>
      </c>
      <c r="D49" s="49">
        <v>0</v>
      </c>
      <c r="E49" s="49">
        <v>0</v>
      </c>
    </row>
    <row r="50" spans="1:5" ht="13.5" thickBot="1" x14ac:dyDescent="0.25">
      <c r="A50" s="36">
        <v>2.1</v>
      </c>
      <c r="B50" s="46" t="s">
        <v>773</v>
      </c>
      <c r="C50" s="38">
        <v>0</v>
      </c>
      <c r="D50" s="38">
        <v>0</v>
      </c>
      <c r="E50" s="38">
        <v>0</v>
      </c>
    </row>
    <row r="51" spans="1:5" ht="13.5" thickBot="1" x14ac:dyDescent="0.25">
      <c r="A51" s="36">
        <v>2.2000000000000002</v>
      </c>
      <c r="B51" s="46" t="s">
        <v>774</v>
      </c>
      <c r="C51" s="38">
        <v>0</v>
      </c>
      <c r="D51" s="38">
        <v>0</v>
      </c>
      <c r="E51" s="38">
        <v>0</v>
      </c>
    </row>
    <row r="52" spans="1:5" ht="13.5" thickBot="1" x14ac:dyDescent="0.25">
      <c r="A52" s="36">
        <v>2.2999999999999998</v>
      </c>
      <c r="B52" s="46" t="s">
        <v>775</v>
      </c>
      <c r="C52" s="38">
        <v>0</v>
      </c>
      <c r="D52" s="38">
        <v>0</v>
      </c>
      <c r="E52" s="38">
        <v>0</v>
      </c>
    </row>
    <row r="53" spans="1:5" ht="26.25" thickBot="1" x14ac:dyDescent="0.25">
      <c r="A53" s="36">
        <v>2.4</v>
      </c>
      <c r="B53" s="46" t="s">
        <v>776</v>
      </c>
      <c r="C53" s="38">
        <v>0</v>
      </c>
      <c r="D53" s="38">
        <v>0</v>
      </c>
      <c r="E53" s="38">
        <v>0</v>
      </c>
    </row>
    <row r="54" spans="1:5" ht="26.25" thickBot="1" x14ac:dyDescent="0.25">
      <c r="A54" s="36">
        <v>2.5</v>
      </c>
      <c r="B54" s="46" t="s">
        <v>777</v>
      </c>
      <c r="C54" s="38">
        <v>0</v>
      </c>
      <c r="D54" s="38">
        <v>0</v>
      </c>
      <c r="E54" s="38">
        <v>0</v>
      </c>
    </row>
    <row r="55" spans="1:5" ht="13.5" thickBot="1" x14ac:dyDescent="0.25">
      <c r="A55" s="47">
        <v>3</v>
      </c>
      <c r="B55" s="48" t="s">
        <v>778</v>
      </c>
      <c r="C55" s="49">
        <v>0</v>
      </c>
      <c r="D55" s="49">
        <v>0</v>
      </c>
      <c r="E55" s="49">
        <v>0</v>
      </c>
    </row>
    <row r="56" spans="1:5" ht="13.5" thickBot="1" x14ac:dyDescent="0.25">
      <c r="A56" s="36">
        <v>3.1</v>
      </c>
      <c r="B56" s="46" t="s">
        <v>779</v>
      </c>
      <c r="C56" s="38">
        <v>0</v>
      </c>
      <c r="D56" s="38">
        <v>0</v>
      </c>
      <c r="E56" s="38">
        <v>0</v>
      </c>
    </row>
    <row r="57" spans="1:5" ht="13.5" thickBot="1" x14ac:dyDescent="0.25">
      <c r="A57" s="40" t="s">
        <v>382</v>
      </c>
      <c r="B57" s="41" t="s">
        <v>780</v>
      </c>
      <c r="C57" s="42">
        <v>0</v>
      </c>
      <c r="D57" s="42">
        <v>0</v>
      </c>
      <c r="E57" s="42">
        <v>0</v>
      </c>
    </row>
    <row r="58" spans="1:5" ht="13.5" thickBot="1" x14ac:dyDescent="0.25">
      <c r="A58" s="43" t="s">
        <v>781</v>
      </c>
      <c r="B58" s="44" t="s">
        <v>782</v>
      </c>
      <c r="C58" s="45">
        <v>0</v>
      </c>
      <c r="D58" s="45">
        <v>0</v>
      </c>
      <c r="E58" s="45">
        <v>0</v>
      </c>
    </row>
    <row r="59" spans="1:5" ht="39" thickBot="1" x14ac:dyDescent="0.25">
      <c r="A59" s="36">
        <v>3.9</v>
      </c>
      <c r="B59" s="46" t="s">
        <v>783</v>
      </c>
      <c r="C59" s="38">
        <v>0</v>
      </c>
      <c r="D59" s="38">
        <v>0</v>
      </c>
      <c r="E59" s="38">
        <v>0</v>
      </c>
    </row>
    <row r="60" spans="1:5" ht="13.5" thickBot="1" x14ac:dyDescent="0.25">
      <c r="A60" s="47">
        <v>4</v>
      </c>
      <c r="B60" s="48" t="s">
        <v>784</v>
      </c>
      <c r="C60" s="49">
        <v>635925215</v>
      </c>
      <c r="D60" s="49">
        <v>135871994</v>
      </c>
      <c r="E60" s="49">
        <v>771797209</v>
      </c>
    </row>
    <row r="61" spans="1:5" ht="26.25" thickBot="1" x14ac:dyDescent="0.25">
      <c r="A61" s="36">
        <v>4.0999999999999996</v>
      </c>
      <c r="B61" s="46" t="s">
        <v>785</v>
      </c>
      <c r="C61" s="38">
        <v>25273715</v>
      </c>
      <c r="D61" s="38">
        <v>0</v>
      </c>
      <c r="E61" s="38">
        <v>25273715</v>
      </c>
    </row>
    <row r="62" spans="1:5" ht="13.5" thickBot="1" x14ac:dyDescent="0.25">
      <c r="A62" s="40" t="s">
        <v>786</v>
      </c>
      <c r="B62" s="41" t="s">
        <v>787</v>
      </c>
      <c r="C62" s="42">
        <v>20917604</v>
      </c>
      <c r="D62" s="42">
        <v>0</v>
      </c>
      <c r="E62" s="42">
        <v>20917604</v>
      </c>
    </row>
    <row r="63" spans="1:5" ht="13.5" thickBot="1" x14ac:dyDescent="0.25">
      <c r="A63" s="43" t="s">
        <v>788</v>
      </c>
      <c r="B63" s="44" t="s">
        <v>789</v>
      </c>
      <c r="C63" s="45">
        <v>176185</v>
      </c>
      <c r="D63" s="45">
        <v>0</v>
      </c>
      <c r="E63" s="45">
        <v>176185</v>
      </c>
    </row>
    <row r="64" spans="1:5" ht="13.5" thickBot="1" x14ac:dyDescent="0.25">
      <c r="A64" s="43" t="s">
        <v>790</v>
      </c>
      <c r="B64" s="44" t="s">
        <v>791</v>
      </c>
      <c r="C64" s="45">
        <v>4782244</v>
      </c>
      <c r="D64" s="45">
        <v>0</v>
      </c>
      <c r="E64" s="45">
        <v>4782244</v>
      </c>
    </row>
    <row r="65" spans="1:5" ht="13.5" thickBot="1" x14ac:dyDescent="0.25">
      <c r="A65" s="43" t="s">
        <v>792</v>
      </c>
      <c r="B65" s="44" t="s">
        <v>793</v>
      </c>
      <c r="C65" s="45">
        <v>15740534</v>
      </c>
      <c r="D65" s="45">
        <v>0</v>
      </c>
      <c r="E65" s="45">
        <v>15740534</v>
      </c>
    </row>
    <row r="66" spans="1:5" ht="13.5" thickBot="1" x14ac:dyDescent="0.25">
      <c r="A66" s="43" t="s">
        <v>794</v>
      </c>
      <c r="B66" s="44" t="s">
        <v>795</v>
      </c>
      <c r="C66" s="45">
        <v>153476</v>
      </c>
      <c r="D66" s="45">
        <v>0</v>
      </c>
      <c r="E66" s="45">
        <v>153476</v>
      </c>
    </row>
    <row r="67" spans="1:5" ht="13.5" thickBot="1" x14ac:dyDescent="0.25">
      <c r="A67" s="43" t="s">
        <v>796</v>
      </c>
      <c r="B67" s="44" t="s">
        <v>797</v>
      </c>
      <c r="C67" s="45">
        <v>65165</v>
      </c>
      <c r="D67" s="45">
        <v>0</v>
      </c>
      <c r="E67" s="45">
        <v>65165</v>
      </c>
    </row>
    <row r="68" spans="1:5" ht="13.5" thickBot="1" x14ac:dyDescent="0.25">
      <c r="A68" s="40" t="s">
        <v>798</v>
      </c>
      <c r="B68" s="41" t="s">
        <v>799</v>
      </c>
      <c r="C68" s="42">
        <v>1398411</v>
      </c>
      <c r="D68" s="42">
        <v>0</v>
      </c>
      <c r="E68" s="42">
        <v>1398411</v>
      </c>
    </row>
    <row r="69" spans="1:5" ht="13.5" thickBot="1" x14ac:dyDescent="0.25">
      <c r="A69" s="43" t="s">
        <v>800</v>
      </c>
      <c r="B69" s="44" t="s">
        <v>801</v>
      </c>
      <c r="C69" s="45">
        <v>1398411</v>
      </c>
      <c r="D69" s="45">
        <v>0</v>
      </c>
      <c r="E69" s="45">
        <v>1398411</v>
      </c>
    </row>
    <row r="70" spans="1:5" ht="13.5" thickBot="1" x14ac:dyDescent="0.25">
      <c r="A70" s="40" t="s">
        <v>802</v>
      </c>
      <c r="B70" s="41" t="s">
        <v>803</v>
      </c>
      <c r="C70" s="42">
        <v>2435306</v>
      </c>
      <c r="D70" s="42">
        <v>0</v>
      </c>
      <c r="E70" s="42">
        <v>2435306</v>
      </c>
    </row>
    <row r="71" spans="1:5" ht="13.5" thickBot="1" x14ac:dyDescent="0.25">
      <c r="A71" s="43" t="s">
        <v>804</v>
      </c>
      <c r="B71" s="44" t="s">
        <v>805</v>
      </c>
      <c r="C71" s="45">
        <v>399324</v>
      </c>
      <c r="D71" s="45">
        <v>0</v>
      </c>
      <c r="E71" s="45">
        <v>399324</v>
      </c>
    </row>
    <row r="72" spans="1:5" ht="13.5" thickBot="1" x14ac:dyDescent="0.25">
      <c r="A72" s="43" t="s">
        <v>806</v>
      </c>
      <c r="B72" s="50" t="s">
        <v>807</v>
      </c>
      <c r="C72" s="45">
        <v>2020054</v>
      </c>
      <c r="D72" s="45">
        <v>0</v>
      </c>
      <c r="E72" s="45">
        <v>2020054</v>
      </c>
    </row>
    <row r="73" spans="1:5" ht="13.5" thickBot="1" x14ac:dyDescent="0.25">
      <c r="A73" s="43" t="s">
        <v>808</v>
      </c>
      <c r="B73" s="44" t="s">
        <v>809</v>
      </c>
      <c r="C73" s="45">
        <v>0</v>
      </c>
      <c r="D73" s="45">
        <v>0</v>
      </c>
      <c r="E73" s="45">
        <v>0</v>
      </c>
    </row>
    <row r="74" spans="1:5" ht="13.5" thickBot="1" x14ac:dyDescent="0.25">
      <c r="A74" s="43" t="s">
        <v>810</v>
      </c>
      <c r="B74" s="44" t="s">
        <v>811</v>
      </c>
      <c r="C74" s="45">
        <v>15928</v>
      </c>
      <c r="D74" s="45">
        <v>0</v>
      </c>
      <c r="E74" s="45">
        <v>15928</v>
      </c>
    </row>
    <row r="75" spans="1:5" ht="26.25" thickBot="1" x14ac:dyDescent="0.25">
      <c r="A75" s="40" t="s">
        <v>812</v>
      </c>
      <c r="B75" s="41" t="s">
        <v>813</v>
      </c>
      <c r="C75" s="42">
        <v>522394</v>
      </c>
      <c r="D75" s="42">
        <v>0</v>
      </c>
      <c r="E75" s="42">
        <v>522394</v>
      </c>
    </row>
    <row r="76" spans="1:5" ht="13.5" thickBot="1" x14ac:dyDescent="0.25">
      <c r="A76" s="43" t="s">
        <v>814</v>
      </c>
      <c r="B76" s="44" t="s">
        <v>815</v>
      </c>
      <c r="C76" s="45">
        <v>522394</v>
      </c>
      <c r="D76" s="45">
        <v>0</v>
      </c>
      <c r="E76" s="45">
        <v>522394</v>
      </c>
    </row>
    <row r="77" spans="1:5" ht="13.5" thickBot="1" x14ac:dyDescent="0.25">
      <c r="A77" s="43" t="s">
        <v>816</v>
      </c>
      <c r="B77" s="44" t="s">
        <v>817</v>
      </c>
      <c r="C77" s="45">
        <v>0</v>
      </c>
      <c r="D77" s="45">
        <v>0</v>
      </c>
      <c r="E77" s="45">
        <v>0</v>
      </c>
    </row>
    <row r="78" spans="1:5" ht="13.5" thickBot="1" x14ac:dyDescent="0.25">
      <c r="A78" s="43" t="s">
        <v>818</v>
      </c>
      <c r="B78" s="44" t="s">
        <v>819</v>
      </c>
      <c r="C78" s="45">
        <v>0</v>
      </c>
      <c r="D78" s="45">
        <v>0</v>
      </c>
      <c r="E78" s="45">
        <v>0</v>
      </c>
    </row>
    <row r="79" spans="1:5" ht="13.5" thickBot="1" x14ac:dyDescent="0.25">
      <c r="A79" s="43" t="s">
        <v>820</v>
      </c>
      <c r="B79" s="44" t="s">
        <v>821</v>
      </c>
      <c r="C79" s="45">
        <v>0</v>
      </c>
      <c r="D79" s="45">
        <v>0</v>
      </c>
      <c r="E79" s="45">
        <v>0</v>
      </c>
    </row>
    <row r="80" spans="1:5" ht="13.5" thickBot="1" x14ac:dyDescent="0.25">
      <c r="A80" s="43" t="s">
        <v>822</v>
      </c>
      <c r="B80" s="44" t="s">
        <v>823</v>
      </c>
      <c r="C80" s="45">
        <v>0</v>
      </c>
      <c r="D80" s="45">
        <v>0</v>
      </c>
      <c r="E80" s="45">
        <v>0</v>
      </c>
    </row>
    <row r="81" spans="1:5" ht="13.5" thickBot="1" x14ac:dyDescent="0.25">
      <c r="A81" s="36">
        <v>4.3</v>
      </c>
      <c r="B81" s="46" t="s">
        <v>824</v>
      </c>
      <c r="C81" s="38">
        <v>555733639</v>
      </c>
      <c r="D81" s="38">
        <v>116334203</v>
      </c>
      <c r="E81" s="38">
        <v>672067842</v>
      </c>
    </row>
    <row r="82" spans="1:5" ht="13.5" thickBot="1" x14ac:dyDescent="0.25">
      <c r="A82" s="40" t="s">
        <v>825</v>
      </c>
      <c r="B82" s="41" t="s">
        <v>826</v>
      </c>
      <c r="C82" s="42">
        <v>27664881</v>
      </c>
      <c r="D82" s="42">
        <v>0</v>
      </c>
      <c r="E82" s="42">
        <v>27664881</v>
      </c>
    </row>
    <row r="83" spans="1:5" ht="26.25" thickBot="1" x14ac:dyDescent="0.25">
      <c r="A83" s="43" t="s">
        <v>827</v>
      </c>
      <c r="B83" s="44" t="s">
        <v>828</v>
      </c>
      <c r="C83" s="45">
        <v>12520285</v>
      </c>
      <c r="D83" s="45">
        <v>0</v>
      </c>
      <c r="E83" s="45">
        <v>12520285</v>
      </c>
    </row>
    <row r="84" spans="1:5" ht="26.25" thickBot="1" x14ac:dyDescent="0.25">
      <c r="A84" s="43" t="s">
        <v>829</v>
      </c>
      <c r="B84" s="44" t="s">
        <v>830</v>
      </c>
      <c r="C84" s="45">
        <v>8389454</v>
      </c>
      <c r="D84" s="45">
        <v>0</v>
      </c>
      <c r="E84" s="45">
        <v>8389454</v>
      </c>
    </row>
    <row r="85" spans="1:5" ht="26.25" thickBot="1" x14ac:dyDescent="0.25">
      <c r="A85" s="43" t="s">
        <v>831</v>
      </c>
      <c r="B85" s="44" t="s">
        <v>832</v>
      </c>
      <c r="C85" s="45">
        <v>1360650</v>
      </c>
      <c r="D85" s="45">
        <v>0</v>
      </c>
      <c r="E85" s="45">
        <v>1360650</v>
      </c>
    </row>
    <row r="86" spans="1:5" ht="13.5" thickBot="1" x14ac:dyDescent="0.25">
      <c r="A86" s="43" t="s">
        <v>833</v>
      </c>
      <c r="B86" s="44" t="s">
        <v>834</v>
      </c>
      <c r="C86" s="45">
        <v>5394492</v>
      </c>
      <c r="D86" s="45">
        <v>0</v>
      </c>
      <c r="E86" s="45">
        <v>5394492</v>
      </c>
    </row>
    <row r="87" spans="1:5" ht="13.5" thickBot="1" x14ac:dyDescent="0.25">
      <c r="A87" s="40" t="s">
        <v>835</v>
      </c>
      <c r="B87" s="41" t="s">
        <v>836</v>
      </c>
      <c r="C87" s="42">
        <v>16402427</v>
      </c>
      <c r="D87" s="42">
        <v>0</v>
      </c>
      <c r="E87" s="42">
        <v>16402427</v>
      </c>
    </row>
    <row r="88" spans="1:5" ht="13.5" thickBot="1" x14ac:dyDescent="0.25">
      <c r="A88" s="43" t="s">
        <v>837</v>
      </c>
      <c r="B88" s="44" t="s">
        <v>838</v>
      </c>
      <c r="C88" s="45">
        <v>15736945</v>
      </c>
      <c r="D88" s="45">
        <v>0</v>
      </c>
      <c r="E88" s="45">
        <v>15736945</v>
      </c>
    </row>
    <row r="89" spans="1:5" ht="13.5" thickBot="1" x14ac:dyDescent="0.25">
      <c r="A89" s="43" t="s">
        <v>839</v>
      </c>
      <c r="B89" s="44" t="s">
        <v>840</v>
      </c>
      <c r="C89" s="45">
        <v>665482</v>
      </c>
      <c r="D89" s="45">
        <v>0</v>
      </c>
      <c r="E89" s="45">
        <v>665482</v>
      </c>
    </row>
    <row r="90" spans="1:5" ht="13.5" thickBot="1" x14ac:dyDescent="0.25">
      <c r="A90" s="43" t="s">
        <v>841</v>
      </c>
      <c r="B90" s="44" t="s">
        <v>842</v>
      </c>
      <c r="C90" s="45">
        <v>0</v>
      </c>
      <c r="D90" s="45">
        <v>0</v>
      </c>
      <c r="E90" s="45">
        <v>0</v>
      </c>
    </row>
    <row r="91" spans="1:5" ht="26.25" thickBot="1" x14ac:dyDescent="0.25">
      <c r="A91" s="40" t="s">
        <v>843</v>
      </c>
      <c r="B91" s="41" t="s">
        <v>844</v>
      </c>
      <c r="C91" s="42">
        <v>115271407</v>
      </c>
      <c r="D91" s="42">
        <v>0</v>
      </c>
      <c r="E91" s="42">
        <v>115271407</v>
      </c>
    </row>
    <row r="92" spans="1:5" ht="13.5" thickBot="1" x14ac:dyDescent="0.25">
      <c r="A92" s="43" t="s">
        <v>845</v>
      </c>
      <c r="B92" s="44" t="s">
        <v>846</v>
      </c>
      <c r="C92" s="45">
        <v>106271244</v>
      </c>
      <c r="D92" s="45">
        <v>0</v>
      </c>
      <c r="E92" s="45">
        <v>106271244</v>
      </c>
    </row>
    <row r="93" spans="1:5" ht="13.5" thickBot="1" x14ac:dyDescent="0.25">
      <c r="A93" s="43" t="s">
        <v>847</v>
      </c>
      <c r="B93" s="44" t="s">
        <v>848</v>
      </c>
      <c r="C93" s="45">
        <v>2288998</v>
      </c>
      <c r="D93" s="45">
        <v>0</v>
      </c>
      <c r="E93" s="45">
        <v>2288998</v>
      </c>
    </row>
    <row r="94" spans="1:5" ht="13.5" thickBot="1" x14ac:dyDescent="0.25">
      <c r="A94" s="43" t="s">
        <v>849</v>
      </c>
      <c r="B94" s="44" t="s">
        <v>850</v>
      </c>
      <c r="C94" s="45">
        <v>487007</v>
      </c>
      <c r="D94" s="45">
        <v>0</v>
      </c>
      <c r="E94" s="45">
        <v>487007</v>
      </c>
    </row>
    <row r="95" spans="1:5" ht="13.5" thickBot="1" x14ac:dyDescent="0.25">
      <c r="A95" s="43" t="s">
        <v>851</v>
      </c>
      <c r="B95" s="44" t="s">
        <v>852</v>
      </c>
      <c r="C95" s="45">
        <v>0</v>
      </c>
      <c r="D95" s="45">
        <v>0</v>
      </c>
      <c r="E95" s="45">
        <v>0</v>
      </c>
    </row>
    <row r="96" spans="1:5" ht="13.5" thickBot="1" x14ac:dyDescent="0.25">
      <c r="A96" s="43" t="s">
        <v>853</v>
      </c>
      <c r="B96" s="44" t="s">
        <v>854</v>
      </c>
      <c r="C96" s="45">
        <v>0</v>
      </c>
      <c r="D96" s="45">
        <v>0</v>
      </c>
      <c r="E96" s="45">
        <v>0</v>
      </c>
    </row>
    <row r="97" spans="1:5" ht="13.5" thickBot="1" x14ac:dyDescent="0.25">
      <c r="A97" s="43" t="s">
        <v>855</v>
      </c>
      <c r="B97" s="44" t="s">
        <v>856</v>
      </c>
      <c r="C97" s="45">
        <v>5707762</v>
      </c>
      <c r="D97" s="45">
        <v>0</v>
      </c>
      <c r="E97" s="45">
        <v>5707762</v>
      </c>
    </row>
    <row r="98" spans="1:5" ht="13.5" thickBot="1" x14ac:dyDescent="0.25">
      <c r="A98" s="43" t="s">
        <v>857</v>
      </c>
      <c r="B98" s="44" t="s">
        <v>858</v>
      </c>
      <c r="C98" s="45">
        <v>516396</v>
      </c>
      <c r="D98" s="45">
        <v>0</v>
      </c>
      <c r="E98" s="45">
        <v>516396</v>
      </c>
    </row>
    <row r="99" spans="1:5" ht="13.5" thickBot="1" x14ac:dyDescent="0.25">
      <c r="A99" s="40" t="s">
        <v>859</v>
      </c>
      <c r="B99" s="41" t="s">
        <v>860</v>
      </c>
      <c r="C99" s="42">
        <v>1171667</v>
      </c>
      <c r="D99" s="42">
        <v>0</v>
      </c>
      <c r="E99" s="42">
        <v>1171667</v>
      </c>
    </row>
    <row r="100" spans="1:5" ht="13.5" thickBot="1" x14ac:dyDescent="0.25">
      <c r="A100" s="43" t="s">
        <v>861</v>
      </c>
      <c r="B100" s="44" t="s">
        <v>862</v>
      </c>
      <c r="C100" s="45">
        <v>787700</v>
      </c>
      <c r="D100" s="45">
        <v>0</v>
      </c>
      <c r="E100" s="45">
        <v>787700</v>
      </c>
    </row>
    <row r="101" spans="1:5" ht="13.5" thickBot="1" x14ac:dyDescent="0.25">
      <c r="A101" s="43" t="s">
        <v>863</v>
      </c>
      <c r="B101" s="44" t="s">
        <v>864</v>
      </c>
      <c r="C101" s="45">
        <v>383967</v>
      </c>
      <c r="D101" s="45">
        <v>0</v>
      </c>
      <c r="E101" s="45">
        <v>383967</v>
      </c>
    </row>
    <row r="102" spans="1:5" ht="13.5" thickBot="1" x14ac:dyDescent="0.25">
      <c r="A102" s="43" t="s">
        <v>865</v>
      </c>
      <c r="B102" s="44" t="s">
        <v>866</v>
      </c>
      <c r="C102" s="45">
        <v>0</v>
      </c>
      <c r="D102" s="45">
        <v>0</v>
      </c>
      <c r="E102" s="45">
        <v>0</v>
      </c>
    </row>
    <row r="103" spans="1:5" ht="13.5" thickBot="1" x14ac:dyDescent="0.25">
      <c r="A103" s="43" t="s">
        <v>867</v>
      </c>
      <c r="B103" s="44" t="s">
        <v>868</v>
      </c>
      <c r="C103" s="45">
        <v>0</v>
      </c>
      <c r="D103" s="45">
        <v>0</v>
      </c>
      <c r="E103" s="45">
        <v>0</v>
      </c>
    </row>
    <row r="104" spans="1:5" ht="13.5" thickBot="1" x14ac:dyDescent="0.25">
      <c r="A104" s="40" t="s">
        <v>869</v>
      </c>
      <c r="B104" s="41" t="s">
        <v>870</v>
      </c>
      <c r="C104" s="42">
        <v>49634981</v>
      </c>
      <c r="D104" s="42">
        <v>0</v>
      </c>
      <c r="E104" s="42">
        <v>49634981</v>
      </c>
    </row>
    <row r="105" spans="1:5" ht="13.5" thickBot="1" x14ac:dyDescent="0.25">
      <c r="A105" s="43" t="s">
        <v>871</v>
      </c>
      <c r="B105" s="44" t="s">
        <v>872</v>
      </c>
      <c r="C105" s="45">
        <v>2204318</v>
      </c>
      <c r="D105" s="45">
        <v>0</v>
      </c>
      <c r="E105" s="45">
        <v>2204318</v>
      </c>
    </row>
    <row r="106" spans="1:5" ht="13.5" thickBot="1" x14ac:dyDescent="0.25">
      <c r="A106" s="43" t="s">
        <v>873</v>
      </c>
      <c r="B106" s="44" t="s">
        <v>874</v>
      </c>
      <c r="C106" s="45">
        <v>47430663</v>
      </c>
      <c r="D106" s="45">
        <v>0</v>
      </c>
      <c r="E106" s="45">
        <v>47430663</v>
      </c>
    </row>
    <row r="107" spans="1:5" ht="13.5" thickBot="1" x14ac:dyDescent="0.25">
      <c r="A107" s="43" t="s">
        <v>875</v>
      </c>
      <c r="B107" s="44" t="s">
        <v>876</v>
      </c>
      <c r="C107" s="45">
        <v>0</v>
      </c>
      <c r="D107" s="45">
        <v>0</v>
      </c>
      <c r="E107" s="45">
        <v>0</v>
      </c>
    </row>
    <row r="108" spans="1:5" ht="13.5" thickBot="1" x14ac:dyDescent="0.25">
      <c r="A108" s="43" t="s">
        <v>877</v>
      </c>
      <c r="B108" s="44" t="s">
        <v>878</v>
      </c>
      <c r="C108" s="45">
        <v>0</v>
      </c>
      <c r="D108" s="45">
        <v>0</v>
      </c>
      <c r="E108" s="45">
        <v>0</v>
      </c>
    </row>
    <row r="109" spans="1:5" ht="13.5" thickBot="1" x14ac:dyDescent="0.25">
      <c r="A109" s="43" t="s">
        <v>879</v>
      </c>
      <c r="B109" s="44" t="s">
        <v>880</v>
      </c>
      <c r="C109" s="45">
        <v>0</v>
      </c>
      <c r="D109" s="45">
        <v>0</v>
      </c>
      <c r="E109" s="45">
        <v>0</v>
      </c>
    </row>
    <row r="110" spans="1:5" ht="13.5" thickBot="1" x14ac:dyDescent="0.25">
      <c r="A110" s="40" t="s">
        <v>881</v>
      </c>
      <c r="B110" s="41" t="s">
        <v>882</v>
      </c>
      <c r="C110" s="42">
        <v>5079350</v>
      </c>
      <c r="D110" s="42">
        <v>0</v>
      </c>
      <c r="E110" s="42">
        <v>5079350</v>
      </c>
    </row>
    <row r="111" spans="1:5" ht="13.5" thickBot="1" x14ac:dyDescent="0.25">
      <c r="A111" s="43" t="s">
        <v>883</v>
      </c>
      <c r="B111" s="44" t="s">
        <v>884</v>
      </c>
      <c r="C111" s="45">
        <v>0</v>
      </c>
      <c r="D111" s="45">
        <v>0</v>
      </c>
      <c r="E111" s="45">
        <v>0</v>
      </c>
    </row>
    <row r="112" spans="1:5" ht="13.5" thickBot="1" x14ac:dyDescent="0.25">
      <c r="A112" s="43" t="s">
        <v>885</v>
      </c>
      <c r="B112" s="44" t="s">
        <v>886</v>
      </c>
      <c r="C112" s="45">
        <v>5006501</v>
      </c>
      <c r="D112" s="45">
        <v>0</v>
      </c>
      <c r="E112" s="45">
        <v>5006501</v>
      </c>
    </row>
    <row r="113" spans="1:5" ht="13.5" thickBot="1" x14ac:dyDescent="0.25">
      <c r="A113" s="43" t="s">
        <v>887</v>
      </c>
      <c r="B113" s="44" t="s">
        <v>888</v>
      </c>
      <c r="C113" s="45">
        <v>72849</v>
      </c>
      <c r="D113" s="45">
        <v>0</v>
      </c>
      <c r="E113" s="45">
        <v>72849</v>
      </c>
    </row>
    <row r="114" spans="1:5" ht="13.5" thickBot="1" x14ac:dyDescent="0.25">
      <c r="A114" s="40" t="s">
        <v>889</v>
      </c>
      <c r="B114" s="41" t="s">
        <v>890</v>
      </c>
      <c r="C114" s="42">
        <v>0</v>
      </c>
      <c r="D114" s="42">
        <v>0</v>
      </c>
      <c r="E114" s="42">
        <v>0</v>
      </c>
    </row>
    <row r="115" spans="1:5" ht="26.25" thickBot="1" x14ac:dyDescent="0.25">
      <c r="A115" s="43" t="s">
        <v>891</v>
      </c>
      <c r="B115" s="44" t="s">
        <v>892</v>
      </c>
      <c r="C115" s="45">
        <v>0</v>
      </c>
      <c r="D115" s="45">
        <v>0</v>
      </c>
      <c r="E115" s="45">
        <v>0</v>
      </c>
    </row>
    <row r="116" spans="1:5" ht="26.25" thickBot="1" x14ac:dyDescent="0.25">
      <c r="A116" s="43" t="s">
        <v>893</v>
      </c>
      <c r="B116" s="44" t="s">
        <v>894</v>
      </c>
      <c r="C116" s="45">
        <v>0</v>
      </c>
      <c r="D116" s="45">
        <v>0</v>
      </c>
      <c r="E116" s="45">
        <v>0</v>
      </c>
    </row>
    <row r="117" spans="1:5" ht="26.25" thickBot="1" x14ac:dyDescent="0.25">
      <c r="A117" s="43" t="s">
        <v>895</v>
      </c>
      <c r="B117" s="44" t="s">
        <v>896</v>
      </c>
      <c r="C117" s="45">
        <v>0</v>
      </c>
      <c r="D117" s="45">
        <v>0</v>
      </c>
      <c r="E117" s="45">
        <v>0</v>
      </c>
    </row>
    <row r="118" spans="1:5" ht="13.5" thickBot="1" x14ac:dyDescent="0.25">
      <c r="A118" s="40" t="s">
        <v>897</v>
      </c>
      <c r="B118" s="41" t="s">
        <v>898</v>
      </c>
      <c r="C118" s="42">
        <v>129531</v>
      </c>
      <c r="D118" s="42">
        <v>0</v>
      </c>
      <c r="E118" s="42">
        <v>129531</v>
      </c>
    </row>
    <row r="119" spans="1:5" ht="13.5" thickBot="1" x14ac:dyDescent="0.25">
      <c r="A119" s="43" t="s">
        <v>899</v>
      </c>
      <c r="B119" s="44" t="s">
        <v>900</v>
      </c>
      <c r="C119" s="45">
        <v>77319</v>
      </c>
      <c r="D119" s="45">
        <v>0</v>
      </c>
      <c r="E119" s="45">
        <v>77319</v>
      </c>
    </row>
    <row r="120" spans="1:5" ht="13.5" thickBot="1" x14ac:dyDescent="0.25">
      <c r="A120" s="43" t="s">
        <v>901</v>
      </c>
      <c r="B120" s="44" t="s">
        <v>902</v>
      </c>
      <c r="C120" s="45">
        <v>0</v>
      </c>
      <c r="D120" s="45">
        <v>0</v>
      </c>
      <c r="E120" s="45">
        <v>0</v>
      </c>
    </row>
    <row r="121" spans="1:5" ht="13.5" thickBot="1" x14ac:dyDescent="0.25">
      <c r="A121" s="43" t="s">
        <v>903</v>
      </c>
      <c r="B121" s="44" t="s">
        <v>904</v>
      </c>
      <c r="C121" s="45">
        <v>0</v>
      </c>
      <c r="D121" s="45">
        <v>0</v>
      </c>
      <c r="E121" s="45">
        <v>0</v>
      </c>
    </row>
    <row r="122" spans="1:5" ht="13.5" thickBot="1" x14ac:dyDescent="0.25">
      <c r="A122" s="43" t="s">
        <v>905</v>
      </c>
      <c r="B122" s="44" t="s">
        <v>906</v>
      </c>
      <c r="C122" s="45">
        <v>52212</v>
      </c>
      <c r="D122" s="45">
        <v>0</v>
      </c>
      <c r="E122" s="45">
        <v>52212</v>
      </c>
    </row>
    <row r="123" spans="1:5" ht="26.25" thickBot="1" x14ac:dyDescent="0.25">
      <c r="A123" s="40" t="s">
        <v>907</v>
      </c>
      <c r="B123" s="41" t="s">
        <v>908</v>
      </c>
      <c r="C123" s="42">
        <v>275552</v>
      </c>
      <c r="D123" s="42">
        <v>0</v>
      </c>
      <c r="E123" s="42">
        <v>275552</v>
      </c>
    </row>
    <row r="124" spans="1:5" ht="26.25" thickBot="1" x14ac:dyDescent="0.25">
      <c r="A124" s="43" t="s">
        <v>909</v>
      </c>
      <c r="B124" s="44" t="s">
        <v>910</v>
      </c>
      <c r="C124" s="45">
        <v>247555</v>
      </c>
      <c r="D124" s="45">
        <v>0</v>
      </c>
      <c r="E124" s="45">
        <v>247555</v>
      </c>
    </row>
    <row r="125" spans="1:5" ht="13.5" thickBot="1" x14ac:dyDescent="0.25">
      <c r="A125" s="43" t="s">
        <v>911</v>
      </c>
      <c r="B125" s="44" t="s">
        <v>912</v>
      </c>
      <c r="C125" s="45">
        <v>0</v>
      </c>
      <c r="D125" s="45">
        <v>0</v>
      </c>
      <c r="E125" s="45">
        <v>0</v>
      </c>
    </row>
    <row r="126" spans="1:5" ht="13.5" thickBot="1" x14ac:dyDescent="0.25">
      <c r="A126" s="43" t="s">
        <v>913</v>
      </c>
      <c r="B126" s="44" t="s">
        <v>914</v>
      </c>
      <c r="C126" s="45">
        <v>0</v>
      </c>
      <c r="D126" s="45">
        <v>0</v>
      </c>
      <c r="E126" s="45">
        <v>0</v>
      </c>
    </row>
    <row r="127" spans="1:5" ht="13.5" thickBot="1" x14ac:dyDescent="0.25">
      <c r="A127" s="43" t="s">
        <v>915</v>
      </c>
      <c r="B127" s="44" t="s">
        <v>916</v>
      </c>
      <c r="C127" s="45">
        <v>11833</v>
      </c>
      <c r="D127" s="45">
        <v>0</v>
      </c>
      <c r="E127" s="45">
        <v>11833</v>
      </c>
    </row>
    <row r="128" spans="1:5" ht="13.5" thickBot="1" x14ac:dyDescent="0.25">
      <c r="A128" s="43" t="s">
        <v>917</v>
      </c>
      <c r="B128" s="44" t="s">
        <v>918</v>
      </c>
      <c r="C128" s="45">
        <v>15918</v>
      </c>
      <c r="D128" s="45">
        <v>0</v>
      </c>
      <c r="E128" s="45">
        <v>15918</v>
      </c>
    </row>
    <row r="129" spans="1:5" ht="13.5" thickBot="1" x14ac:dyDescent="0.25">
      <c r="A129" s="43" t="s">
        <v>919</v>
      </c>
      <c r="B129" s="44" t="s">
        <v>868</v>
      </c>
      <c r="C129" s="45">
        <v>246</v>
      </c>
      <c r="D129" s="45">
        <v>0</v>
      </c>
      <c r="E129" s="45">
        <v>246</v>
      </c>
    </row>
    <row r="130" spans="1:5" ht="13.5" thickBot="1" x14ac:dyDescent="0.25">
      <c r="A130" s="40" t="s">
        <v>920</v>
      </c>
      <c r="B130" s="41" t="s">
        <v>921</v>
      </c>
      <c r="C130" s="42">
        <v>299845997</v>
      </c>
      <c r="D130" s="42">
        <v>116334203</v>
      </c>
      <c r="E130" s="42">
        <v>416180200</v>
      </c>
    </row>
    <row r="131" spans="1:5" ht="13.5" thickBot="1" x14ac:dyDescent="0.25">
      <c r="A131" s="43" t="s">
        <v>922</v>
      </c>
      <c r="B131" s="44" t="s">
        <v>923</v>
      </c>
      <c r="C131" s="45">
        <v>143052888</v>
      </c>
      <c r="D131" s="45">
        <v>50635670</v>
      </c>
      <c r="E131" s="45">
        <v>193688558</v>
      </c>
    </row>
    <row r="132" spans="1:5" ht="13.5" thickBot="1" x14ac:dyDescent="0.25">
      <c r="A132" s="43" t="s">
        <v>924</v>
      </c>
      <c r="B132" s="44" t="s">
        <v>925</v>
      </c>
      <c r="C132" s="45">
        <v>13629519</v>
      </c>
      <c r="D132" s="45">
        <v>6223440</v>
      </c>
      <c r="E132" s="45">
        <v>19852959</v>
      </c>
    </row>
    <row r="133" spans="1:5" ht="13.5" thickBot="1" x14ac:dyDescent="0.25">
      <c r="A133" s="43" t="s">
        <v>926</v>
      </c>
      <c r="B133" s="44" t="s">
        <v>927</v>
      </c>
      <c r="C133" s="45">
        <v>14835784</v>
      </c>
      <c r="D133" s="45">
        <v>4972070</v>
      </c>
      <c r="E133" s="45">
        <v>19807854</v>
      </c>
    </row>
    <row r="134" spans="1:5" ht="13.5" thickBot="1" x14ac:dyDescent="0.25">
      <c r="A134" s="43" t="s">
        <v>928</v>
      </c>
      <c r="B134" s="44" t="s">
        <v>929</v>
      </c>
      <c r="C134" s="45">
        <v>294700</v>
      </c>
      <c r="D134" s="45">
        <v>673959</v>
      </c>
      <c r="E134" s="45">
        <v>968659</v>
      </c>
    </row>
    <row r="135" spans="1:5" ht="13.5" thickBot="1" x14ac:dyDescent="0.25">
      <c r="A135" s="43" t="s">
        <v>930</v>
      </c>
      <c r="B135" s="44" t="s">
        <v>931</v>
      </c>
      <c r="C135" s="45">
        <v>32292775</v>
      </c>
      <c r="D135" s="45">
        <v>14888724</v>
      </c>
      <c r="E135" s="45">
        <v>47181499</v>
      </c>
    </row>
    <row r="136" spans="1:5" ht="13.5" thickBot="1" x14ac:dyDescent="0.25">
      <c r="A136" s="43" t="s">
        <v>932</v>
      </c>
      <c r="B136" s="44" t="s">
        <v>933</v>
      </c>
      <c r="C136" s="45">
        <v>4843917</v>
      </c>
      <c r="D136" s="45">
        <v>2233378</v>
      </c>
      <c r="E136" s="45">
        <v>7077295</v>
      </c>
    </row>
    <row r="137" spans="1:5" ht="13.5" thickBot="1" x14ac:dyDescent="0.25">
      <c r="A137" s="43" t="s">
        <v>934</v>
      </c>
      <c r="B137" s="44" t="s">
        <v>935</v>
      </c>
      <c r="C137" s="45">
        <v>80241402</v>
      </c>
      <c r="D137" s="45">
        <v>36706962</v>
      </c>
      <c r="E137" s="45">
        <v>116948364</v>
      </c>
    </row>
    <row r="138" spans="1:5" ht="13.5" thickBot="1" x14ac:dyDescent="0.25">
      <c r="A138" s="43" t="s">
        <v>936</v>
      </c>
      <c r="B138" s="44" t="s">
        <v>937</v>
      </c>
      <c r="C138" s="45">
        <v>10655012</v>
      </c>
      <c r="D138" s="45">
        <v>0</v>
      </c>
      <c r="E138" s="45">
        <v>10655012</v>
      </c>
    </row>
    <row r="139" spans="1:5" ht="13.5" thickBot="1" x14ac:dyDescent="0.25">
      <c r="A139" s="43" t="s">
        <v>938</v>
      </c>
      <c r="B139" s="44" t="s">
        <v>939</v>
      </c>
      <c r="C139" s="45">
        <v>0</v>
      </c>
      <c r="D139" s="45">
        <v>0</v>
      </c>
      <c r="E139" s="45">
        <v>0</v>
      </c>
    </row>
    <row r="140" spans="1:5" ht="13.5" thickBot="1" x14ac:dyDescent="0.25">
      <c r="A140" s="40" t="s">
        <v>940</v>
      </c>
      <c r="B140" s="41" t="s">
        <v>941</v>
      </c>
      <c r="C140" s="42">
        <v>2358174</v>
      </c>
      <c r="D140" s="42">
        <v>0</v>
      </c>
      <c r="E140" s="42">
        <v>2358174</v>
      </c>
    </row>
    <row r="141" spans="1:5" ht="13.5" thickBot="1" x14ac:dyDescent="0.25">
      <c r="A141" s="43" t="s">
        <v>942</v>
      </c>
      <c r="B141" s="44" t="s">
        <v>943</v>
      </c>
      <c r="C141" s="45">
        <v>255117</v>
      </c>
      <c r="D141" s="45">
        <v>0</v>
      </c>
      <c r="E141" s="45">
        <v>255117</v>
      </c>
    </row>
    <row r="142" spans="1:5" ht="26.25" thickBot="1" x14ac:dyDescent="0.25">
      <c r="A142" s="43" t="s">
        <v>944</v>
      </c>
      <c r="B142" s="44" t="s">
        <v>945</v>
      </c>
      <c r="C142" s="45">
        <v>0</v>
      </c>
      <c r="D142" s="45">
        <v>0</v>
      </c>
      <c r="E142" s="45">
        <v>0</v>
      </c>
    </row>
    <row r="143" spans="1:5" ht="26.25" thickBot="1" x14ac:dyDescent="0.25">
      <c r="A143" s="43" t="s">
        <v>946</v>
      </c>
      <c r="B143" s="44" t="s">
        <v>947</v>
      </c>
      <c r="C143" s="45">
        <v>0</v>
      </c>
      <c r="D143" s="45">
        <v>0</v>
      </c>
      <c r="E143" s="45">
        <v>0</v>
      </c>
    </row>
    <row r="144" spans="1:5" ht="13.5" thickBot="1" x14ac:dyDescent="0.25">
      <c r="A144" s="43" t="s">
        <v>948</v>
      </c>
      <c r="B144" s="44" t="s">
        <v>949</v>
      </c>
      <c r="C144" s="45">
        <v>0</v>
      </c>
      <c r="D144" s="45">
        <v>0</v>
      </c>
      <c r="E144" s="45">
        <v>0</v>
      </c>
    </row>
    <row r="145" spans="1:5" ht="13.5" thickBot="1" x14ac:dyDescent="0.25">
      <c r="A145" s="43" t="s">
        <v>950</v>
      </c>
      <c r="B145" s="44" t="s">
        <v>951</v>
      </c>
      <c r="C145" s="45">
        <v>0</v>
      </c>
      <c r="D145" s="45">
        <v>0</v>
      </c>
      <c r="E145" s="45">
        <v>0</v>
      </c>
    </row>
    <row r="146" spans="1:5" ht="13.5" thickBot="1" x14ac:dyDescent="0.25">
      <c r="A146" s="43" t="s">
        <v>952</v>
      </c>
      <c r="B146" s="44" t="s">
        <v>953</v>
      </c>
      <c r="C146" s="45">
        <v>2099460</v>
      </c>
      <c r="D146" s="45">
        <v>0</v>
      </c>
      <c r="E146" s="45">
        <v>2099460</v>
      </c>
    </row>
    <row r="147" spans="1:5" ht="13.5" thickBot="1" x14ac:dyDescent="0.25">
      <c r="A147" s="43" t="s">
        <v>954</v>
      </c>
      <c r="B147" s="44" t="s">
        <v>955</v>
      </c>
      <c r="C147" s="45">
        <v>0</v>
      </c>
      <c r="D147" s="45">
        <v>0</v>
      </c>
      <c r="E147" s="45">
        <v>0</v>
      </c>
    </row>
    <row r="148" spans="1:5" ht="13.5" thickBot="1" x14ac:dyDescent="0.25">
      <c r="A148" s="43" t="s">
        <v>956</v>
      </c>
      <c r="B148" s="44" t="s">
        <v>957</v>
      </c>
      <c r="C148" s="45">
        <v>3597</v>
      </c>
      <c r="D148" s="45">
        <v>0</v>
      </c>
      <c r="E148" s="45">
        <v>3597</v>
      </c>
    </row>
    <row r="149" spans="1:5" ht="13.5" thickBot="1" x14ac:dyDescent="0.25">
      <c r="A149" s="40" t="s">
        <v>958</v>
      </c>
      <c r="B149" s="41" t="s">
        <v>959</v>
      </c>
      <c r="C149" s="42">
        <v>632210</v>
      </c>
      <c r="D149" s="42">
        <v>0</v>
      </c>
      <c r="E149" s="42">
        <v>632210</v>
      </c>
    </row>
    <row r="150" spans="1:5" ht="13.5" thickBot="1" x14ac:dyDescent="0.25">
      <c r="A150" s="43" t="s">
        <v>960</v>
      </c>
      <c r="B150" s="44" t="s">
        <v>961</v>
      </c>
      <c r="C150" s="45">
        <v>324352</v>
      </c>
      <c r="D150" s="45">
        <v>0</v>
      </c>
      <c r="E150" s="45">
        <v>324352</v>
      </c>
    </row>
    <row r="151" spans="1:5" ht="13.5" thickBot="1" x14ac:dyDescent="0.25">
      <c r="A151" s="43" t="s">
        <v>962</v>
      </c>
      <c r="B151" s="44" t="s">
        <v>963</v>
      </c>
      <c r="C151" s="45">
        <v>251890</v>
      </c>
      <c r="D151" s="45">
        <v>0</v>
      </c>
      <c r="E151" s="45">
        <v>251890</v>
      </c>
    </row>
    <row r="152" spans="1:5" ht="13.5" thickBot="1" x14ac:dyDescent="0.25">
      <c r="A152" s="43" t="s">
        <v>964</v>
      </c>
      <c r="B152" s="44" t="s">
        <v>965</v>
      </c>
      <c r="C152" s="45">
        <v>55968</v>
      </c>
      <c r="D152" s="45">
        <v>0</v>
      </c>
      <c r="E152" s="45">
        <v>55968</v>
      </c>
    </row>
    <row r="153" spans="1:5" ht="13.5" thickBot="1" x14ac:dyDescent="0.25">
      <c r="A153" s="40" t="s">
        <v>966</v>
      </c>
      <c r="B153" s="41" t="s">
        <v>967</v>
      </c>
      <c r="C153" s="42">
        <v>29138881</v>
      </c>
      <c r="D153" s="42">
        <v>0</v>
      </c>
      <c r="E153" s="42">
        <v>29138881</v>
      </c>
    </row>
    <row r="154" spans="1:5" ht="26.25" thickBot="1" x14ac:dyDescent="0.25">
      <c r="A154" s="43" t="s">
        <v>968</v>
      </c>
      <c r="B154" s="44" t="s">
        <v>969</v>
      </c>
      <c r="C154" s="45">
        <v>23052831</v>
      </c>
      <c r="D154" s="45">
        <v>0</v>
      </c>
      <c r="E154" s="45">
        <v>23052831</v>
      </c>
    </row>
    <row r="155" spans="1:5" ht="13.5" thickBot="1" x14ac:dyDescent="0.25">
      <c r="A155" s="43" t="s">
        <v>970</v>
      </c>
      <c r="B155" s="44" t="s">
        <v>971</v>
      </c>
      <c r="C155" s="45">
        <v>360317</v>
      </c>
      <c r="D155" s="45">
        <v>0</v>
      </c>
      <c r="E155" s="45">
        <v>360317</v>
      </c>
    </row>
    <row r="156" spans="1:5" ht="13.5" thickBot="1" x14ac:dyDescent="0.25">
      <c r="A156" s="43" t="s">
        <v>972</v>
      </c>
      <c r="B156" s="44" t="s">
        <v>973</v>
      </c>
      <c r="C156" s="45">
        <v>1334718</v>
      </c>
      <c r="D156" s="45">
        <v>0</v>
      </c>
      <c r="E156" s="45">
        <v>1334718</v>
      </c>
    </row>
    <row r="157" spans="1:5" ht="13.5" thickBot="1" x14ac:dyDescent="0.25">
      <c r="A157" s="43" t="s">
        <v>974</v>
      </c>
      <c r="B157" s="44" t="s">
        <v>975</v>
      </c>
      <c r="C157" s="45">
        <v>4391015</v>
      </c>
      <c r="D157" s="45">
        <v>0</v>
      </c>
      <c r="E157" s="45">
        <v>4391015</v>
      </c>
    </row>
    <row r="158" spans="1:5" ht="13.5" thickBot="1" x14ac:dyDescent="0.25">
      <c r="A158" s="40" t="s">
        <v>976</v>
      </c>
      <c r="B158" s="41" t="s">
        <v>977</v>
      </c>
      <c r="C158" s="42">
        <v>8128581</v>
      </c>
      <c r="D158" s="42">
        <v>0</v>
      </c>
      <c r="E158" s="42">
        <v>8128581</v>
      </c>
    </row>
    <row r="159" spans="1:5" ht="13.5" thickBot="1" x14ac:dyDescent="0.25">
      <c r="A159" s="43" t="s">
        <v>978</v>
      </c>
      <c r="B159" s="44" t="s">
        <v>979</v>
      </c>
      <c r="C159" s="45">
        <v>28677</v>
      </c>
      <c r="D159" s="45">
        <v>0</v>
      </c>
      <c r="E159" s="45">
        <v>28677</v>
      </c>
    </row>
    <row r="160" spans="1:5" ht="13.5" thickBot="1" x14ac:dyDescent="0.25">
      <c r="A160" s="43" t="s">
        <v>980</v>
      </c>
      <c r="B160" s="44" t="s">
        <v>981</v>
      </c>
      <c r="C160" s="45">
        <v>332094</v>
      </c>
      <c r="D160" s="45">
        <v>0</v>
      </c>
      <c r="E160" s="45">
        <v>332094</v>
      </c>
    </row>
    <row r="161" spans="1:5" ht="13.5" thickBot="1" x14ac:dyDescent="0.25">
      <c r="A161" s="43" t="s">
        <v>982</v>
      </c>
      <c r="B161" s="44" t="s">
        <v>983</v>
      </c>
      <c r="C161" s="45">
        <v>8407</v>
      </c>
      <c r="D161" s="45">
        <v>0</v>
      </c>
      <c r="E161" s="45">
        <v>8407</v>
      </c>
    </row>
    <row r="162" spans="1:5" ht="13.5" thickBot="1" x14ac:dyDescent="0.25">
      <c r="A162" s="43" t="s">
        <v>984</v>
      </c>
      <c r="B162" s="44" t="s">
        <v>985</v>
      </c>
      <c r="C162" s="45">
        <v>0</v>
      </c>
      <c r="D162" s="45">
        <v>0</v>
      </c>
      <c r="E162" s="45">
        <v>0</v>
      </c>
    </row>
    <row r="163" spans="1:5" ht="13.5" thickBot="1" x14ac:dyDescent="0.25">
      <c r="A163" s="43" t="s">
        <v>986</v>
      </c>
      <c r="B163" s="44" t="s">
        <v>987</v>
      </c>
      <c r="C163" s="45">
        <v>3399981</v>
      </c>
      <c r="D163" s="45">
        <v>0</v>
      </c>
      <c r="E163" s="45">
        <v>3399981</v>
      </c>
    </row>
    <row r="164" spans="1:5" ht="13.5" thickBot="1" x14ac:dyDescent="0.25">
      <c r="A164" s="43" t="s">
        <v>988</v>
      </c>
      <c r="B164" s="44" t="s">
        <v>989</v>
      </c>
      <c r="C164" s="45">
        <v>4359422</v>
      </c>
      <c r="D164" s="45">
        <v>0</v>
      </c>
      <c r="E164" s="45">
        <v>4359422</v>
      </c>
    </row>
    <row r="165" spans="1:5" ht="13.5" thickBot="1" x14ac:dyDescent="0.25">
      <c r="A165" s="36">
        <v>4.4000000000000004</v>
      </c>
      <c r="B165" s="46" t="s">
        <v>990</v>
      </c>
      <c r="C165" s="38">
        <v>12023370</v>
      </c>
      <c r="D165" s="38">
        <v>0</v>
      </c>
      <c r="E165" s="38">
        <v>12023370</v>
      </c>
    </row>
    <row r="166" spans="1:5" ht="13.5" thickBot="1" x14ac:dyDescent="0.25">
      <c r="A166" s="40" t="s">
        <v>991</v>
      </c>
      <c r="B166" s="41" t="s">
        <v>992</v>
      </c>
      <c r="C166" s="42">
        <v>12023370</v>
      </c>
      <c r="D166" s="42">
        <v>0</v>
      </c>
      <c r="E166" s="42">
        <v>12023370</v>
      </c>
    </row>
    <row r="167" spans="1:5" ht="13.5" thickBot="1" x14ac:dyDescent="0.25">
      <c r="A167" s="43" t="s">
        <v>993</v>
      </c>
      <c r="B167" s="44" t="s">
        <v>994</v>
      </c>
      <c r="C167" s="45">
        <v>692994</v>
      </c>
      <c r="D167" s="45">
        <v>0</v>
      </c>
      <c r="E167" s="45">
        <v>692994</v>
      </c>
    </row>
    <row r="168" spans="1:5" ht="13.5" thickBot="1" x14ac:dyDescent="0.25">
      <c r="A168" s="43" t="s">
        <v>995</v>
      </c>
      <c r="B168" s="44" t="s">
        <v>996</v>
      </c>
      <c r="C168" s="45">
        <v>887357</v>
      </c>
      <c r="D168" s="45">
        <v>0</v>
      </c>
      <c r="E168" s="45">
        <v>887357</v>
      </c>
    </row>
    <row r="169" spans="1:5" ht="13.5" thickBot="1" x14ac:dyDescent="0.25">
      <c r="A169" s="43" t="s">
        <v>997</v>
      </c>
      <c r="B169" s="44" t="s">
        <v>998</v>
      </c>
      <c r="C169" s="45">
        <v>0</v>
      </c>
      <c r="D169" s="45">
        <v>0</v>
      </c>
      <c r="E169" s="45">
        <v>0</v>
      </c>
    </row>
    <row r="170" spans="1:5" ht="13.5" thickBot="1" x14ac:dyDescent="0.25">
      <c r="A170" s="43" t="s">
        <v>999</v>
      </c>
      <c r="B170" s="44" t="s">
        <v>1000</v>
      </c>
      <c r="C170" s="45">
        <v>10443019</v>
      </c>
      <c r="D170" s="45">
        <v>0</v>
      </c>
      <c r="E170" s="45">
        <v>10443019</v>
      </c>
    </row>
    <row r="171" spans="1:5" ht="13.5" thickBot="1" x14ac:dyDescent="0.25">
      <c r="A171" s="43" t="s">
        <v>1001</v>
      </c>
      <c r="B171" s="44" t="s">
        <v>1002</v>
      </c>
      <c r="C171" s="45">
        <v>0</v>
      </c>
      <c r="D171" s="45">
        <v>0</v>
      </c>
      <c r="E171" s="45">
        <v>0</v>
      </c>
    </row>
    <row r="172" spans="1:5" ht="13.5" thickBot="1" x14ac:dyDescent="0.25">
      <c r="A172" s="36">
        <v>4.5</v>
      </c>
      <c r="B172" s="46" t="s">
        <v>1003</v>
      </c>
      <c r="C172" s="38">
        <v>42894491</v>
      </c>
      <c r="D172" s="38">
        <v>19537791</v>
      </c>
      <c r="E172" s="38">
        <v>62432282</v>
      </c>
    </row>
    <row r="173" spans="1:5" ht="13.5" thickBot="1" x14ac:dyDescent="0.25">
      <c r="A173" s="40" t="s">
        <v>1004</v>
      </c>
      <c r="B173" s="41" t="s">
        <v>740</v>
      </c>
      <c r="C173" s="42">
        <v>14265041</v>
      </c>
      <c r="D173" s="42">
        <v>4679589</v>
      </c>
      <c r="E173" s="42">
        <v>18944630</v>
      </c>
    </row>
    <row r="174" spans="1:5" ht="13.5" thickBot="1" x14ac:dyDescent="0.25">
      <c r="A174" s="43" t="s">
        <v>1005</v>
      </c>
      <c r="B174" s="44" t="s">
        <v>742</v>
      </c>
      <c r="C174" s="45">
        <v>14265041</v>
      </c>
      <c r="D174" s="45">
        <v>4679589</v>
      </c>
      <c r="E174" s="45">
        <v>18944630</v>
      </c>
    </row>
    <row r="175" spans="1:5" ht="13.5" thickBot="1" x14ac:dyDescent="0.25">
      <c r="A175" s="40" t="s">
        <v>1006</v>
      </c>
      <c r="B175" s="41" t="s">
        <v>743</v>
      </c>
      <c r="C175" s="42">
        <v>25083162</v>
      </c>
      <c r="D175" s="42">
        <v>7775651</v>
      </c>
      <c r="E175" s="42">
        <v>32858813</v>
      </c>
    </row>
    <row r="176" spans="1:5" ht="13.5" thickBot="1" x14ac:dyDescent="0.25">
      <c r="A176" s="43" t="s">
        <v>1007</v>
      </c>
      <c r="B176" s="44" t="s">
        <v>745</v>
      </c>
      <c r="C176" s="45">
        <v>25083162</v>
      </c>
      <c r="D176" s="45">
        <v>7775651</v>
      </c>
      <c r="E176" s="45">
        <v>32858813</v>
      </c>
    </row>
    <row r="177" spans="1:5" ht="13.5" thickBot="1" x14ac:dyDescent="0.25">
      <c r="A177" s="40" t="s">
        <v>1008</v>
      </c>
      <c r="B177" s="41" t="s">
        <v>747</v>
      </c>
      <c r="C177" s="42">
        <v>1572758</v>
      </c>
      <c r="D177" s="42">
        <v>448649</v>
      </c>
      <c r="E177" s="42">
        <v>2021407</v>
      </c>
    </row>
    <row r="178" spans="1:5" ht="13.5" thickBot="1" x14ac:dyDescent="0.25">
      <c r="A178" s="43" t="s">
        <v>1009</v>
      </c>
      <c r="B178" s="44" t="s">
        <v>749</v>
      </c>
      <c r="C178" s="45">
        <v>1572758</v>
      </c>
      <c r="D178" s="45">
        <v>448649</v>
      </c>
      <c r="E178" s="45">
        <v>2021407</v>
      </c>
    </row>
    <row r="179" spans="1:5" ht="13.5" thickBot="1" x14ac:dyDescent="0.25">
      <c r="A179" s="40" t="s">
        <v>1010</v>
      </c>
      <c r="B179" s="41" t="s">
        <v>751</v>
      </c>
      <c r="C179" s="42">
        <v>1757432</v>
      </c>
      <c r="D179" s="42">
        <v>2549209</v>
      </c>
      <c r="E179" s="42">
        <v>4306641</v>
      </c>
    </row>
    <row r="180" spans="1:5" ht="13.5" thickBot="1" x14ac:dyDescent="0.25">
      <c r="A180" s="43" t="s">
        <v>1011</v>
      </c>
      <c r="B180" s="44" t="s">
        <v>753</v>
      </c>
      <c r="C180" s="45">
        <v>1757432</v>
      </c>
      <c r="D180" s="45">
        <v>2549209</v>
      </c>
      <c r="E180" s="45">
        <v>4306641</v>
      </c>
    </row>
    <row r="181" spans="1:5" ht="13.5" thickBot="1" x14ac:dyDescent="0.25">
      <c r="A181" s="43" t="s">
        <v>1012</v>
      </c>
      <c r="B181" s="44" t="s">
        <v>755</v>
      </c>
      <c r="C181" s="45">
        <v>0</v>
      </c>
      <c r="D181" s="45">
        <v>0</v>
      </c>
      <c r="E181" s="45">
        <v>0</v>
      </c>
    </row>
    <row r="182" spans="1:5" ht="13.5" thickBot="1" x14ac:dyDescent="0.25">
      <c r="A182" s="43" t="s">
        <v>1013</v>
      </c>
      <c r="B182" s="44" t="s">
        <v>757</v>
      </c>
      <c r="C182" s="45">
        <v>0</v>
      </c>
      <c r="D182" s="45">
        <v>0</v>
      </c>
      <c r="E182" s="45">
        <v>0</v>
      </c>
    </row>
    <row r="183" spans="1:5" ht="13.5" thickBot="1" x14ac:dyDescent="0.25">
      <c r="A183" s="40" t="s">
        <v>1014</v>
      </c>
      <c r="B183" s="41" t="s">
        <v>759</v>
      </c>
      <c r="C183" s="42">
        <v>216098</v>
      </c>
      <c r="D183" s="42">
        <v>4084693</v>
      </c>
      <c r="E183" s="42">
        <v>4300791</v>
      </c>
    </row>
    <row r="184" spans="1:5" ht="13.5" thickBot="1" x14ac:dyDescent="0.25">
      <c r="A184" s="43" t="s">
        <v>1015</v>
      </c>
      <c r="B184" s="44" t="s">
        <v>759</v>
      </c>
      <c r="C184" s="45">
        <v>216098</v>
      </c>
      <c r="D184" s="45">
        <v>4084693</v>
      </c>
      <c r="E184" s="45">
        <v>4300791</v>
      </c>
    </row>
    <row r="185" spans="1:5" ht="13.5" thickBot="1" x14ac:dyDescent="0.25">
      <c r="A185" s="40" t="s">
        <v>1016</v>
      </c>
      <c r="B185" s="41" t="s">
        <v>762</v>
      </c>
      <c r="C185" s="42">
        <v>0</v>
      </c>
      <c r="D185" s="42">
        <v>0</v>
      </c>
      <c r="E185" s="42">
        <v>0</v>
      </c>
    </row>
    <row r="186" spans="1:5" ht="13.5" thickBot="1" x14ac:dyDescent="0.25">
      <c r="A186" s="43" t="s">
        <v>1017</v>
      </c>
      <c r="B186" s="44" t="s">
        <v>764</v>
      </c>
      <c r="C186" s="45">
        <v>0</v>
      </c>
      <c r="D186" s="45">
        <v>0</v>
      </c>
      <c r="E186" s="45">
        <v>0</v>
      </c>
    </row>
    <row r="187" spans="1:5" ht="39" thickBot="1" x14ac:dyDescent="0.25">
      <c r="A187" s="36">
        <v>4.9000000000000004</v>
      </c>
      <c r="B187" s="46" t="s">
        <v>1018</v>
      </c>
      <c r="C187" s="38">
        <v>0</v>
      </c>
      <c r="D187" s="38">
        <v>0</v>
      </c>
      <c r="E187" s="38">
        <v>0</v>
      </c>
    </row>
    <row r="188" spans="1:5" ht="26.25" thickBot="1" x14ac:dyDescent="0.25">
      <c r="A188" s="40" t="s">
        <v>1019</v>
      </c>
      <c r="B188" s="41" t="s">
        <v>1020</v>
      </c>
      <c r="C188" s="42">
        <v>0</v>
      </c>
      <c r="D188" s="42">
        <v>0</v>
      </c>
      <c r="E188" s="42">
        <v>0</v>
      </c>
    </row>
    <row r="189" spans="1:5" ht="26.25" thickBot="1" x14ac:dyDescent="0.25">
      <c r="A189" s="43" t="s">
        <v>1021</v>
      </c>
      <c r="B189" s="44" t="s">
        <v>1022</v>
      </c>
      <c r="C189" s="45">
        <v>0</v>
      </c>
      <c r="D189" s="45">
        <v>0</v>
      </c>
      <c r="E189" s="45">
        <v>0</v>
      </c>
    </row>
    <row r="190" spans="1:5" ht="13.5" thickBot="1" x14ac:dyDescent="0.25">
      <c r="A190" s="47">
        <v>5</v>
      </c>
      <c r="B190" s="48" t="s">
        <v>1023</v>
      </c>
      <c r="C190" s="49">
        <v>27836275</v>
      </c>
      <c r="D190" s="49">
        <v>15627281.119999409</v>
      </c>
      <c r="E190" s="49">
        <v>43463556.119999409</v>
      </c>
    </row>
    <row r="191" spans="1:5" ht="13.5" thickBot="1" x14ac:dyDescent="0.25">
      <c r="A191" s="36">
        <v>5.0999999999999996</v>
      </c>
      <c r="B191" s="46" t="s">
        <v>1023</v>
      </c>
      <c r="C191" s="38">
        <v>27836275</v>
      </c>
      <c r="D191" s="38">
        <v>15627281.119999409</v>
      </c>
      <c r="E191" s="38">
        <v>43463556.119999409</v>
      </c>
    </row>
    <row r="192" spans="1:5" ht="26.25" thickBot="1" x14ac:dyDescent="0.25">
      <c r="A192" s="40" t="s">
        <v>1024</v>
      </c>
      <c r="B192" s="41" t="s">
        <v>1025</v>
      </c>
      <c r="C192" s="42">
        <v>662667</v>
      </c>
      <c r="D192" s="42">
        <v>0</v>
      </c>
      <c r="E192" s="42">
        <v>662667</v>
      </c>
    </row>
    <row r="193" spans="1:5" ht="13.5" thickBot="1" x14ac:dyDescent="0.25">
      <c r="A193" s="43" t="s">
        <v>1026</v>
      </c>
      <c r="B193" s="44" t="s">
        <v>815</v>
      </c>
      <c r="C193" s="45">
        <v>0</v>
      </c>
      <c r="D193" s="45">
        <v>0</v>
      </c>
      <c r="E193" s="45">
        <v>0</v>
      </c>
    </row>
    <row r="194" spans="1:5" ht="13.5" thickBot="1" x14ac:dyDescent="0.25">
      <c r="A194" s="43" t="s">
        <v>1027</v>
      </c>
      <c r="B194" s="44" t="s">
        <v>817</v>
      </c>
      <c r="C194" s="45">
        <v>0</v>
      </c>
      <c r="D194" s="45">
        <v>0</v>
      </c>
      <c r="E194" s="45">
        <v>0</v>
      </c>
    </row>
    <row r="195" spans="1:5" ht="13.5" thickBot="1" x14ac:dyDescent="0.25">
      <c r="A195" s="43" t="s">
        <v>1028</v>
      </c>
      <c r="B195" s="44" t="s">
        <v>819</v>
      </c>
      <c r="C195" s="45">
        <v>0</v>
      </c>
      <c r="D195" s="45">
        <v>0</v>
      </c>
      <c r="E195" s="45">
        <v>0</v>
      </c>
    </row>
    <row r="196" spans="1:5" ht="13.5" thickBot="1" x14ac:dyDescent="0.25">
      <c r="A196" s="43" t="s">
        <v>1029</v>
      </c>
      <c r="B196" s="44" t="s">
        <v>821</v>
      </c>
      <c r="C196" s="45">
        <v>0</v>
      </c>
      <c r="D196" s="45">
        <v>0</v>
      </c>
      <c r="E196" s="45">
        <v>0</v>
      </c>
    </row>
    <row r="197" spans="1:5" ht="13.5" thickBot="1" x14ac:dyDescent="0.25">
      <c r="A197" s="43" t="s">
        <v>1030</v>
      </c>
      <c r="B197" s="44" t="s">
        <v>823</v>
      </c>
      <c r="C197" s="45">
        <v>662667</v>
      </c>
      <c r="D197" s="45">
        <v>0</v>
      </c>
      <c r="E197" s="45">
        <v>662667</v>
      </c>
    </row>
    <row r="198" spans="1:5" ht="13.5" thickBot="1" x14ac:dyDescent="0.25">
      <c r="A198" s="40" t="s">
        <v>1031</v>
      </c>
      <c r="B198" s="41" t="s">
        <v>1032</v>
      </c>
      <c r="C198" s="42">
        <v>0</v>
      </c>
      <c r="D198" s="42">
        <v>0</v>
      </c>
      <c r="E198" s="42">
        <v>0</v>
      </c>
    </row>
    <row r="199" spans="1:5" ht="13.5" thickBot="1" x14ac:dyDescent="0.25">
      <c r="A199" s="43" t="s">
        <v>1033</v>
      </c>
      <c r="B199" s="44" t="s">
        <v>805</v>
      </c>
      <c r="C199" s="45">
        <v>0</v>
      </c>
      <c r="D199" s="45">
        <v>0</v>
      </c>
      <c r="E199" s="45">
        <v>0</v>
      </c>
    </row>
    <row r="200" spans="1:5" ht="13.5" thickBot="1" x14ac:dyDescent="0.25">
      <c r="A200" s="43" t="s">
        <v>1034</v>
      </c>
      <c r="B200" s="44" t="s">
        <v>807</v>
      </c>
      <c r="C200" s="45">
        <v>0</v>
      </c>
      <c r="D200" s="45">
        <v>0</v>
      </c>
      <c r="E200" s="45">
        <v>0</v>
      </c>
    </row>
    <row r="201" spans="1:5" ht="13.5" thickBot="1" x14ac:dyDescent="0.25">
      <c r="A201" s="43" t="s">
        <v>1035</v>
      </c>
      <c r="B201" s="44" t="s">
        <v>809</v>
      </c>
      <c r="C201" s="45">
        <v>0</v>
      </c>
      <c r="D201" s="45">
        <v>0</v>
      </c>
      <c r="E201" s="45">
        <v>0</v>
      </c>
    </row>
    <row r="202" spans="1:5" ht="13.5" thickBot="1" x14ac:dyDescent="0.25">
      <c r="A202" s="43" t="s">
        <v>1036</v>
      </c>
      <c r="B202" s="44" t="s">
        <v>1037</v>
      </c>
      <c r="C202" s="45">
        <v>0</v>
      </c>
      <c r="D202" s="45">
        <v>0</v>
      </c>
      <c r="E202" s="45">
        <v>0</v>
      </c>
    </row>
    <row r="203" spans="1:5" ht="13.5" thickBot="1" x14ac:dyDescent="0.25">
      <c r="A203" s="40" t="s">
        <v>1038</v>
      </c>
      <c r="B203" s="41" t="s">
        <v>1039</v>
      </c>
      <c r="C203" s="42">
        <v>27173608</v>
      </c>
      <c r="D203" s="42">
        <v>15627281.119999409</v>
      </c>
      <c r="E203" s="42">
        <v>42800889.119999409</v>
      </c>
    </row>
    <row r="204" spans="1:5" ht="13.5" thickBot="1" x14ac:dyDescent="0.25">
      <c r="A204" s="43" t="s">
        <v>1040</v>
      </c>
      <c r="B204" s="44" t="s">
        <v>1041</v>
      </c>
      <c r="C204" s="45">
        <v>11387472</v>
      </c>
      <c r="D204" s="45">
        <v>0</v>
      </c>
      <c r="E204" s="45">
        <v>11387472</v>
      </c>
    </row>
    <row r="205" spans="1:5" ht="26.25" thickBot="1" x14ac:dyDescent="0.25">
      <c r="A205" s="43" t="s">
        <v>1042</v>
      </c>
      <c r="B205" s="44" t="s">
        <v>1043</v>
      </c>
      <c r="C205" s="45">
        <v>204580</v>
      </c>
      <c r="D205" s="45">
        <v>0</v>
      </c>
      <c r="E205" s="45">
        <v>204580</v>
      </c>
    </row>
    <row r="206" spans="1:5" ht="13.5" thickBot="1" x14ac:dyDescent="0.25">
      <c r="A206" s="43" t="s">
        <v>1044</v>
      </c>
      <c r="B206" s="44" t="s">
        <v>1045</v>
      </c>
      <c r="C206" s="45">
        <v>0</v>
      </c>
      <c r="D206" s="45">
        <v>0</v>
      </c>
      <c r="E206" s="45">
        <v>0</v>
      </c>
    </row>
    <row r="207" spans="1:5" ht="13.5" thickBot="1" x14ac:dyDescent="0.25">
      <c r="A207" s="43" t="s">
        <v>1046</v>
      </c>
      <c r="B207" s="44" t="s">
        <v>1047</v>
      </c>
      <c r="C207" s="45">
        <v>0</v>
      </c>
      <c r="D207" s="45">
        <v>0</v>
      </c>
      <c r="E207" s="45">
        <v>0</v>
      </c>
    </row>
    <row r="208" spans="1:5" ht="13.5" thickBot="1" x14ac:dyDescent="0.25">
      <c r="A208" s="43" t="s">
        <v>1048</v>
      </c>
      <c r="B208" s="44" t="s">
        <v>1049</v>
      </c>
      <c r="C208" s="45">
        <v>0</v>
      </c>
      <c r="D208" s="45">
        <v>0</v>
      </c>
      <c r="E208" s="45">
        <v>0</v>
      </c>
    </row>
    <row r="209" spans="1:5" ht="13.5" thickBot="1" x14ac:dyDescent="0.25">
      <c r="A209" s="43" t="s">
        <v>1050</v>
      </c>
      <c r="B209" s="44" t="s">
        <v>1051</v>
      </c>
      <c r="C209" s="45">
        <v>0</v>
      </c>
      <c r="D209" s="45">
        <v>0</v>
      </c>
      <c r="E209" s="45">
        <v>0</v>
      </c>
    </row>
    <row r="210" spans="1:5" ht="13.5" thickBot="1" x14ac:dyDescent="0.25">
      <c r="A210" s="43" t="s">
        <v>1052</v>
      </c>
      <c r="B210" s="44" t="s">
        <v>1053</v>
      </c>
      <c r="C210" s="45">
        <v>0</v>
      </c>
      <c r="D210" s="45">
        <v>0</v>
      </c>
      <c r="E210" s="45">
        <v>0</v>
      </c>
    </row>
    <row r="211" spans="1:5" ht="13.5" thickBot="1" x14ac:dyDescent="0.25">
      <c r="A211" s="43" t="s">
        <v>1054</v>
      </c>
      <c r="B211" s="44" t="s">
        <v>1055</v>
      </c>
      <c r="C211" s="45">
        <v>28566</v>
      </c>
      <c r="D211" s="45">
        <v>0</v>
      </c>
      <c r="E211" s="45">
        <v>28566</v>
      </c>
    </row>
    <row r="212" spans="1:5" ht="13.5" thickBot="1" x14ac:dyDescent="0.25">
      <c r="A212" s="43" t="s">
        <v>1056</v>
      </c>
      <c r="B212" s="44" t="s">
        <v>1057</v>
      </c>
      <c r="C212" s="45">
        <v>15552990</v>
      </c>
      <c r="D212" s="45">
        <v>15627281.119999409</v>
      </c>
      <c r="E212" s="45">
        <v>31180271.119999409</v>
      </c>
    </row>
    <row r="213" spans="1:5" ht="39" thickBot="1" x14ac:dyDescent="0.25">
      <c r="A213" s="36">
        <v>5.9</v>
      </c>
      <c r="B213" s="46" t="s">
        <v>1058</v>
      </c>
      <c r="C213" s="38">
        <v>0</v>
      </c>
      <c r="D213" s="38">
        <v>0</v>
      </c>
      <c r="E213" s="38">
        <v>0</v>
      </c>
    </row>
    <row r="214" spans="1:5" ht="13.5" thickBot="1" x14ac:dyDescent="0.25">
      <c r="A214" s="47">
        <v>6</v>
      </c>
      <c r="B214" s="48" t="s">
        <v>1059</v>
      </c>
      <c r="C214" s="49">
        <v>60879089.269999996</v>
      </c>
      <c r="D214" s="49">
        <v>1943456.35</v>
      </c>
      <c r="E214" s="49">
        <v>62822545.620000005</v>
      </c>
    </row>
    <row r="215" spans="1:5" ht="13.5" thickBot="1" x14ac:dyDescent="0.25">
      <c r="A215" s="36">
        <v>6.1</v>
      </c>
      <c r="B215" s="46" t="s">
        <v>1059</v>
      </c>
      <c r="C215" s="38">
        <v>54465199.269999996</v>
      </c>
      <c r="D215" s="38">
        <v>1943456.35</v>
      </c>
      <c r="E215" s="38">
        <v>56408655.620000005</v>
      </c>
    </row>
    <row r="216" spans="1:5" ht="13.5" thickBot="1" x14ac:dyDescent="0.25">
      <c r="A216" s="40" t="s">
        <v>1060</v>
      </c>
      <c r="B216" s="41" t="s">
        <v>743</v>
      </c>
      <c r="C216" s="42">
        <v>15359859</v>
      </c>
      <c r="D216" s="42">
        <v>0</v>
      </c>
      <c r="E216" s="42">
        <v>15359859</v>
      </c>
    </row>
    <row r="217" spans="1:5" ht="13.5" thickBot="1" x14ac:dyDescent="0.25">
      <c r="A217" s="43" t="s">
        <v>1061</v>
      </c>
      <c r="B217" s="44" t="s">
        <v>745</v>
      </c>
      <c r="C217" s="45">
        <v>15359859</v>
      </c>
      <c r="D217" s="45">
        <v>0</v>
      </c>
      <c r="E217" s="45">
        <v>15359859</v>
      </c>
    </row>
    <row r="218" spans="1:5" ht="13.5" thickBot="1" x14ac:dyDescent="0.25">
      <c r="A218" s="40" t="s">
        <v>1062</v>
      </c>
      <c r="B218" s="41" t="s">
        <v>1063</v>
      </c>
      <c r="C218" s="42">
        <v>1285277</v>
      </c>
      <c r="D218" s="42">
        <v>0</v>
      </c>
      <c r="E218" s="42">
        <v>1285277</v>
      </c>
    </row>
    <row r="219" spans="1:5" ht="13.5" thickBot="1" x14ac:dyDescent="0.25">
      <c r="A219" s="43" t="s">
        <v>1064</v>
      </c>
      <c r="B219" s="44" t="s">
        <v>1063</v>
      </c>
      <c r="C219" s="45">
        <v>1285277</v>
      </c>
      <c r="D219" s="45">
        <v>0</v>
      </c>
      <c r="E219" s="45">
        <v>1285277</v>
      </c>
    </row>
    <row r="220" spans="1:5" ht="13.5" thickBot="1" x14ac:dyDescent="0.25">
      <c r="A220" s="40" t="s">
        <v>1065</v>
      </c>
      <c r="B220" s="41" t="s">
        <v>1066</v>
      </c>
      <c r="C220" s="42">
        <v>1568013.27</v>
      </c>
      <c r="D220" s="42">
        <v>1943456.35</v>
      </c>
      <c r="E220" s="42">
        <v>3511469.62</v>
      </c>
    </row>
    <row r="221" spans="1:5" ht="13.5" thickBot="1" x14ac:dyDescent="0.25">
      <c r="A221" s="43" t="s">
        <v>1067</v>
      </c>
      <c r="B221" s="44" t="s">
        <v>1066</v>
      </c>
      <c r="C221" s="45">
        <v>1568013.27</v>
      </c>
      <c r="D221" s="45">
        <v>1943456.35</v>
      </c>
      <c r="E221" s="45">
        <v>3511469.62</v>
      </c>
    </row>
    <row r="222" spans="1:5" ht="13.5" thickBot="1" x14ac:dyDescent="0.25">
      <c r="A222" s="40" t="s">
        <v>1068</v>
      </c>
      <c r="B222" s="41" t="s">
        <v>1069</v>
      </c>
      <c r="C222" s="42">
        <v>0</v>
      </c>
      <c r="D222" s="42">
        <v>0</v>
      </c>
      <c r="E222" s="42">
        <v>0</v>
      </c>
    </row>
    <row r="223" spans="1:5" ht="13.5" thickBot="1" x14ac:dyDescent="0.25">
      <c r="A223" s="43" t="s">
        <v>1070</v>
      </c>
      <c r="B223" s="44" t="s">
        <v>1071</v>
      </c>
      <c r="C223" s="45">
        <v>0</v>
      </c>
      <c r="D223" s="45">
        <v>0</v>
      </c>
      <c r="E223" s="45">
        <v>0</v>
      </c>
    </row>
    <row r="224" spans="1:5" ht="26.25" thickBot="1" x14ac:dyDescent="0.25">
      <c r="A224" s="40" t="s">
        <v>1072</v>
      </c>
      <c r="B224" s="41" t="s">
        <v>1073</v>
      </c>
      <c r="C224" s="42">
        <v>0</v>
      </c>
      <c r="D224" s="42">
        <v>0</v>
      </c>
      <c r="E224" s="42">
        <v>0</v>
      </c>
    </row>
    <row r="225" spans="1:5" ht="26.25" thickBot="1" x14ac:dyDescent="0.25">
      <c r="A225" s="43" t="s">
        <v>1074</v>
      </c>
      <c r="B225" s="44" t="s">
        <v>1073</v>
      </c>
      <c r="C225" s="45">
        <v>0</v>
      </c>
      <c r="D225" s="45">
        <v>0</v>
      </c>
      <c r="E225" s="45">
        <v>0</v>
      </c>
    </row>
    <row r="226" spans="1:5" ht="13.5" thickBot="1" x14ac:dyDescent="0.25">
      <c r="A226" s="40" t="s">
        <v>1075</v>
      </c>
      <c r="B226" s="41" t="s">
        <v>1076</v>
      </c>
      <c r="C226" s="42">
        <v>0</v>
      </c>
      <c r="D226" s="42">
        <v>0</v>
      </c>
      <c r="E226" s="42">
        <v>0</v>
      </c>
    </row>
    <row r="227" spans="1:5" ht="13.5" thickBot="1" x14ac:dyDescent="0.25">
      <c r="A227" s="43" t="s">
        <v>1077</v>
      </c>
      <c r="B227" s="44" t="s">
        <v>1076</v>
      </c>
      <c r="C227" s="45">
        <v>0</v>
      </c>
      <c r="D227" s="45">
        <v>0</v>
      </c>
      <c r="E227" s="45">
        <v>0</v>
      </c>
    </row>
    <row r="228" spans="1:5" ht="13.5" thickBot="1" x14ac:dyDescent="0.25">
      <c r="A228" s="40" t="s">
        <v>1078</v>
      </c>
      <c r="B228" s="41" t="s">
        <v>1079</v>
      </c>
      <c r="C228" s="42">
        <v>36252050</v>
      </c>
      <c r="D228" s="42">
        <v>0</v>
      </c>
      <c r="E228" s="42">
        <v>36252050</v>
      </c>
    </row>
    <row r="229" spans="1:5" ht="13.5" thickBot="1" x14ac:dyDescent="0.25">
      <c r="A229" s="43" t="s">
        <v>1080</v>
      </c>
      <c r="B229" s="44" t="s">
        <v>1081</v>
      </c>
      <c r="C229" s="45">
        <v>36252050</v>
      </c>
      <c r="D229" s="45">
        <v>0</v>
      </c>
      <c r="E229" s="45">
        <v>36252050</v>
      </c>
    </row>
    <row r="230" spans="1:5" ht="13.5" thickBot="1" x14ac:dyDescent="0.25">
      <c r="A230" s="36">
        <v>6.2</v>
      </c>
      <c r="B230" s="46" t="s">
        <v>1082</v>
      </c>
      <c r="C230" s="38">
        <v>0</v>
      </c>
      <c r="D230" s="38">
        <v>0</v>
      </c>
      <c r="E230" s="38">
        <v>0</v>
      </c>
    </row>
    <row r="231" spans="1:5" ht="13.5" thickBot="1" x14ac:dyDescent="0.25">
      <c r="A231" s="36">
        <v>6.3</v>
      </c>
      <c r="B231" s="46" t="s">
        <v>1083</v>
      </c>
      <c r="C231" s="38">
        <v>6413890</v>
      </c>
      <c r="D231" s="38">
        <v>0</v>
      </c>
      <c r="E231" s="38">
        <v>6413890</v>
      </c>
    </row>
    <row r="232" spans="1:5" ht="13.5" thickBot="1" x14ac:dyDescent="0.25">
      <c r="A232" s="40" t="s">
        <v>1084</v>
      </c>
      <c r="B232" s="41" t="s">
        <v>762</v>
      </c>
      <c r="C232" s="42">
        <v>6413890</v>
      </c>
      <c r="D232" s="42">
        <v>0</v>
      </c>
      <c r="E232" s="42">
        <v>6413890</v>
      </c>
    </row>
    <row r="233" spans="1:5" ht="13.5" thickBot="1" x14ac:dyDescent="0.25">
      <c r="A233" s="43" t="s">
        <v>1085</v>
      </c>
      <c r="B233" s="44" t="s">
        <v>1086</v>
      </c>
      <c r="C233" s="45">
        <v>6413890</v>
      </c>
      <c r="D233" s="45">
        <v>0</v>
      </c>
      <c r="E233" s="45">
        <v>6413890</v>
      </c>
    </row>
    <row r="234" spans="1:5" ht="39" thickBot="1" x14ac:dyDescent="0.25">
      <c r="A234" s="36">
        <v>6.9</v>
      </c>
      <c r="B234" s="46" t="s">
        <v>1087</v>
      </c>
      <c r="C234" s="38">
        <v>0</v>
      </c>
      <c r="D234" s="38">
        <v>0</v>
      </c>
      <c r="E234" s="38">
        <v>0</v>
      </c>
    </row>
    <row r="235" spans="1:5" ht="26.25" thickBot="1" x14ac:dyDescent="0.25">
      <c r="A235" s="36" t="s">
        <v>1088</v>
      </c>
      <c r="B235" s="46" t="s">
        <v>1089</v>
      </c>
      <c r="C235" s="38">
        <v>0</v>
      </c>
      <c r="D235" s="38">
        <v>0</v>
      </c>
      <c r="E235" s="38">
        <v>0</v>
      </c>
    </row>
    <row r="236" spans="1:5" ht="26.25" thickBot="1" x14ac:dyDescent="0.25">
      <c r="A236" s="43" t="s">
        <v>1090</v>
      </c>
      <c r="B236" s="44" t="s">
        <v>1091</v>
      </c>
      <c r="C236" s="45">
        <v>0</v>
      </c>
      <c r="D236" s="45">
        <v>0</v>
      </c>
      <c r="E236" s="45">
        <v>0</v>
      </c>
    </row>
    <row r="237" spans="1:5" ht="26.25" thickBot="1" x14ac:dyDescent="0.25">
      <c r="A237" s="47">
        <v>7</v>
      </c>
      <c r="B237" s="48" t="s">
        <v>1092</v>
      </c>
      <c r="C237" s="49">
        <v>0</v>
      </c>
      <c r="D237" s="49">
        <v>0</v>
      </c>
      <c r="E237" s="49">
        <v>0</v>
      </c>
    </row>
    <row r="238" spans="1:5" ht="26.25" thickBot="1" x14ac:dyDescent="0.25">
      <c r="A238" s="36">
        <v>7.1</v>
      </c>
      <c r="B238" s="46" t="s">
        <v>1093</v>
      </c>
      <c r="C238" s="38">
        <v>0</v>
      </c>
      <c r="D238" s="38">
        <v>0</v>
      </c>
      <c r="E238" s="38">
        <v>0</v>
      </c>
    </row>
    <row r="239" spans="1:5" ht="26.25" thickBot="1" x14ac:dyDescent="0.25">
      <c r="A239" s="36">
        <v>7.2</v>
      </c>
      <c r="B239" s="46" t="s">
        <v>1094</v>
      </c>
      <c r="C239" s="38">
        <v>0</v>
      </c>
      <c r="D239" s="38">
        <v>0</v>
      </c>
      <c r="E239" s="38">
        <v>0</v>
      </c>
    </row>
    <row r="240" spans="1:5" ht="39" thickBot="1" x14ac:dyDescent="0.25">
      <c r="A240" s="36">
        <v>7.3</v>
      </c>
      <c r="B240" s="46" t="s">
        <v>1095</v>
      </c>
      <c r="C240" s="38">
        <v>0</v>
      </c>
      <c r="D240" s="38">
        <v>0</v>
      </c>
      <c r="E240" s="38">
        <v>0</v>
      </c>
    </row>
    <row r="241" spans="1:5" ht="39" thickBot="1" x14ac:dyDescent="0.25">
      <c r="A241" s="36">
        <v>7.4</v>
      </c>
      <c r="B241" s="46" t="s">
        <v>1096</v>
      </c>
      <c r="C241" s="38">
        <v>0</v>
      </c>
      <c r="D241" s="38">
        <v>0</v>
      </c>
      <c r="E241" s="38">
        <v>0</v>
      </c>
    </row>
    <row r="242" spans="1:5" ht="39" thickBot="1" x14ac:dyDescent="0.25">
      <c r="A242" s="36">
        <v>7.5</v>
      </c>
      <c r="B242" s="46" t="s">
        <v>1097</v>
      </c>
      <c r="C242" s="38">
        <v>0</v>
      </c>
      <c r="D242" s="38">
        <v>0</v>
      </c>
      <c r="E242" s="38">
        <v>0</v>
      </c>
    </row>
    <row r="243" spans="1:5" ht="39" thickBot="1" x14ac:dyDescent="0.25">
      <c r="A243" s="36">
        <v>7.6</v>
      </c>
      <c r="B243" s="46" t="s">
        <v>1098</v>
      </c>
      <c r="C243" s="38">
        <v>0</v>
      </c>
      <c r="D243" s="38">
        <v>0</v>
      </c>
      <c r="E243" s="38">
        <v>0</v>
      </c>
    </row>
    <row r="244" spans="1:5" ht="39" thickBot="1" x14ac:dyDescent="0.25">
      <c r="A244" s="36">
        <v>7.7</v>
      </c>
      <c r="B244" s="46" t="s">
        <v>1099</v>
      </c>
      <c r="C244" s="38">
        <v>0</v>
      </c>
      <c r="D244" s="38">
        <v>0</v>
      </c>
      <c r="E244" s="38">
        <v>0</v>
      </c>
    </row>
    <row r="245" spans="1:5" ht="39" thickBot="1" x14ac:dyDescent="0.25">
      <c r="A245" s="36">
        <v>7.8</v>
      </c>
      <c r="B245" s="46" t="s">
        <v>1100</v>
      </c>
      <c r="C245" s="38">
        <v>0</v>
      </c>
      <c r="D245" s="38">
        <v>0</v>
      </c>
      <c r="E245" s="38">
        <v>0</v>
      </c>
    </row>
    <row r="246" spans="1:5" ht="13.5" thickBot="1" x14ac:dyDescent="0.25">
      <c r="A246" s="36">
        <v>7.9</v>
      </c>
      <c r="B246" s="46" t="s">
        <v>1101</v>
      </c>
      <c r="C246" s="38">
        <v>0</v>
      </c>
      <c r="D246" s="38">
        <v>0</v>
      </c>
      <c r="E246" s="38">
        <v>0</v>
      </c>
    </row>
    <row r="247" spans="1:5" ht="13.5" thickBot="1" x14ac:dyDescent="0.25">
      <c r="A247" s="51" t="s">
        <v>1102</v>
      </c>
      <c r="B247" s="41" t="s">
        <v>1103</v>
      </c>
      <c r="C247" s="42">
        <v>0</v>
      </c>
      <c r="D247" s="42">
        <v>0</v>
      </c>
      <c r="E247" s="42">
        <v>0</v>
      </c>
    </row>
    <row r="248" spans="1:5" ht="13.5" thickBot="1" x14ac:dyDescent="0.25">
      <c r="A248" s="43" t="s">
        <v>1104</v>
      </c>
      <c r="B248" s="44" t="s">
        <v>1105</v>
      </c>
      <c r="C248" s="45">
        <v>0</v>
      </c>
      <c r="D248" s="45">
        <v>0</v>
      </c>
      <c r="E248" s="45">
        <v>0</v>
      </c>
    </row>
    <row r="249" spans="1:5" ht="39" thickBot="1" x14ac:dyDescent="0.25">
      <c r="A249" s="47">
        <v>8</v>
      </c>
      <c r="B249" s="48" t="s">
        <v>1106</v>
      </c>
      <c r="C249" s="49">
        <v>1335389456.8499999</v>
      </c>
      <c r="D249" s="49">
        <v>569736889.72000003</v>
      </c>
      <c r="E249" s="49">
        <v>1905126346.5699999</v>
      </c>
    </row>
    <row r="250" spans="1:5" ht="13.5" thickBot="1" x14ac:dyDescent="0.25">
      <c r="A250" s="36">
        <v>8.1</v>
      </c>
      <c r="B250" s="46" t="s">
        <v>1107</v>
      </c>
      <c r="C250" s="38">
        <v>855243344.85000002</v>
      </c>
      <c r="D250" s="38">
        <v>190127571.40000001</v>
      </c>
      <c r="E250" s="38">
        <v>1045370916.25</v>
      </c>
    </row>
    <row r="251" spans="1:5" ht="13.5" thickBot="1" x14ac:dyDescent="0.25">
      <c r="A251" s="40" t="s">
        <v>1108</v>
      </c>
      <c r="B251" s="41" t="s">
        <v>1109</v>
      </c>
      <c r="C251" s="42">
        <v>737195420.85000002</v>
      </c>
      <c r="D251" s="42">
        <v>190127571.40000001</v>
      </c>
      <c r="E251" s="42">
        <v>927322992.25</v>
      </c>
    </row>
    <row r="252" spans="1:5" ht="13.5" thickBot="1" x14ac:dyDescent="0.25">
      <c r="A252" s="43" t="s">
        <v>1110</v>
      </c>
      <c r="B252" s="44" t="s">
        <v>1111</v>
      </c>
      <c r="C252" s="45">
        <v>368120865.32999998</v>
      </c>
      <c r="D252" s="45">
        <v>120078083.14</v>
      </c>
      <c r="E252" s="45">
        <v>488198948.46999997</v>
      </c>
    </row>
    <row r="253" spans="1:5" ht="13.5" thickBot="1" x14ac:dyDescent="0.25">
      <c r="A253" s="43" t="s">
        <v>1112</v>
      </c>
      <c r="B253" s="44" t="s">
        <v>1113</v>
      </c>
      <c r="C253" s="45">
        <v>64793225.880000003</v>
      </c>
      <c r="D253" s="45">
        <v>25460207.050000001</v>
      </c>
      <c r="E253" s="45">
        <v>90253432.930000007</v>
      </c>
    </row>
    <row r="254" spans="1:5" ht="13.5" thickBot="1" x14ac:dyDescent="0.25">
      <c r="A254" s="43" t="s">
        <v>1114</v>
      </c>
      <c r="B254" s="44" t="s">
        <v>1115</v>
      </c>
      <c r="C254" s="45">
        <v>39330437.020000003</v>
      </c>
      <c r="D254" s="45">
        <v>9941310.2100000009</v>
      </c>
      <c r="E254" s="45">
        <v>49271747.230000004</v>
      </c>
    </row>
    <row r="255" spans="1:5" ht="13.5" thickBot="1" x14ac:dyDescent="0.25">
      <c r="A255" s="43" t="s">
        <v>1116</v>
      </c>
      <c r="B255" s="44" t="s">
        <v>1117</v>
      </c>
      <c r="C255" s="45">
        <v>9418512.629999999</v>
      </c>
      <c r="D255" s="45">
        <v>4266123.29</v>
      </c>
      <c r="E255" s="45">
        <v>13684635.919999998</v>
      </c>
    </row>
    <row r="256" spans="1:5" ht="13.5" thickBot="1" x14ac:dyDescent="0.25">
      <c r="A256" s="43" t="s">
        <v>1118</v>
      </c>
      <c r="B256" s="44" t="s">
        <v>1119</v>
      </c>
      <c r="C256" s="45">
        <v>21356469.300000001</v>
      </c>
      <c r="D256" s="45">
        <v>3306609.3</v>
      </c>
      <c r="E256" s="45">
        <v>24663078.600000001</v>
      </c>
    </row>
    <row r="257" spans="1:5" ht="13.5" thickBot="1" x14ac:dyDescent="0.25">
      <c r="A257" s="43" t="s">
        <v>1120</v>
      </c>
      <c r="B257" s="44" t="s">
        <v>1121</v>
      </c>
      <c r="C257" s="45">
        <v>132972755.86</v>
      </c>
      <c r="D257" s="45">
        <v>27075116.780000001</v>
      </c>
      <c r="E257" s="45">
        <v>160047872.63999999</v>
      </c>
    </row>
    <row r="258" spans="1:5" ht="13.5" thickBot="1" x14ac:dyDescent="0.25">
      <c r="A258" s="43" t="s">
        <v>1122</v>
      </c>
      <c r="B258" s="44" t="s">
        <v>1123</v>
      </c>
      <c r="C258" s="45">
        <v>101203154.83</v>
      </c>
      <c r="D258" s="45">
        <v>121.63</v>
      </c>
      <c r="E258" s="45">
        <v>101203276.45999999</v>
      </c>
    </row>
    <row r="259" spans="1:5" ht="13.5" thickBot="1" x14ac:dyDescent="0.25">
      <c r="A259" s="40" t="s">
        <v>1124</v>
      </c>
      <c r="B259" s="41" t="s">
        <v>1125</v>
      </c>
      <c r="C259" s="42">
        <v>118047924</v>
      </c>
      <c r="D259" s="42">
        <v>0</v>
      </c>
      <c r="E259" s="42">
        <v>118047924</v>
      </c>
    </row>
    <row r="260" spans="1:5" ht="13.5" thickBot="1" x14ac:dyDescent="0.25">
      <c r="A260" s="43" t="s">
        <v>1126</v>
      </c>
      <c r="B260" s="44" t="s">
        <v>1127</v>
      </c>
      <c r="C260" s="45">
        <v>118047924</v>
      </c>
      <c r="D260" s="45">
        <v>0</v>
      </c>
      <c r="E260" s="45">
        <v>118047924</v>
      </c>
    </row>
    <row r="261" spans="1:5" ht="13.5" thickBot="1" x14ac:dyDescent="0.25">
      <c r="A261" s="36">
        <v>8.1999999999999993</v>
      </c>
      <c r="B261" s="46" t="s">
        <v>1128</v>
      </c>
      <c r="C261" s="38">
        <v>471296586</v>
      </c>
      <c r="D261" s="38">
        <v>303059694.31999999</v>
      </c>
      <c r="E261" s="38">
        <v>774356280.31999993</v>
      </c>
    </row>
    <row r="262" spans="1:5" ht="13.5" thickBot="1" x14ac:dyDescent="0.25">
      <c r="A262" s="40" t="s">
        <v>1129</v>
      </c>
      <c r="B262" s="41" t="s">
        <v>1130</v>
      </c>
      <c r="C262" s="42">
        <v>471296586</v>
      </c>
      <c r="D262" s="42">
        <v>303059694.31999999</v>
      </c>
      <c r="E262" s="42">
        <v>774356280.31999993</v>
      </c>
    </row>
    <row r="263" spans="1:5" ht="13.5" thickBot="1" x14ac:dyDescent="0.25">
      <c r="A263" s="43" t="s">
        <v>1131</v>
      </c>
      <c r="B263" s="44" t="s">
        <v>1132</v>
      </c>
      <c r="C263" s="45">
        <v>52932308</v>
      </c>
      <c r="D263" s="45">
        <v>69998949</v>
      </c>
      <c r="E263" s="45">
        <v>122931257</v>
      </c>
    </row>
    <row r="264" spans="1:5" ht="26.25" thickBot="1" x14ac:dyDescent="0.25">
      <c r="A264" s="43" t="s">
        <v>1133</v>
      </c>
      <c r="B264" s="44" t="s">
        <v>1134</v>
      </c>
      <c r="C264" s="45">
        <v>159359</v>
      </c>
      <c r="D264" s="45">
        <v>0</v>
      </c>
      <c r="E264" s="45">
        <v>159359</v>
      </c>
    </row>
    <row r="265" spans="1:5" ht="13.5" thickBot="1" x14ac:dyDescent="0.25">
      <c r="A265" s="43" t="s">
        <v>1135</v>
      </c>
      <c r="B265" s="44" t="s">
        <v>1136</v>
      </c>
      <c r="C265" s="45">
        <v>416686649</v>
      </c>
      <c r="D265" s="45">
        <v>232545608.5</v>
      </c>
      <c r="E265" s="45">
        <v>649232257.5</v>
      </c>
    </row>
    <row r="266" spans="1:5" ht="26.25" thickBot="1" x14ac:dyDescent="0.25">
      <c r="A266" s="43" t="s">
        <v>1137</v>
      </c>
      <c r="B266" s="44" t="s">
        <v>1138</v>
      </c>
      <c r="C266" s="45">
        <v>1518270</v>
      </c>
      <c r="D266" s="45">
        <v>515136.82000000007</v>
      </c>
      <c r="E266" s="45">
        <v>2033406.82</v>
      </c>
    </row>
    <row r="267" spans="1:5" ht="13.5" thickBot="1" x14ac:dyDescent="0.25">
      <c r="A267" s="36">
        <v>8.3000000000000007</v>
      </c>
      <c r="B267" s="46" t="s">
        <v>1139</v>
      </c>
      <c r="C267" s="38">
        <v>0</v>
      </c>
      <c r="D267" s="38">
        <v>76549624</v>
      </c>
      <c r="E267" s="38">
        <v>76549624</v>
      </c>
    </row>
    <row r="268" spans="1:5" ht="13.5" thickBot="1" x14ac:dyDescent="0.25">
      <c r="A268" s="40" t="s">
        <v>1140</v>
      </c>
      <c r="B268" s="41" t="s">
        <v>1141</v>
      </c>
      <c r="C268" s="42">
        <v>0</v>
      </c>
      <c r="D268" s="42">
        <v>76549624</v>
      </c>
      <c r="E268" s="42">
        <v>76549624</v>
      </c>
    </row>
    <row r="269" spans="1:5" ht="13.5" thickBot="1" x14ac:dyDescent="0.25">
      <c r="A269" s="43" t="s">
        <v>1142</v>
      </c>
      <c r="B269" s="44" t="s">
        <v>1143</v>
      </c>
      <c r="C269" s="45">
        <v>0</v>
      </c>
      <c r="D269" s="45">
        <v>7500000</v>
      </c>
      <c r="E269" s="45">
        <v>7500000</v>
      </c>
    </row>
    <row r="270" spans="1:5" ht="13.5" thickBot="1" x14ac:dyDescent="0.25">
      <c r="A270" s="43" t="s">
        <v>1144</v>
      </c>
      <c r="B270" s="44" t="s">
        <v>1145</v>
      </c>
      <c r="C270" s="45">
        <v>0</v>
      </c>
      <c r="D270" s="45">
        <v>69049624</v>
      </c>
      <c r="E270" s="45">
        <v>69049624</v>
      </c>
    </row>
    <row r="271" spans="1:5" ht="13.5" thickBot="1" x14ac:dyDescent="0.25">
      <c r="A271" s="43" t="s">
        <v>1146</v>
      </c>
      <c r="B271" s="44" t="s">
        <v>1147</v>
      </c>
      <c r="C271" s="45">
        <v>0</v>
      </c>
      <c r="D271" s="45">
        <v>0</v>
      </c>
      <c r="E271" s="45">
        <v>0</v>
      </c>
    </row>
    <row r="272" spans="1:5" ht="13.5" thickBot="1" x14ac:dyDescent="0.25">
      <c r="A272" s="36">
        <v>8.4</v>
      </c>
      <c r="B272" s="46" t="s">
        <v>1148</v>
      </c>
      <c r="C272" s="42">
        <v>8849526</v>
      </c>
      <c r="D272" s="42">
        <v>0</v>
      </c>
      <c r="E272" s="42">
        <v>8849526</v>
      </c>
    </row>
    <row r="273" spans="1:5" ht="13.5" thickBot="1" x14ac:dyDescent="0.25">
      <c r="A273" s="36" t="s">
        <v>1149</v>
      </c>
      <c r="B273" s="46" t="s">
        <v>1150</v>
      </c>
      <c r="C273" s="42">
        <v>8849526</v>
      </c>
      <c r="D273" s="42">
        <v>0</v>
      </c>
      <c r="E273" s="42">
        <v>8849526</v>
      </c>
    </row>
    <row r="274" spans="1:5" ht="13.5" thickBot="1" x14ac:dyDescent="0.25">
      <c r="A274" s="43" t="s">
        <v>1151</v>
      </c>
      <c r="B274" s="44" t="s">
        <v>1152</v>
      </c>
      <c r="C274" s="45">
        <v>20157</v>
      </c>
      <c r="D274" s="45">
        <v>0</v>
      </c>
      <c r="E274" s="45">
        <v>20157</v>
      </c>
    </row>
    <row r="275" spans="1:5" ht="13.5" thickBot="1" x14ac:dyDescent="0.25">
      <c r="A275" s="43" t="s">
        <v>1153</v>
      </c>
      <c r="B275" s="44" t="s">
        <v>1154</v>
      </c>
      <c r="C275" s="45">
        <v>2744187</v>
      </c>
      <c r="D275" s="45">
        <v>0</v>
      </c>
      <c r="E275" s="45">
        <v>2744187</v>
      </c>
    </row>
    <row r="276" spans="1:5" ht="13.5" thickBot="1" x14ac:dyDescent="0.25">
      <c r="A276" s="43" t="s">
        <v>1155</v>
      </c>
      <c r="B276" s="44" t="s">
        <v>1156</v>
      </c>
      <c r="C276" s="45">
        <v>6085182</v>
      </c>
      <c r="D276" s="45">
        <v>0</v>
      </c>
      <c r="E276" s="45">
        <v>6085182</v>
      </c>
    </row>
    <row r="277" spans="1:5" ht="13.5" thickBot="1" x14ac:dyDescent="0.25">
      <c r="A277" s="43" t="s">
        <v>1157</v>
      </c>
      <c r="B277" s="44" t="s">
        <v>1158</v>
      </c>
      <c r="C277" s="45">
        <v>0</v>
      </c>
      <c r="D277" s="45">
        <v>0</v>
      </c>
      <c r="E277" s="45">
        <v>0</v>
      </c>
    </row>
    <row r="278" spans="1:5" ht="13.5" thickBot="1" x14ac:dyDescent="0.25">
      <c r="A278" s="36">
        <v>8.5</v>
      </c>
      <c r="B278" s="46" t="s">
        <v>1159</v>
      </c>
      <c r="C278" s="38">
        <v>0</v>
      </c>
      <c r="D278" s="38">
        <v>0</v>
      </c>
      <c r="E278" s="38">
        <v>0</v>
      </c>
    </row>
    <row r="279" spans="1:5" ht="26.25" thickBot="1" x14ac:dyDescent="0.25">
      <c r="A279" s="47">
        <v>9</v>
      </c>
      <c r="B279" s="48" t="s">
        <v>1160</v>
      </c>
      <c r="C279" s="49">
        <v>21200000</v>
      </c>
      <c r="D279" s="49">
        <v>0</v>
      </c>
      <c r="E279" s="49">
        <v>21200000</v>
      </c>
    </row>
    <row r="280" spans="1:5" ht="13.5" thickBot="1" x14ac:dyDescent="0.25">
      <c r="A280" s="36">
        <v>9.1</v>
      </c>
      <c r="B280" s="46" t="s">
        <v>1161</v>
      </c>
      <c r="C280" s="38">
        <v>0</v>
      </c>
      <c r="D280" s="38">
        <v>0</v>
      </c>
      <c r="E280" s="38">
        <v>0</v>
      </c>
    </row>
    <row r="281" spans="1:5" ht="13.5" thickBot="1" x14ac:dyDescent="0.25">
      <c r="A281" s="40" t="s">
        <v>1162</v>
      </c>
      <c r="B281" s="41" t="s">
        <v>1163</v>
      </c>
      <c r="C281" s="42">
        <v>0</v>
      </c>
      <c r="D281" s="42">
        <v>0</v>
      </c>
      <c r="E281" s="42">
        <v>0</v>
      </c>
    </row>
    <row r="282" spans="1:5" ht="13.5" thickBot="1" x14ac:dyDescent="0.25">
      <c r="A282" s="43" t="s">
        <v>1164</v>
      </c>
      <c r="B282" s="44" t="s">
        <v>1163</v>
      </c>
      <c r="C282" s="45">
        <v>0</v>
      </c>
      <c r="D282" s="45">
        <v>0</v>
      </c>
      <c r="E282" s="45">
        <v>0</v>
      </c>
    </row>
    <row r="283" spans="1:5" ht="13.5" thickBot="1" x14ac:dyDescent="0.25">
      <c r="A283" s="36">
        <v>9.3000000000000007</v>
      </c>
      <c r="B283" s="46" t="s">
        <v>1165</v>
      </c>
      <c r="C283" s="38">
        <v>21200000</v>
      </c>
      <c r="D283" s="38">
        <v>0</v>
      </c>
      <c r="E283" s="38">
        <v>21200000</v>
      </c>
    </row>
    <row r="284" spans="1:5" ht="13.5" thickBot="1" x14ac:dyDescent="0.25">
      <c r="A284" s="40" t="s">
        <v>1166</v>
      </c>
      <c r="B284" s="41" t="s">
        <v>1167</v>
      </c>
      <c r="C284" s="42">
        <v>21200000</v>
      </c>
      <c r="D284" s="42">
        <v>0</v>
      </c>
      <c r="E284" s="42">
        <v>21200000</v>
      </c>
    </row>
    <row r="285" spans="1:5" ht="13.5" thickBot="1" x14ac:dyDescent="0.25">
      <c r="A285" s="43" t="s">
        <v>1168</v>
      </c>
      <c r="B285" s="44" t="s">
        <v>1167</v>
      </c>
      <c r="C285" s="45">
        <v>21200000</v>
      </c>
      <c r="D285" s="45">
        <v>0</v>
      </c>
      <c r="E285" s="45">
        <v>21200000</v>
      </c>
    </row>
    <row r="286" spans="1:5" ht="13.5" thickBot="1" x14ac:dyDescent="0.25">
      <c r="A286" s="40" t="s">
        <v>1169</v>
      </c>
      <c r="B286" s="41" t="s">
        <v>1170</v>
      </c>
      <c r="C286" s="42">
        <v>0</v>
      </c>
      <c r="D286" s="42">
        <v>0</v>
      </c>
      <c r="E286" s="42">
        <v>0</v>
      </c>
    </row>
    <row r="287" spans="1:5" ht="13.5" thickBot="1" x14ac:dyDescent="0.25">
      <c r="A287" s="43" t="s">
        <v>1171</v>
      </c>
      <c r="B287" s="44" t="s">
        <v>1170</v>
      </c>
      <c r="C287" s="45">
        <v>0</v>
      </c>
      <c r="D287" s="45">
        <v>0</v>
      </c>
      <c r="E287" s="45">
        <v>0</v>
      </c>
    </row>
    <row r="288" spans="1:5" ht="13.5" thickBot="1" x14ac:dyDescent="0.25">
      <c r="A288" s="36">
        <v>9.5</v>
      </c>
      <c r="B288" s="46" t="s">
        <v>1172</v>
      </c>
      <c r="C288" s="38">
        <v>0</v>
      </c>
      <c r="D288" s="38">
        <v>0</v>
      </c>
      <c r="E288" s="38">
        <v>0</v>
      </c>
    </row>
    <row r="289" spans="1:5" ht="26.25" thickBot="1" x14ac:dyDescent="0.25">
      <c r="A289" s="36">
        <v>9.6999999999999993</v>
      </c>
      <c r="B289" s="46" t="s">
        <v>1173</v>
      </c>
      <c r="C289" s="38">
        <v>0</v>
      </c>
      <c r="D289" s="38">
        <v>0</v>
      </c>
      <c r="E289" s="38">
        <v>0</v>
      </c>
    </row>
    <row r="290" spans="1:5" ht="13.5" thickBot="1" x14ac:dyDescent="0.25">
      <c r="A290" s="47">
        <v>10</v>
      </c>
      <c r="B290" s="48" t="s">
        <v>1174</v>
      </c>
      <c r="C290" s="49">
        <v>0</v>
      </c>
      <c r="D290" s="49">
        <v>0</v>
      </c>
      <c r="E290" s="49">
        <v>0</v>
      </c>
    </row>
    <row r="291" spans="1:5" ht="13.5" thickBot="1" x14ac:dyDescent="0.25">
      <c r="A291" s="36">
        <v>10.1</v>
      </c>
      <c r="B291" s="46" t="s">
        <v>1175</v>
      </c>
      <c r="C291" s="38">
        <v>0</v>
      </c>
      <c r="D291" s="38">
        <v>0</v>
      </c>
      <c r="E291" s="38">
        <v>0</v>
      </c>
    </row>
    <row r="292" spans="1:5" ht="13.5" thickBot="1" x14ac:dyDescent="0.25">
      <c r="A292" s="40" t="s">
        <v>1176</v>
      </c>
      <c r="B292" s="41" t="s">
        <v>1177</v>
      </c>
      <c r="C292" s="42">
        <v>0</v>
      </c>
      <c r="D292" s="42">
        <v>0</v>
      </c>
      <c r="E292" s="42">
        <v>0</v>
      </c>
    </row>
    <row r="293" spans="1:5" ht="18" customHeight="1" thickBot="1" x14ac:dyDescent="0.25">
      <c r="A293" s="43" t="s">
        <v>1178</v>
      </c>
      <c r="B293" s="44" t="s">
        <v>1179</v>
      </c>
      <c r="C293" s="45">
        <v>0</v>
      </c>
      <c r="D293" s="45">
        <v>0</v>
      </c>
      <c r="E293" s="45">
        <v>0</v>
      </c>
    </row>
    <row r="294" spans="1:5" ht="18" customHeight="1" thickBot="1" x14ac:dyDescent="0.25">
      <c r="A294" s="43" t="s">
        <v>1180</v>
      </c>
      <c r="B294" s="44" t="s">
        <v>1181</v>
      </c>
      <c r="C294" s="45">
        <v>0</v>
      </c>
      <c r="D294" s="45">
        <v>0</v>
      </c>
      <c r="E294" s="45">
        <v>0</v>
      </c>
    </row>
    <row r="295" spans="1:5" ht="18" customHeight="1" thickBot="1" x14ac:dyDescent="0.25">
      <c r="A295" s="43" t="s">
        <v>1182</v>
      </c>
      <c r="B295" s="44" t="s">
        <v>1183</v>
      </c>
      <c r="C295" s="45">
        <v>0</v>
      </c>
      <c r="D295" s="45">
        <v>0</v>
      </c>
      <c r="E295" s="45">
        <v>0</v>
      </c>
    </row>
    <row r="296" spans="1:5" ht="18" customHeight="1" thickBot="1" x14ac:dyDescent="0.25">
      <c r="A296" s="43" t="s">
        <v>1184</v>
      </c>
      <c r="B296" s="44" t="s">
        <v>1185</v>
      </c>
      <c r="C296" s="45">
        <v>0</v>
      </c>
      <c r="D296" s="45">
        <v>0</v>
      </c>
      <c r="E296" s="45">
        <v>0</v>
      </c>
    </row>
    <row r="297" spans="1:5" ht="13.5" thickBot="1" x14ac:dyDescent="0.25">
      <c r="A297" s="36">
        <v>10.199999999999999</v>
      </c>
      <c r="B297" s="46" t="s">
        <v>1186</v>
      </c>
      <c r="C297" s="38">
        <v>0</v>
      </c>
      <c r="D297" s="38">
        <v>0</v>
      </c>
      <c r="E297" s="38">
        <v>0</v>
      </c>
    </row>
    <row r="298" spans="1:5" ht="13.5" thickBot="1" x14ac:dyDescent="0.25">
      <c r="A298" s="52">
        <v>10.3</v>
      </c>
      <c r="B298" s="53" t="s">
        <v>1187</v>
      </c>
      <c r="C298" s="54">
        <v>0</v>
      </c>
      <c r="D298" s="54">
        <v>0</v>
      </c>
      <c r="E298" s="54">
        <v>0</v>
      </c>
    </row>
    <row r="299" spans="1:5" x14ac:dyDescent="0.2"/>
  </sheetData>
  <mergeCells count="5">
    <mergeCell ref="D1:D2"/>
    <mergeCell ref="E1:E2"/>
    <mergeCell ref="C1:C2"/>
    <mergeCell ref="A1:A2"/>
    <mergeCell ref="B1:B2"/>
  </mergeCells>
  <pageMargins left="0.70866141732283472" right="0.70866141732283472" top="0.74803149606299213" bottom="0.74803149606299213" header="0.31496062992125984" footer="0.51181102362204722"/>
  <pageSetup scale="68" fitToHeight="0" orientation="portrait" r:id="rId1"/>
  <headerFooter>
    <oddHeader>&amp;C&amp;"-,Negrita"MUNICIPIO DE TLAJOMULCO DE ZÚÑIGA, JALISCO
2DA MODIFICACIÓN PRESUPUESTAL 2023 ESTIMACIÓN DE INGRESOS</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16</vt:i4>
      </vt:variant>
    </vt:vector>
  </HeadingPairs>
  <TitlesOfParts>
    <vt:vector size="16" baseType="lpstr">
      <vt:lpstr>BASE GENERAL</vt:lpstr>
      <vt:lpstr>Cubo 14-08-2023</vt:lpstr>
      <vt:lpstr>Cubo 11-08-2023</vt:lpstr>
      <vt:lpstr>Fuente F</vt:lpstr>
      <vt:lpstr>Cápitulo</vt:lpstr>
      <vt:lpstr>Administrativa</vt:lpstr>
      <vt:lpstr>Programa y Proyecto</vt:lpstr>
      <vt:lpstr>Tipo de gasto</vt:lpstr>
      <vt:lpstr>Objeto del gasto</vt:lpstr>
      <vt:lpstr>Clasificacion económica</vt:lpstr>
      <vt:lpstr>Capitulo 6000</vt:lpstr>
      <vt:lpstr>Capitulo 9000</vt:lpstr>
      <vt:lpstr>Apoyos </vt:lpstr>
      <vt:lpstr>Funcional</vt:lpstr>
      <vt:lpstr>Estado del presupuesto</vt:lpstr>
      <vt:lpstr>Ley de ingresos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Likuit Snake</dc:creator>
  <cp:lastModifiedBy>Likuit</cp:lastModifiedBy>
  <cp:lastPrinted>2023-08-30T18:09:21Z</cp:lastPrinted>
  <dcterms:created xsi:type="dcterms:W3CDTF">2023-05-30T14:41:05Z</dcterms:created>
  <dcterms:modified xsi:type="dcterms:W3CDTF">2023-08-30T18:11:11Z</dcterms:modified>
</cp:coreProperties>
</file>