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1074\Documents\Presupuestos\2023\3 era modificación\"/>
    </mc:Choice>
  </mc:AlternateContent>
  <xr:revisionPtr revIDLastSave="0" documentId="13_ncr:1_{060E1799-2F73-4AE4-841D-FBDC9059796A}" xr6:coauthVersionLast="47" xr6:coauthVersionMax="47" xr10:uidLastSave="{00000000-0000-0000-0000-000000000000}"/>
  <workbookProtection workbookAlgorithmName="SHA-512" workbookHashValue="Hp8hc5lL/99d8NuK+RBRmyhvD5Kx0aViKhZ81TIoMSOCdadDO/6j2ojfDQECSw6Fy48yUC+O/BlRPs9BBbCBBQ==" workbookSaltValue="RAuylPKGB6gUmotmxaJx5w==" workbookSpinCount="100000" lockStructure="1"/>
  <bookViews>
    <workbookView xWindow="-108" yWindow="-108" windowWidth="23256" windowHeight="12576" tabRatio="903" firstSheet="8" activeTab="9" xr2:uid="{00000000-000D-0000-FFFF-FFFF00000000}"/>
  </bookViews>
  <sheets>
    <sheet name="BASE GENERAL" sheetId="4" state="hidden" r:id="rId1"/>
    <sheet name="Fuente F" sheetId="8" r:id="rId2"/>
    <sheet name="Cápitulo" sheetId="9" r:id="rId3"/>
    <sheet name="Administrativa" sheetId="10" r:id="rId4"/>
    <sheet name="Programa proyecto" sheetId="11" r:id="rId5"/>
    <sheet name="Tipo de gasto" sheetId="15" r:id="rId6"/>
    <sheet name="Objeto del gasto" sheetId="14" r:id="rId7"/>
    <sheet name="Clasificacion económica" sheetId="16" r:id="rId8"/>
    <sheet name="Capitulo 6000" sheetId="17" r:id="rId9"/>
    <sheet name="Capitulo 9000" sheetId="18" r:id="rId10"/>
    <sheet name="Apoyos " sheetId="19" r:id="rId11"/>
    <sheet name="Funcional" sheetId="22" r:id="rId12"/>
    <sheet name="Programatico" sheetId="26" r:id="rId13"/>
    <sheet name="Estado del presupuesto" sheetId="20" r:id="rId14"/>
    <sheet name="Ley de ingresos " sheetId="28" r:id="rId15"/>
  </sheets>
  <definedNames>
    <definedName name="_xlnm._FilterDatabase" localSheetId="0" hidden="1">'BASE GENERAL'!$A$1:$BR$466</definedName>
    <definedName name="_xlnm._FilterDatabase" localSheetId="14" hidden="1">'Ley de ingresos '!$A$3:$G$298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66" i="4" l="1"/>
  <c r="AQ470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2" i="4"/>
  <c r="E296" i="28"/>
  <c r="E295" i="28"/>
  <c r="E294" i="28"/>
  <c r="E293" i="28"/>
  <c r="D292" i="28"/>
  <c r="D291" i="28" s="1"/>
  <c r="D290" i="28" s="1"/>
  <c r="C292" i="28"/>
  <c r="C291" i="28" s="1"/>
  <c r="E287" i="28"/>
  <c r="E286" i="28" s="1"/>
  <c r="D286" i="28"/>
  <c r="C286" i="28"/>
  <c r="E285" i="28"/>
  <c r="E284" i="28" s="1"/>
  <c r="D284" i="28"/>
  <c r="C284" i="28"/>
  <c r="E282" i="28"/>
  <c r="E281" i="28" s="1"/>
  <c r="E280" i="28" s="1"/>
  <c r="D281" i="28"/>
  <c r="D280" i="28" s="1"/>
  <c r="C281" i="28"/>
  <c r="C280" i="28" s="1"/>
  <c r="E277" i="28"/>
  <c r="E276" i="28"/>
  <c r="E275" i="28"/>
  <c r="E274" i="28"/>
  <c r="D273" i="28"/>
  <c r="D272" i="28" s="1"/>
  <c r="C273" i="28"/>
  <c r="C272" i="28" s="1"/>
  <c r="E271" i="28"/>
  <c r="E270" i="28"/>
  <c r="E269" i="28"/>
  <c r="D268" i="28"/>
  <c r="D267" i="28" s="1"/>
  <c r="C268" i="28"/>
  <c r="C267" i="28" s="1"/>
  <c r="E266" i="28"/>
  <c r="E265" i="28"/>
  <c r="E264" i="28"/>
  <c r="E263" i="28"/>
  <c r="D262" i="28"/>
  <c r="D261" i="28" s="1"/>
  <c r="C262" i="28"/>
  <c r="C261" i="28" s="1"/>
  <c r="E260" i="28"/>
  <c r="E259" i="28" s="1"/>
  <c r="D259" i="28"/>
  <c r="C259" i="28"/>
  <c r="E258" i="28"/>
  <c r="E257" i="28"/>
  <c r="E256" i="28"/>
  <c r="E255" i="28"/>
  <c r="E254" i="28"/>
  <c r="E253" i="28"/>
  <c r="E252" i="28"/>
  <c r="D251" i="28"/>
  <c r="C251" i="28"/>
  <c r="C250" i="28" s="1"/>
  <c r="E248" i="28"/>
  <c r="E247" i="28" s="1"/>
  <c r="E246" i="28" s="1"/>
  <c r="D247" i="28"/>
  <c r="D246" i="28" s="1"/>
  <c r="C247" i="28"/>
  <c r="C246" i="28" s="1"/>
  <c r="E236" i="28"/>
  <c r="E235" i="28" s="1"/>
  <c r="E234" i="28" s="1"/>
  <c r="D235" i="28"/>
  <c r="D234" i="28" s="1"/>
  <c r="C235" i="28"/>
  <c r="C234" i="28" s="1"/>
  <c r="E233" i="28"/>
  <c r="E232" i="28" s="1"/>
  <c r="E231" i="28" s="1"/>
  <c r="D232" i="28"/>
  <c r="D231" i="28" s="1"/>
  <c r="C232" i="28"/>
  <c r="C231" i="28" s="1"/>
  <c r="E229" i="28"/>
  <c r="E228" i="28"/>
  <c r="D228" i="28"/>
  <c r="C228" i="28"/>
  <c r="E227" i="28"/>
  <c r="E226" i="28" s="1"/>
  <c r="D226" i="28"/>
  <c r="C226" i="28"/>
  <c r="E225" i="28"/>
  <c r="E224" i="28" s="1"/>
  <c r="D224" i="28"/>
  <c r="C224" i="28"/>
  <c r="E223" i="28"/>
  <c r="E222" i="28" s="1"/>
  <c r="D222" i="28"/>
  <c r="C222" i="28"/>
  <c r="E221" i="28"/>
  <c r="E220" i="28" s="1"/>
  <c r="D220" i="28"/>
  <c r="C220" i="28"/>
  <c r="E219" i="28"/>
  <c r="E218" i="28" s="1"/>
  <c r="D218" i="28"/>
  <c r="C218" i="28"/>
  <c r="E217" i="28"/>
  <c r="E216" i="28" s="1"/>
  <c r="D216" i="28"/>
  <c r="C216" i="28"/>
  <c r="E212" i="28"/>
  <c r="E211" i="28"/>
  <c r="E210" i="28"/>
  <c r="E209" i="28"/>
  <c r="E208" i="28"/>
  <c r="E207" i="28"/>
  <c r="E206" i="28"/>
  <c r="E205" i="28"/>
  <c r="E204" i="28"/>
  <c r="D203" i="28"/>
  <c r="C203" i="28"/>
  <c r="E202" i="28"/>
  <c r="E201" i="28"/>
  <c r="E200" i="28"/>
  <c r="E199" i="28"/>
  <c r="D198" i="28"/>
  <c r="C198" i="28"/>
  <c r="E197" i="28"/>
  <c r="E196" i="28"/>
  <c r="E195" i="28"/>
  <c r="E194" i="28"/>
  <c r="E193" i="28"/>
  <c r="D192" i="28"/>
  <c r="C192" i="28"/>
  <c r="E189" i="28"/>
  <c r="E188" i="28" s="1"/>
  <c r="E187" i="28" s="1"/>
  <c r="D188" i="28"/>
  <c r="D187" i="28" s="1"/>
  <c r="C188" i="28"/>
  <c r="C187" i="28" s="1"/>
  <c r="E186" i="28"/>
  <c r="E185" i="28" s="1"/>
  <c r="D185" i="28"/>
  <c r="C185" i="28"/>
  <c r="E184" i="28"/>
  <c r="E183" i="28" s="1"/>
  <c r="D183" i="28"/>
  <c r="C183" i="28"/>
  <c r="E182" i="28"/>
  <c r="E181" i="28"/>
  <c r="E180" i="28"/>
  <c r="D179" i="28"/>
  <c r="C179" i="28"/>
  <c r="E178" i="28"/>
  <c r="E177" i="28" s="1"/>
  <c r="D177" i="28"/>
  <c r="C177" i="28"/>
  <c r="E176" i="28"/>
  <c r="E175" i="28" s="1"/>
  <c r="D175" i="28"/>
  <c r="C175" i="28"/>
  <c r="E174" i="28"/>
  <c r="E173" i="28" s="1"/>
  <c r="D173" i="28"/>
  <c r="C173" i="28"/>
  <c r="E171" i="28"/>
  <c r="E170" i="28"/>
  <c r="E169" i="28"/>
  <c r="E168" i="28"/>
  <c r="E167" i="28"/>
  <c r="D166" i="28"/>
  <c r="D165" i="28" s="1"/>
  <c r="C166" i="28"/>
  <c r="C165" i="28" s="1"/>
  <c r="E164" i="28"/>
  <c r="E163" i="28"/>
  <c r="E162" i="28"/>
  <c r="E161" i="28"/>
  <c r="E160" i="28"/>
  <c r="E159" i="28"/>
  <c r="D158" i="28"/>
  <c r="C158" i="28"/>
  <c r="E157" i="28"/>
  <c r="E156" i="28"/>
  <c r="E155" i="28"/>
  <c r="E154" i="28"/>
  <c r="D153" i="28"/>
  <c r="C153" i="28"/>
  <c r="E152" i="28"/>
  <c r="E151" i="28"/>
  <c r="E150" i="28"/>
  <c r="D149" i="28"/>
  <c r="C149" i="28"/>
  <c r="E148" i="28"/>
  <c r="E147" i="28"/>
  <c r="E146" i="28"/>
  <c r="E145" i="28"/>
  <c r="E144" i="28"/>
  <c r="E143" i="28"/>
  <c r="E142" i="28"/>
  <c r="E141" i="28"/>
  <c r="D140" i="28"/>
  <c r="C140" i="28"/>
  <c r="E139" i="28"/>
  <c r="E138" i="28"/>
  <c r="E137" i="28"/>
  <c r="E136" i="28"/>
  <c r="E135" i="28"/>
  <c r="E134" i="28"/>
  <c r="E133" i="28"/>
  <c r="E132" i="28"/>
  <c r="E131" i="28"/>
  <c r="D130" i="28"/>
  <c r="C130" i="28"/>
  <c r="E129" i="28"/>
  <c r="E128" i="28"/>
  <c r="E127" i="28"/>
  <c r="E126" i="28"/>
  <c r="E125" i="28"/>
  <c r="E124" i="28"/>
  <c r="D123" i="28"/>
  <c r="C123" i="28"/>
  <c r="E122" i="28"/>
  <c r="E121" i="28"/>
  <c r="E120" i="28"/>
  <c r="E119" i="28"/>
  <c r="D118" i="28"/>
  <c r="C118" i="28"/>
  <c r="E117" i="28"/>
  <c r="E116" i="28"/>
  <c r="E115" i="28"/>
  <c r="D114" i="28"/>
  <c r="C114" i="28"/>
  <c r="E113" i="28"/>
  <c r="E112" i="28"/>
  <c r="E111" i="28"/>
  <c r="D110" i="28"/>
  <c r="C110" i="28"/>
  <c r="E109" i="28"/>
  <c r="E108" i="28"/>
  <c r="E107" i="28"/>
  <c r="E106" i="28"/>
  <c r="E105" i="28"/>
  <c r="D104" i="28"/>
  <c r="C104" i="28"/>
  <c r="E103" i="28"/>
  <c r="E102" i="28"/>
  <c r="E101" i="28"/>
  <c r="E100" i="28"/>
  <c r="D99" i="28"/>
  <c r="C99" i="28"/>
  <c r="E98" i="28"/>
  <c r="E97" i="28"/>
  <c r="E96" i="28"/>
  <c r="E95" i="28"/>
  <c r="E94" i="28"/>
  <c r="E93" i="28"/>
  <c r="E92" i="28"/>
  <c r="D91" i="28"/>
  <c r="C91" i="28"/>
  <c r="E90" i="28"/>
  <c r="E89" i="28"/>
  <c r="E88" i="28"/>
  <c r="D87" i="28"/>
  <c r="C87" i="28"/>
  <c r="E86" i="28"/>
  <c r="E85" i="28"/>
  <c r="E84" i="28"/>
  <c r="E83" i="28"/>
  <c r="D82" i="28"/>
  <c r="C82" i="28"/>
  <c r="E80" i="28"/>
  <c r="E79" i="28"/>
  <c r="E78" i="28"/>
  <c r="E77" i="28"/>
  <c r="E76" i="28"/>
  <c r="D75" i="28"/>
  <c r="C75" i="28"/>
  <c r="E74" i="28"/>
  <c r="E73" i="28"/>
  <c r="E72" i="28"/>
  <c r="E71" i="28"/>
  <c r="D70" i="28"/>
  <c r="C70" i="28"/>
  <c r="E69" i="28"/>
  <c r="E68" i="28" s="1"/>
  <c r="D68" i="28"/>
  <c r="C68" i="28"/>
  <c r="E67" i="28"/>
  <c r="E66" i="28"/>
  <c r="E65" i="28"/>
  <c r="E64" i="28"/>
  <c r="E63" i="28"/>
  <c r="D62" i="28"/>
  <c r="C62" i="28"/>
  <c r="E58" i="28"/>
  <c r="E47" i="28"/>
  <c r="E46" i="28"/>
  <c r="E45" i="28" s="1"/>
  <c r="E44" i="28" s="1"/>
  <c r="D45" i="28"/>
  <c r="D44" i="28" s="1"/>
  <c r="C45" i="28"/>
  <c r="C44" i="28" s="1"/>
  <c r="E43" i="28"/>
  <c r="E42" i="28" s="1"/>
  <c r="D42" i="28"/>
  <c r="C42" i="28"/>
  <c r="E41" i="28"/>
  <c r="E40" i="28" s="1"/>
  <c r="D40" i="28"/>
  <c r="C40" i="28"/>
  <c r="E39" i="28"/>
  <c r="E38" i="28"/>
  <c r="E37" i="28"/>
  <c r="D36" i="28"/>
  <c r="C36" i="28"/>
  <c r="E35" i="28"/>
  <c r="E34" i="28" s="1"/>
  <c r="D34" i="28"/>
  <c r="C34" i="28"/>
  <c r="E33" i="28"/>
  <c r="E32" i="28" s="1"/>
  <c r="D32" i="28"/>
  <c r="C32" i="28"/>
  <c r="E31" i="28"/>
  <c r="E30" i="28" s="1"/>
  <c r="D30" i="28"/>
  <c r="C30" i="28"/>
  <c r="E24" i="28"/>
  <c r="E23" i="28"/>
  <c r="E22" i="28"/>
  <c r="E21" i="28" s="1"/>
  <c r="D21" i="28"/>
  <c r="C21" i="28"/>
  <c r="E20" i="28"/>
  <c r="E19" i="28"/>
  <c r="D18" i="28"/>
  <c r="C18" i="28"/>
  <c r="E17" i="28"/>
  <c r="E16" i="28"/>
  <c r="D15" i="28"/>
  <c r="C15" i="28"/>
  <c r="C14" i="28" s="1"/>
  <c r="E13" i="28"/>
  <c r="E12" i="28"/>
  <c r="E11" i="28"/>
  <c r="E10" i="28"/>
  <c r="E9" i="28"/>
  <c r="E8" i="28"/>
  <c r="E7" i="28"/>
  <c r="D6" i="28"/>
  <c r="D5" i="28" s="1"/>
  <c r="C6" i="28"/>
  <c r="C5" i="28" s="1"/>
  <c r="D283" i="28" l="1"/>
  <c r="C172" i="28"/>
  <c r="E82" i="28"/>
  <c r="D172" i="28"/>
  <c r="D81" i="28"/>
  <c r="D29" i="28"/>
  <c r="C29" i="28"/>
  <c r="C4" i="28" s="1"/>
  <c r="E292" i="28"/>
  <c r="E291" i="28" s="1"/>
  <c r="E192" i="28"/>
  <c r="D279" i="28"/>
  <c r="E18" i="28"/>
  <c r="C290" i="28"/>
  <c r="E114" i="28"/>
  <c r="E273" i="28"/>
  <c r="E272" i="28" s="1"/>
  <c r="E62" i="28"/>
  <c r="E110" i="28"/>
  <c r="D191" i="28"/>
  <c r="C215" i="28"/>
  <c r="D215" i="28"/>
  <c r="E15" i="28"/>
  <c r="E14" i="28" s="1"/>
  <c r="C81" i="28"/>
  <c r="E99" i="28"/>
  <c r="E123" i="28"/>
  <c r="E153" i="28"/>
  <c r="E203" i="28"/>
  <c r="E251" i="28"/>
  <c r="E250" i="28" s="1"/>
  <c r="C283" i="28"/>
  <c r="C279" i="28" s="1"/>
  <c r="C249" i="28" s="1"/>
  <c r="C237" i="28" s="1"/>
  <c r="C214" i="28" s="1"/>
  <c r="E6" i="28"/>
  <c r="E5" i="28" s="1"/>
  <c r="C61" i="28"/>
  <c r="E91" i="28"/>
  <c r="E118" i="28"/>
  <c r="D61" i="28"/>
  <c r="E87" i="28"/>
  <c r="E140" i="28"/>
  <c r="E198" i="28"/>
  <c r="E283" i="28"/>
  <c r="E149" i="28"/>
  <c r="E215" i="28"/>
  <c r="E36" i="28"/>
  <c r="E29" i="28" s="1"/>
  <c r="E75" i="28"/>
  <c r="E179" i="28"/>
  <c r="E172" i="28" s="1"/>
  <c r="E104" i="28"/>
  <c r="E130" i="28"/>
  <c r="E158" i="28"/>
  <c r="C191" i="28"/>
  <c r="E268" i="28"/>
  <c r="E267" i="28" s="1"/>
  <c r="E70" i="28"/>
  <c r="D14" i="28"/>
  <c r="D4" i="28" s="1"/>
  <c r="E166" i="28"/>
  <c r="E165" i="28" s="1"/>
  <c r="D250" i="28"/>
  <c r="D249" i="28" s="1"/>
  <c r="D237" i="28" s="1"/>
  <c r="E262" i="28"/>
  <c r="E261" i="28" s="1"/>
  <c r="E61" i="28" l="1"/>
  <c r="E290" i="28"/>
  <c r="E279" i="28" s="1"/>
  <c r="D214" i="28"/>
  <c r="D190" i="28"/>
  <c r="E191" i="28"/>
  <c r="D60" i="28"/>
  <c r="E81" i="28"/>
  <c r="C190" i="28"/>
  <c r="C60" i="28" s="1"/>
  <c r="C3" i="28" s="1"/>
  <c r="E4" i="28"/>
  <c r="E249" i="28"/>
  <c r="E237" i="28" s="1"/>
  <c r="E214" i="28" s="1"/>
  <c r="D3" i="28" l="1"/>
  <c r="E190" i="28"/>
  <c r="E60" i="28" s="1"/>
  <c r="E3" i="28" s="1"/>
  <c r="AM105" i="4"/>
  <c r="AQ105" i="4" s="1"/>
  <c r="AE466" i="4"/>
  <c r="AF466" i="4"/>
  <c r="AO466" i="4"/>
  <c r="AN466" i="4"/>
  <c r="AM466" i="4"/>
  <c r="AQ466" i="4" l="1"/>
</calcChain>
</file>

<file path=xl/sharedStrings.xml><?xml version="1.0" encoding="utf-8"?>
<sst xmlns="http://schemas.openxmlformats.org/spreadsheetml/2006/main" count="11249" uniqueCount="1090">
  <si>
    <t>Codigo Origen</t>
  </si>
  <si>
    <t>Origen (FF)</t>
  </si>
  <si>
    <t>Codigo Subfuncion</t>
  </si>
  <si>
    <t>Nombre Subfuncion</t>
  </si>
  <si>
    <t>Codigo Clasifi. Prog</t>
  </si>
  <si>
    <t>Detalle Clasifi Prog</t>
  </si>
  <si>
    <t>Cod. Dependencia</t>
  </si>
  <si>
    <t>Dependencia</t>
  </si>
  <si>
    <t>Codigo Programa</t>
  </si>
  <si>
    <t>Nombre programa</t>
  </si>
  <si>
    <t>Cod. Unidad Ejectura</t>
  </si>
  <si>
    <t>Centro costos</t>
  </si>
  <si>
    <t>Codigo Proyecto</t>
  </si>
  <si>
    <t>Proyecto</t>
  </si>
  <si>
    <t>Capitulo codigo</t>
  </si>
  <si>
    <t>Capitulo nombre</t>
  </si>
  <si>
    <t>Partida</t>
  </si>
  <si>
    <t>Descripción</t>
  </si>
  <si>
    <t>Codigo Destino</t>
  </si>
  <si>
    <t>Concepto Destino</t>
  </si>
  <si>
    <t>Presupuestado</t>
  </si>
  <si>
    <t>Ampliación</t>
  </si>
  <si>
    <t>2.6-11-22</t>
  </si>
  <si>
    <t>ESTRATEGIA DE SEGURIDAD URBANO-COMUNITARIA "PUNTOS PURPURA" 2022 (APORTACIÓN ESTATAL)</t>
  </si>
  <si>
    <t>1.3.4</t>
  </si>
  <si>
    <t>FUNCIÓN PÚBLICA</t>
  </si>
  <si>
    <t>M</t>
  </si>
  <si>
    <t xml:space="preserve">Actividades de apoyo administrativo desarrolladas </t>
  </si>
  <si>
    <t>04_23</t>
  </si>
  <si>
    <t>TESORERÍA MUNICIPAL</t>
  </si>
  <si>
    <t>GOBIERNO EFECTIVO</t>
  </si>
  <si>
    <t>013_23</t>
  </si>
  <si>
    <t>DIRECCIÓN GENERAL DE FINANZAS</t>
  </si>
  <si>
    <t>PROYECTO DE PRESUPUESTO</t>
  </si>
  <si>
    <t>SERVICIOS GENERALES</t>
  </si>
  <si>
    <t>Reintegro de Remanentes de Recursos Federales y Estatales</t>
  </si>
  <si>
    <t>SIN DESCRIPCIÓN PARA DESTINOS 00</t>
  </si>
  <si>
    <t>1.5-01-23</t>
  </si>
  <si>
    <t>PARTICIPACIONES FEDERALES 2023</t>
  </si>
  <si>
    <t>E</t>
  </si>
  <si>
    <t>Actividades del sector público, que realiza en for</t>
  </si>
  <si>
    <t>05_23</t>
  </si>
  <si>
    <t>OFICIALÍA MAYOR</t>
  </si>
  <si>
    <t>015_23</t>
  </si>
  <si>
    <t>DIRECCIÓN GENERAL DE ADMINISTRACIÓN</t>
  </si>
  <si>
    <t>SERVICIOS PERSONALES</t>
  </si>
  <si>
    <t>SUELDO BASE AL PERSONAL PERMANENTE</t>
  </si>
  <si>
    <t>GRATIFICACIÓN DE FIN DE AÑO</t>
  </si>
  <si>
    <t>1.6-01-23</t>
  </si>
  <si>
    <t>PARTICIPACIONES ESTATALES 2023</t>
  </si>
  <si>
    <t>SUELDOS BASE AL PERSONAL EVENTUAL</t>
  </si>
  <si>
    <t>OTRAS PRESTACIONES SOCIALES Y ECONÓMICAS</t>
  </si>
  <si>
    <t>2.6-01-23</t>
  </si>
  <si>
    <t>SUBSIDIO POLICÍA METROPOLITANA 2023 (APORTACIÓN ESTATAL)</t>
  </si>
  <si>
    <t>ESTÍMULOS</t>
  </si>
  <si>
    <t>2.5-02-23</t>
  </si>
  <si>
    <t>FONDO DE APORTACIÓN AL FORTALECIMIENTO MUNICIPAL 2023 (FORTAMUN)</t>
  </si>
  <si>
    <t>1.7.1</t>
  </si>
  <si>
    <t>POLICÍA</t>
  </si>
  <si>
    <t>R</t>
  </si>
  <si>
    <t>Solamente actividades específicas, distintas a las</t>
  </si>
  <si>
    <t>08_23</t>
  </si>
  <si>
    <t>COMISARÍA DE LA POLICÍA PREVENTIVA MUNICIPAL</t>
  </si>
  <si>
    <t>SEGURIDAD CIUDADANA</t>
  </si>
  <si>
    <t>025_23</t>
  </si>
  <si>
    <t>DESPACHO DE LA COMISARÍA DE LA POLICÍA P</t>
  </si>
  <si>
    <t>CAPACITACIÓN</t>
  </si>
  <si>
    <t>SERVICIOS DE CAPACITACIÓN</t>
  </si>
  <si>
    <t>EQUIPAMIENTO</t>
  </si>
  <si>
    <t>MATERIALES Y SUMINISTROS</t>
  </si>
  <si>
    <t>PRENDAS DE PROTECCIÓN PARA SEGURIDAD PÚBLICA Y NACIONAL</t>
  </si>
  <si>
    <t>DESPLIEGUE OPERATIVO COMISARIA DE LA POLICIA</t>
  </si>
  <si>
    <t>COMBUSTIBLES, LUBRICANTES Y ADITIVOS</t>
  </si>
  <si>
    <t>3.8.4</t>
  </si>
  <si>
    <t>INNOVACIÓN</t>
  </si>
  <si>
    <t>11_23</t>
  </si>
  <si>
    <t>COORDINACIÓN GENERAL DE GOBIERNO INTELIGENTE E INNOVACIÓN GUBERNAMENTAL</t>
  </si>
  <si>
    <t>031_23</t>
  </si>
  <si>
    <t>DESPACHO DE LA COORDINACIÓN GENERAL DE G</t>
  </si>
  <si>
    <t>SISTEMAS INFORMATICOS MODERNIZADOS RECIBIDOS</t>
  </si>
  <si>
    <t>BIENES MUEBLES, INMUEBLES E INTANGIBLES</t>
  </si>
  <si>
    <t>OTROS EQUIPOS</t>
  </si>
  <si>
    <t>2.1.1</t>
  </si>
  <si>
    <t>ORDENACIÓN DE DESECHOS</t>
  </si>
  <si>
    <t>07_23</t>
  </si>
  <si>
    <t>GABINETE INTEGRAL DE INFRAESTRUCTURA Y SERVICIOS PÚBLICOS</t>
  </si>
  <si>
    <t>INFRAESTRUCTURA Y SERVICIOS PÚBLICOS</t>
  </si>
  <si>
    <t>021_23</t>
  </si>
  <si>
    <t>DIRECCIÓN DE ASEO PÚBLICO</t>
  </si>
  <si>
    <t>RECOLECCION DE RESIDUOS SOLIDOS  URBANOS</t>
  </si>
  <si>
    <t>SERVICIOS DE LIMPIEZA Y MANEJO DE DESECHOS</t>
  </si>
  <si>
    <t>1.7.2</t>
  </si>
  <si>
    <t>PROTECCIÓN CIVIL</t>
  </si>
  <si>
    <t>02_23</t>
  </si>
  <si>
    <t>SECRETARÍA GENERAL DEL AYUNTAMIENTO</t>
  </si>
  <si>
    <t>009_23</t>
  </si>
  <si>
    <t>DIRECCIÓN GENERAL ADJUNTA DE PROTECCIÓN</t>
  </si>
  <si>
    <t>SERVICIO DE UNIDADES MOVILES ARRENDADAS</t>
  </si>
  <si>
    <t>ARRENDAMIENTO DE EQUIPO DE TRANSPORTE</t>
  </si>
  <si>
    <t>DESPLIEGUE OPERATIVO PROTECCIÓN CIVIL Y SERVICIOS MEDICOS</t>
  </si>
  <si>
    <t>DEUDA PUBLICA</t>
  </si>
  <si>
    <t>AMORTIZACIÓN DE LA DEUDA INTERNA CON INSTITUCIONES DE CRÉDITO</t>
  </si>
  <si>
    <t>INTERESES DE LA DEUDA INTERNA CON INSTITUCIONES  DE CRÉDITO</t>
  </si>
  <si>
    <t>BIENES ADQUIRIDOS</t>
  </si>
  <si>
    <t>K</t>
  </si>
  <si>
    <t>Proyectos de inversión sujetos a registro en la Ca</t>
  </si>
  <si>
    <t>023_23</t>
  </si>
  <si>
    <t>DIRECCIÓN GENERAL DE OBRAS PÚBLICAS</t>
  </si>
  <si>
    <t>OBRAS DE INFRAESTRUCTURA MUNICIPAL</t>
  </si>
  <si>
    <t>INVERSION PUBLICA</t>
  </si>
  <si>
    <t>EDIFICACIÓN NO  HABITACIONAL</t>
  </si>
  <si>
    <t>CONSTRUCCIÓN DE OBRAS PARA EL ABASTECIMIENTO DE AGUA, PETRÓLEO, GAS, ELECTRICIDAD Y TELECOMUNICACIONES</t>
  </si>
  <si>
    <t>CONSTRUCCIÓN DE VÍAS DE COMUNICACIÓN</t>
  </si>
  <si>
    <t>2.2.4</t>
  </si>
  <si>
    <t>ALUMBRADO PÚBLICO</t>
  </si>
  <si>
    <t>020_23</t>
  </si>
  <si>
    <t>DIRECCIÓN DE ALUMBRADO PÚBLICO</t>
  </si>
  <si>
    <t>SERVICIO DE MANTENIMIENTO DE ALUMBRADO PÚBLICO</t>
  </si>
  <si>
    <t>ENERGÍA ELÉCTRICA</t>
  </si>
  <si>
    <t>1.1-14-23</t>
  </si>
  <si>
    <t>RECURSOS FISCALES (RESERVAS TERRITORIALES) 2023</t>
  </si>
  <si>
    <t>O</t>
  </si>
  <si>
    <t>Actividades que realizan la función pública o cont</t>
  </si>
  <si>
    <t>CORRESPONSABILIDAD SOCIAL (TRANSVERSAL)</t>
  </si>
  <si>
    <t>007_23</t>
  </si>
  <si>
    <t>DIRECCIÓN DE LA SECRETARÍA GENERAL</t>
  </si>
  <si>
    <t>CONDONACIÓN Y/O REDUCCIÓN DE SANCIONES</t>
  </si>
  <si>
    <t>IMPUESTOS Y DERECHOS</t>
  </si>
  <si>
    <t>TERRENOS</t>
  </si>
  <si>
    <t>2.6-02-22</t>
  </si>
  <si>
    <t>EMPEDRADOS 2022 (APORTACIÓN ESTATAL)</t>
  </si>
  <si>
    <t>2.6-01-22</t>
  </si>
  <si>
    <t>SUBSIDIO POLICÍA METROPOLITANA 2022 (APORTACIÓN ESTATAL)</t>
  </si>
  <si>
    <t>1.1-00-23</t>
  </si>
  <si>
    <t>RECURSOS FISCALES 2023</t>
  </si>
  <si>
    <t>SERVICIOS POSTALES Y TELEGRÁFICOS</t>
  </si>
  <si>
    <t>SENTENCIAS Y RESOLUCIONES POR AUTORIDAD COMPETENTE</t>
  </si>
  <si>
    <t>PRODUCTOS ALIMENTICIOS PARA PERSONAS</t>
  </si>
  <si>
    <t>VESTUARIO Y UNIFORMES</t>
  </si>
  <si>
    <t>MATRIALES Y SUMINISTROS PARA SEGURIDAD</t>
  </si>
  <si>
    <t>SERVICIOS DE TELECOMUNICACIONES Y SATÉLITES</t>
  </si>
  <si>
    <t>SERVICIOS PROFESIONALES, CIENTÍFICOS Y TÉCNICOS INTEGRALES</t>
  </si>
  <si>
    <t>DIVERSOS GASTOS POR INCIDENTE VIAL</t>
  </si>
  <si>
    <t>2.2.7</t>
  </si>
  <si>
    <t>DESARROLLO REGIONAL</t>
  </si>
  <si>
    <t>S</t>
  </si>
  <si>
    <t>Definidos en el Presupuesto de Egresos y los que s</t>
  </si>
  <si>
    <t>008_23</t>
  </si>
  <si>
    <t>DIRECCIÓN DE VIVIENDA</t>
  </si>
  <si>
    <t>POLÍTICA DE VIVIENDA</t>
  </si>
  <si>
    <t>TRANSFERENCIAS, ASIGNACIONES, SUBSIDIOS Y OTRAS AYUDAS</t>
  </si>
  <si>
    <t>AYUDAS SOCIALES A PERSONAS</t>
  </si>
  <si>
    <t>RENTA TU CASA</t>
  </si>
  <si>
    <t>VIVIENDA PROTEGIDA</t>
  </si>
  <si>
    <t>010_23</t>
  </si>
  <si>
    <t>DIRECCIÓN GENERAL DE CULTURA DE LA PAZ Y</t>
  </si>
  <si>
    <t>PROGRAMA DE ECONOMÍA SOLIDARIA TLAJOMULCO "CHAMBA PARA TODOS"</t>
  </si>
  <si>
    <t>MATERIALES, ÚTILES Y EQUIPOS MENORES DE OFICINA</t>
  </si>
  <si>
    <t>MATERIAL DE LIMPIEZA</t>
  </si>
  <si>
    <t>CEMENTO Y PRODUCTOS DE CONCRETO</t>
  </si>
  <si>
    <t>MATERIAL ELÉCTRICO Y ELECTRÓNICO</t>
  </si>
  <si>
    <t>OTROS MATERIALES Y ARTÍCULOS DE CONSTRUCCIÓN Y REPARACIÓN</t>
  </si>
  <si>
    <t>PRENDAS DE SEGURIDAD Y PROTECCIÓN PERSONAL</t>
  </si>
  <si>
    <t>HERRAMIENTAS MENORES</t>
  </si>
  <si>
    <t>TLAJOMULCO CUIDA A QUIEN CUIDA</t>
  </si>
  <si>
    <t>GESTIÓN INTEGRAL DEL AGUA</t>
  </si>
  <si>
    <t>022_23</t>
  </si>
  <si>
    <t>DIRECCIÓN GENERAL DE AGUA POTABLE Y SANE</t>
  </si>
  <si>
    <t>SUMINISTRO DE AGUA</t>
  </si>
  <si>
    <t>PRODUCTOS MINERALES NO METÁLICOS</t>
  </si>
  <si>
    <t>ARTÍCULOS METÁLICOS PARA LA CONSTRUCCIÓN</t>
  </si>
  <si>
    <t>PRODUCTOS QUÍMICOS BÁSICOS</t>
  </si>
  <si>
    <t>MATERIALES, ACCESORIOS Y SUMINISTROS DE LABORATORIO</t>
  </si>
  <si>
    <t>FIBRAS SINTÉTICAS, HULES PLÁSTICOS Y DERIVADOS</t>
  </si>
  <si>
    <t>REFACCIONES Y ACCESORIOS MENORES DE MAQUINARIA Y OTROS EQUIPOS</t>
  </si>
  <si>
    <t>ARRENDAMIENTO DE MAQUINARIA, OTROS EQUIPOS Y HERRAMIENTAS</t>
  </si>
  <si>
    <t>SERVICIOS LEGALES, DE CONTABILIDAD, AUDITORÍA Y RELACIONADOS</t>
  </si>
  <si>
    <t>SERVICIOS DE DISEÑO, ARQUITECTURA, INGENIERÍA Y ACTIVIDADES RELACIONADAS</t>
  </si>
  <si>
    <t>SERVICIOS DE VIGILANCIA</t>
  </si>
  <si>
    <t>INSTALACIÓN, REPARACIÓN Y MANTENIMIENTO DE MAQUINARIA, OTROS EQUIPOS Y HERRAMIENTA</t>
  </si>
  <si>
    <t>PENAS, MULTAS, ACCESORIOS Y ACTUALIZACIONES</t>
  </si>
  <si>
    <t>MAQUINARIA Y EQUIPO AGROPECUARIO</t>
  </si>
  <si>
    <t>2.1.5</t>
  </si>
  <si>
    <t>PROTECCIÓN DE LA DIVERSIDAD BIOLÓGICA Y DEL PAISAJE</t>
  </si>
  <si>
    <t>17_23</t>
  </si>
  <si>
    <t>UNIDAD DE ACOPIO Y SALUD ANIMAL MUNICIPAL (UNASAM)</t>
  </si>
  <si>
    <t>CIUDAD SUSTENTABLE</t>
  </si>
  <si>
    <t>037_23</t>
  </si>
  <si>
    <t>UNIDAD DE ACOPIO Y SALUD ANIMAL MUNICIPA</t>
  </si>
  <si>
    <t>CONTROL DE FELINOS, CANINOS Y VIDA SILVESTRE EN EL MUNICIPIO</t>
  </si>
  <si>
    <t>PRODUCTOS ALIMENTICIOS PARA ANIMALES</t>
  </si>
  <si>
    <t>MEDICINAS Y PRODUCTOS FARMACÉUTICOS</t>
  </si>
  <si>
    <t>MATERIALES, ACCESORIOS Y SUMINISTROS MÉDICOS</t>
  </si>
  <si>
    <t>REFACCIONES Y ACCESORIOS MENORES DE EQUIPO DE DEFE</t>
  </si>
  <si>
    <t>EQUIPO MÉDICO Y DE LABORATORIO</t>
  </si>
  <si>
    <t>INSTRUMENTAL MÉDICO Y DE LABORATORIO</t>
  </si>
  <si>
    <t>INFRAESTRUCTURA TECNOLOGICA ENTREGADA</t>
  </si>
  <si>
    <t>MATERIALES, ÚTILES Y EQUIPOS MENORES DE TECNOLOGÍAS DE LA INFORMACIÓN Y COMUNICACIONES</t>
  </si>
  <si>
    <t>REFACCIONES Y ACCESORIOS MENORES DE EQUIPO DE CÓMPUTO Y TECNOLOGÍAS DE LA INFORMACIÓN</t>
  </si>
  <si>
    <t>TELEFONÍA TRADICIONAL</t>
  </si>
  <si>
    <t>SERVICIOS DE CONSULTORÍA ADMINISTRATIVA, PROCESOS, TÉCNICA Y EN TECNOLOGÍAS DE LA INFORMACIÓN</t>
  </si>
  <si>
    <t>SERVICIOS DE APOYO ADMINISTRATIVO, FOTOCOPIADO E IMPRESIÓN</t>
  </si>
  <si>
    <t>INSTALACIÓN, REPARACIÓN Y MANTENIMIENTO DE EQUIPO DE CÓMPUTO Y TECNOLOGÍA DE LA INFORMACIÓN</t>
  </si>
  <si>
    <t>EQUIPO DE CÓMPUTO DE TECNOLOGÍAS DE LA INFORMACIÓN</t>
  </si>
  <si>
    <t>OTROS MOBILIARIOS Y EQUIPOS DE ADMINISTRACIÓN</t>
  </si>
  <si>
    <t>CÁMARAS FOTOGRÁFICAS Y DE VIDEO</t>
  </si>
  <si>
    <t>EQUIPO DE COMUNICACIÓN Y TELECOMUNICACIÓN</t>
  </si>
  <si>
    <t>ARRENDAMIENTO DE MOBILIARIO Y EQUIPO DE ADMINISTRACIÓN, EDUCACIONAL Y RECREATIVO</t>
  </si>
  <si>
    <t>SOFTWARE</t>
  </si>
  <si>
    <t>LICENCIAS INFORMÁTICAS E INTELECTUALES</t>
  </si>
  <si>
    <t>2.3.1</t>
  </si>
  <si>
    <t>PRESTACIÓN DE SERVICIOS DE SALUD A LA COMUNIDAD</t>
  </si>
  <si>
    <t>024_23</t>
  </si>
  <si>
    <t>DIRECCIÓN GENERAL DE SALUD PÚBLICA</t>
  </si>
  <si>
    <t>SERVICIOS MÉDICOS DE CALIDAD</t>
  </si>
  <si>
    <t>MATERIALES COMPLEMENTARIOS</t>
  </si>
  <si>
    <t>FERTILIZANTES, PESTICIDAS Y OTROS AGROQUÍMICOS</t>
  </si>
  <si>
    <t>INSTALACIÓN, REPARACIÓN Y MANTENIMIENTO DE EQUIPO E INSTRUMENTAL MÉDICO Y DE LABORATORIO</t>
  </si>
  <si>
    <t>REPARACIÓN Y MANTENIMIENTO DE EQUIPO DE DEFENSA Y SEGURIDAD</t>
  </si>
  <si>
    <t>MAQUINARIA Y EQUIPO INDUSTRIAL</t>
  </si>
  <si>
    <t>EQUIPO DE GENERACIÓN ELÉCTRICA, APARATOS Y ACCESORIOS ELÉCTRICOS</t>
  </si>
  <si>
    <t>2.7.1</t>
  </si>
  <si>
    <t>OTROS ASUNTOS SOCIALES</t>
  </si>
  <si>
    <t>06_23</t>
  </si>
  <si>
    <t>COORDINACIÓN GENERAL DE CONSTRUCCIÓN DE COMUNIDAD</t>
  </si>
  <si>
    <t>SOCIEDAD COHESIVA Y RESILENTE</t>
  </si>
  <si>
    <t>016_23</t>
  </si>
  <si>
    <t>DESPACHO DE LA COORDINACIÓN GENERAL DE C</t>
  </si>
  <si>
    <t>APOYO A LAS AGENCIAS Y DELEGACIONES DEL MUNICIPIO</t>
  </si>
  <si>
    <t>GASTOS DE ORDEN  SOCIAL Y CULTURAL</t>
  </si>
  <si>
    <t>AYUDAS SOCIALES A INSTITUCIONES SIN FINES DE LUCRO</t>
  </si>
  <si>
    <t>RECONSTRUCCIÓN DEL TEJIDO SOCIAL</t>
  </si>
  <si>
    <t>APOYO A LAS ESTANCIAS INFANTILES</t>
  </si>
  <si>
    <t>018_23</t>
  </si>
  <si>
    <t>DIRECCIÓN GENERAL DE POLÍTICA SOCIAL</t>
  </si>
  <si>
    <t>BECAS  A ESTUDIANTES</t>
  </si>
  <si>
    <t>SERVICIOS DE INVESTIGACION CIENTIFICA Y DESARROLLO</t>
  </si>
  <si>
    <t>AYUDAS SOCIALES A INSTITUCIONES DE ENSEÑANZA</t>
  </si>
  <si>
    <t>MOCHILAS Y ÚTILES ESCOLARES</t>
  </si>
  <si>
    <t>UNIFORMES ESCOLARES</t>
  </si>
  <si>
    <t>15_23</t>
  </si>
  <si>
    <t>INSTITUTO DE ALTERNATIVAS PARA LOS JÓVENES (INDAJO)</t>
  </si>
  <si>
    <t>035_23</t>
  </si>
  <si>
    <t>INSTITUTO DE ALTERNATIVAS PARA LOS JÓVEN</t>
  </si>
  <si>
    <t>PROGRAMAS Y ACCIONES CULTURALES, RECREATIVOS Y DEPORTIVAS</t>
  </si>
  <si>
    <t>TRANSFERENCIAS OTORGADAS A ENTIDADES PARAESTATALES NO EMPRESARIALES Y NO FINANCIERAS</t>
  </si>
  <si>
    <t>10_23</t>
  </si>
  <si>
    <t>COORDINACIÓN GENERAL DE GESTIÓN INTEGRAL DE LA CIUDAD</t>
  </si>
  <si>
    <t>030_23</t>
  </si>
  <si>
    <t>DIRECCIÓN DE PROYECTOS ESTRATEGICOS</t>
  </si>
  <si>
    <t>POLITICA DE INTEGRAL DE LA CIUDAD</t>
  </si>
  <si>
    <t>MATERIALES Y ÚTILES DE ENSEÑANZA</t>
  </si>
  <si>
    <t>OTROS PRODUCTOS QUÍMICOS</t>
  </si>
  <si>
    <t>PROGRAMA DE APOYO A LADRILLEROS</t>
  </si>
  <si>
    <t>HERRAMIENTAS Y MÁQUINAS-HERRAMIENTA</t>
  </si>
  <si>
    <t>ÁRBOLES Y PLANTAS</t>
  </si>
  <si>
    <t>ADMINISTRACIÓN CENTRAL DE PROTECCIÓN CIVIL Y BOMBEROS</t>
  </si>
  <si>
    <t>UTENSILIOS PARA EL SERVICIO DE ALIMENTACIÓN</t>
  </si>
  <si>
    <t>REFACCIONES Y ACCESORIOS MENORES DE EDIFICIOS</t>
  </si>
  <si>
    <t>REFACCIONES Y ACCESORIOS MENORES DE EQUIPO DE TRANSPORTE</t>
  </si>
  <si>
    <t>EQUIPOS DE PROTECCIÓN  Y HERRAMIENTA MANUAL</t>
  </si>
  <si>
    <t>1.3.5</t>
  </si>
  <si>
    <t>ASUNTOS JURÍDICOS</t>
  </si>
  <si>
    <t>03_23</t>
  </si>
  <si>
    <t>SINDICATURA MUNICIPAL</t>
  </si>
  <si>
    <t>011_23</t>
  </si>
  <si>
    <t>DIRECCIÓN GENERAL JURIDÍCA</t>
  </si>
  <si>
    <t>DEFENSORÍA LEGAL</t>
  </si>
  <si>
    <t>SERVICIOS FINANCIEROS Y BANCARIOS</t>
  </si>
  <si>
    <t>012_23</t>
  </si>
  <si>
    <t>DIRECCIÓN DE PROCESOS ADMINISTRATIVOS Y</t>
  </si>
  <si>
    <t>DESPACHO DE LA TESORERÍA MUNICIPAL</t>
  </si>
  <si>
    <t>OTROS ARRENDAMIENTOS</t>
  </si>
  <si>
    <t>SERVICIOS DE COBRANZA, INVESTIGACIÓN CREDITICIA Y SIMILAR</t>
  </si>
  <si>
    <t>SERVICIOS DE RECAUDACIÓN, TRASLADO Y CUSTODIA DE VALORES</t>
  </si>
  <si>
    <t>CONSERVACIÓN Y MANTENIMIENTO MENOR DE INMUEBLES</t>
  </si>
  <si>
    <t>PASAJES AÉREOS</t>
  </si>
  <si>
    <t>PASAJES TERRESTRES</t>
  </si>
  <si>
    <t>VIÁTICOS EN EL PAÍS</t>
  </si>
  <si>
    <t>OTROS SERVICIOS DE TRASLADO Y HOSPEDAJE</t>
  </si>
  <si>
    <t>OTROS GASTOS POR RESPONSABILIDADES</t>
  </si>
  <si>
    <t>MUEBLES DE OFICINA Y ESTANTERÍA</t>
  </si>
  <si>
    <t>EJECUCIÓN DE PROYECTOS PRODUCTIVOS NO INCLUIDOS EN CONCEPTOS ANTERIORES DE ESTE CAPÍTULO</t>
  </si>
  <si>
    <t>PLANTAS DE TRATAMIENTO</t>
  </si>
  <si>
    <t>CAT</t>
  </si>
  <si>
    <t>TRANSFERENCIAS A FIDEICOMISOS DE ENTIDADES FEDERATIVAS Y MUNICIPIOS</t>
  </si>
  <si>
    <t>014_23</t>
  </si>
  <si>
    <t>DIRECCIÓN GENERAL DE INGRESOS</t>
  </si>
  <si>
    <t>RECURSOS RECAUDADOS DE MANERA EFICIENTE PROGRAMADOS</t>
  </si>
  <si>
    <t>MATERIALES PARA EL REGISTRO E IDENTIFICACIÓN DE BIENES Y PERSONAS</t>
  </si>
  <si>
    <t>DIVERSAS DEVOLUCIONES</t>
  </si>
  <si>
    <t>ECONOMIA ALIMENTARIA</t>
  </si>
  <si>
    <t>SUBSIDIOS A LA PRODUCCIÓN</t>
  </si>
  <si>
    <t>APOYO A INSTITUCIONES</t>
  </si>
  <si>
    <t>FIL</t>
  </si>
  <si>
    <t>CLAD</t>
  </si>
  <si>
    <t>FESTIVAL PAPIROLAS 2023</t>
  </si>
  <si>
    <t>14_23</t>
  </si>
  <si>
    <t>CENTRO DE ESTIMULACIÓN PARA PERSONAS CON DISCAPACIDAD INTELECTUAL (CENDI)</t>
  </si>
  <si>
    <t>034_23</t>
  </si>
  <si>
    <t>CENTRO DE ESTIMULACIÓN PARA PERSONAS CON</t>
  </si>
  <si>
    <t>ATENCIÓN PARA PERSONAS CON DISCAPACIDAD INTELECTUAL</t>
  </si>
  <si>
    <t>01_23</t>
  </si>
  <si>
    <t>PRESIDENCIA</t>
  </si>
  <si>
    <t>001_23</t>
  </si>
  <si>
    <t>SECRETARÍA PARTICULAR</t>
  </si>
  <si>
    <t>APOYO ECONÓMICO A PERSONAS FÍSICAS, ASOCIACIONES E INSTITUCIONES SIN FINES DE LUCRO</t>
  </si>
  <si>
    <t>ALDEA PASITOS</t>
  </si>
  <si>
    <t>FESTIVAL DEL CINE EN GUADALAJARA</t>
  </si>
  <si>
    <t>TELETON</t>
  </si>
  <si>
    <t>ONU</t>
  </si>
  <si>
    <t>MÉXICO DANZA</t>
  </si>
  <si>
    <t>LAS CORONELAS</t>
  </si>
  <si>
    <t>002_23</t>
  </si>
  <si>
    <t>DIRECCIÓN GENERAL DE RELACIONES PÚBLICAS</t>
  </si>
  <si>
    <t>ATENCIÓN A EVENTOS DEL GOBIERNO MUNICIPAL  Y AGENDA GUBERNAMENTAL</t>
  </si>
  <si>
    <t>005_23</t>
  </si>
  <si>
    <t>DIRECCIÓN GENERAL DE RELACIONES GUBERNAM</t>
  </si>
  <si>
    <t>RELACIONES GUBERNAMENTALES</t>
  </si>
  <si>
    <t>003_23</t>
  </si>
  <si>
    <t>JEFATURA DE GABINETE</t>
  </si>
  <si>
    <t>DESPACHO DE LA JEFATURA DE GABINETE</t>
  </si>
  <si>
    <t>004_23</t>
  </si>
  <si>
    <t>DIRECCIÓN DE COMUNICACIÓN</t>
  </si>
  <si>
    <t>COMUNICACIÓN ESTRATÉGICA DEL GOBIERNO</t>
  </si>
  <si>
    <t>DIFUSIÓN POR RADIO, TELEVISIÓN Y OTROS MEDIOS DE MENSAJES SOBRE PROGRAMAS Y ACTIVIDADES GUBERNAMENTALES</t>
  </si>
  <si>
    <t>TRAILER CONCERT</t>
  </si>
  <si>
    <t>SERVICIOS DE LA INDUSTRIA FÍLMICA, DEL SONIDO Y DEL VIDEO</t>
  </si>
  <si>
    <t>SERVICIO DE CREACIÓN Y DIFUSIÓN DE CONTENIDO EXCLUSIVAMENTE A  TRAVÉS DE INTERNET</t>
  </si>
  <si>
    <t>MATERIAL IMPRESO E INFORMACIÓN DIGITAL</t>
  </si>
  <si>
    <t>VIDRIO Y PRODUCTOS DE VIDRIO</t>
  </si>
  <si>
    <t>ARRENDAMIENTO DE EDIFICIOS</t>
  </si>
  <si>
    <t>BANDA MUNICIPAL</t>
  </si>
  <si>
    <t>CAPACITACIÓN ISO</t>
  </si>
  <si>
    <t>SERVICIOS DE PROTECCIÓN Y SEGURIDAD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</si>
  <si>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</si>
  <si>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</si>
  <si>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</si>
  <si>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</si>
  <si>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SERVICIOS DE CREATIVIDAD, PREPRODUCCIÓN Y PRODUCCIÓN DE PUBLICIDAD, EXCEPTO INTERNET</t>
  </si>
  <si>
    <t>SERVICIOS FUNERARIOS Y DE CEMENTERIOS</t>
  </si>
  <si>
    <t>EQUIPOS Y APARATOS AUDIOVISUALES</t>
  </si>
  <si>
    <t>VEHICULOS Y EQUIPO DE TRANSPORTE</t>
  </si>
  <si>
    <t>SISTEMAS DE AIRE ACONDICIONADO, CALEFACCIÓN Y DE REFRIGERACIÓN INDUSTRIAL Y COMERCIAL</t>
  </si>
  <si>
    <t>PANELES SOLARES</t>
  </si>
  <si>
    <t>DIETAS</t>
  </si>
  <si>
    <t>RETRIBUCIONES POR SERVICIOS DE CARÁCTER SOCIAL</t>
  </si>
  <si>
    <t>PRIMAS VACACIONALES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</si>
  <si>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</si>
  <si>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</si>
  <si>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</si>
  <si>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</si>
  <si>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</si>
  <si>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</si>
  <si>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</si>
  <si>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</si>
  <si>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019_23</t>
  </si>
  <si>
    <t>DIRECCIÓN ADMINISTRATIVA DE INFRAESTRUCT</t>
  </si>
  <si>
    <t>SERVICIO DE MANTENIMIENTO EN LOS ESPACIOS PÚBLICOS</t>
  </si>
  <si>
    <t>09_23</t>
  </si>
  <si>
    <t>COORDINACIÓN GENERAL DE DESARROLLO ECONÓMICO</t>
  </si>
  <si>
    <t>027_23</t>
  </si>
  <si>
    <t>DIRECCIÓN DE RASTRO MUNICIPAL</t>
  </si>
  <si>
    <t>SACRIFICIO DE BOVINOS Y PORCINOS EN EL RASTRO MUNICIPAL</t>
  </si>
  <si>
    <t>F</t>
  </si>
  <si>
    <t>Actividades destinadas a la promoción y fomento de</t>
  </si>
  <si>
    <t>ACTAS DE INSTALACIÓN DE MESAS DE PAZ</t>
  </si>
  <si>
    <t>PLANTA POTABILIZADORA</t>
  </si>
  <si>
    <t>PRESUPUESTO PARTICIPATIVO</t>
  </si>
  <si>
    <t>P</t>
  </si>
  <si>
    <t xml:space="preserve">Actividades destinadas al desarrollo de programas </t>
  </si>
  <si>
    <t>006_23</t>
  </si>
  <si>
    <t>DIRECCIÓN GENERAL DE CENSOS Y ESTADISTIC</t>
  </si>
  <si>
    <t>PROCESOS ESTADISTICOS DEL MUNICIPIO</t>
  </si>
  <si>
    <t>N</t>
  </si>
  <si>
    <t>FOEDEN</t>
  </si>
  <si>
    <t>AYUDAS POR DESASTRES NATURALES Y OTROS SINIESTROS</t>
  </si>
  <si>
    <t>3.1.1</t>
  </si>
  <si>
    <t>ASUNTOS ECONÓMICOS Y COMERCIALES EN GENERAL</t>
  </si>
  <si>
    <t>DESARROLLO ECONÓMICO Y EMPLEO</t>
  </si>
  <si>
    <t>028_23</t>
  </si>
  <si>
    <t>DIRECCÍON GENERAL DE DESARROLLO RURAL</t>
  </si>
  <si>
    <t>CAL AGRÍCOLA</t>
  </si>
  <si>
    <t>INDEMINIZACIÓN AL PRODUCTOR GANADERO</t>
  </si>
  <si>
    <t>026_23</t>
  </si>
  <si>
    <t>DESPACHO DE LA COORDINACIÓN GENERAL DE D</t>
  </si>
  <si>
    <t>ADMINISTRACIÓN CENTRAL DE LA COORDINACIÓN GENERAL DE DESARROLLO ECONÓMICO</t>
  </si>
  <si>
    <t>PRODUCTOS QUÍMICOS, FARMACÉUTICOS Y DE LABORATORIO ADQUIRIDOS COMO MATERIA PRIMA</t>
  </si>
  <si>
    <t>OTROS PRODUCTOS ADQUIRIDOS COMO MATERIA PRIMA</t>
  </si>
  <si>
    <t>CAL, YESO Y PRODUCTOS DE YESO</t>
  </si>
  <si>
    <t>ELABORACIÓN DE COMPOSTA</t>
  </si>
  <si>
    <t>LIMPIEZA DE MINAS DE BASALTO</t>
  </si>
  <si>
    <t>CABALGATA</t>
  </si>
  <si>
    <t>EXPO AGROPECUARIA</t>
  </si>
  <si>
    <t>CHARRERIA</t>
  </si>
  <si>
    <t>MICTLAN</t>
  </si>
  <si>
    <t>ARBOL NAVIDEÑO</t>
  </si>
  <si>
    <t>ACTIBAZAREZ</t>
  </si>
  <si>
    <t>SECTOR EMPRESARIAL</t>
  </si>
  <si>
    <t>ROSCA DE REYES</t>
  </si>
  <si>
    <t>PAQUETE AGROECOLÓGICO</t>
  </si>
  <si>
    <t>2.5.6</t>
  </si>
  <si>
    <t>OTRO SERVICIOS EDUCATIVOS Y ACTIVIDADES INHERENTES</t>
  </si>
  <si>
    <t>APOYO A INSTITUCIONES EDUCATIVAS</t>
  </si>
  <si>
    <t>PROGRAMA ABC Y REZAGO EDUCATIVO</t>
  </si>
  <si>
    <t>BECAS Y OTRAS AYUDAS PARA PROGRAMAS DE CAPACITACIÓN</t>
  </si>
  <si>
    <t>2.4.2</t>
  </si>
  <si>
    <t>CULTURA</t>
  </si>
  <si>
    <t>017_23</t>
  </si>
  <si>
    <t>DIRECCIÓN GENERAL DE CULTURA</t>
  </si>
  <si>
    <t>POLITICA CULTURAL DE TLAJOMULCO DE ZUÑIGA</t>
  </si>
  <si>
    <t>FESTIVAL MAROMETA</t>
  </si>
  <si>
    <t>DIA DEL MAESTRO</t>
  </si>
  <si>
    <t>EXPOSICIONES</t>
  </si>
  <si>
    <t>3.7.1</t>
  </si>
  <si>
    <t>TURISMO</t>
  </si>
  <si>
    <t>029_23</t>
  </si>
  <si>
    <t>DIRECCIÓN GENERAL DE TURISMO Y PROMOCIÓN</t>
  </si>
  <si>
    <t>APOYO A TRADICIONES</t>
  </si>
  <si>
    <t>ESCUELA DE CHARRERIA</t>
  </si>
  <si>
    <t>APOYO A LAS TRADICIONES (XAYACATES)</t>
  </si>
  <si>
    <t>2.4.1</t>
  </si>
  <si>
    <t>DEPORTE Y RECREACIÓN</t>
  </si>
  <si>
    <t>16_23</t>
  </si>
  <si>
    <t>CONSEJO MUNICIPAL DEL DEPORTE (COMUDE)</t>
  </si>
  <si>
    <t>036_23</t>
  </si>
  <si>
    <t>ACTIVIDADES DEPORTIVAS Y RECREATIVAS EN EL MUNICIPIO</t>
  </si>
  <si>
    <t>2.6.8</t>
  </si>
  <si>
    <t>OTROS GRUPOS VULNERABLES</t>
  </si>
  <si>
    <t>13_23</t>
  </si>
  <si>
    <t>INSTITUTO MUNICIPAL DE LA MUJER TLAJOMULQUENSE (IMMT)</t>
  </si>
  <si>
    <t>033_23</t>
  </si>
  <si>
    <t>INSTITUTO MUNICIPAL DE LA MUJER TLAJOMUL</t>
  </si>
  <si>
    <t>ATENCION A MUJERES DEL MUNICIPIO</t>
  </si>
  <si>
    <t>2.6.3</t>
  </si>
  <si>
    <t>FAMILIA E HIJOS</t>
  </si>
  <si>
    <t>12_23</t>
  </si>
  <si>
    <t>SISTEMA INTEGRAL PARA EL DESARROLLO DE LA FAMILIA (DIF)</t>
  </si>
  <si>
    <t>032_23</t>
  </si>
  <si>
    <t>SISTEMA INTEGRAL PARA EL DESARROLLO DE L</t>
  </si>
  <si>
    <t>SISTEMA INTEGRAL PARA EL DESARROLLO DE LA FAMILIA</t>
  </si>
  <si>
    <t>2.5-01-22</t>
  </si>
  <si>
    <t>FONDO DE APORTACIÓN A LA INFRAESTRUCTURA SOCIAL MUNICIPAL 2022 (FISM)</t>
  </si>
  <si>
    <t>2.5-03-22</t>
  </si>
  <si>
    <t>PRODDER 2022 (APORTACIÓN FEDERAL)</t>
  </si>
  <si>
    <t>2.6-05-22</t>
  </si>
  <si>
    <t>PROGRAMA ESTRATEGIA ALE 2022 (APORTACIÓN ESTATAL)</t>
  </si>
  <si>
    <t>2.6-10-22</t>
  </si>
  <si>
    <t>JALISCO CRECE 2022 (APORTACIÓN ESTATAL)</t>
  </si>
  <si>
    <t>2.5-02-22</t>
  </si>
  <si>
    <t>FONDO DE APORTACIÓN AL FORTALECIMIENTO MUNICIPAL 2022 (FORTAMUN)</t>
  </si>
  <si>
    <t>2.5-01-23</t>
  </si>
  <si>
    <t>FONDO DE APORTACIÓN A LA INFRAESTRUCTURA SOCIAL MUNICIPAL 2023 (FAISM)</t>
  </si>
  <si>
    <t>Total general</t>
  </si>
  <si>
    <t>FLETES Y MANIOBRAS</t>
  </si>
  <si>
    <t>INSTALACIÓN, REPARACIÓN Y MANTENIMIENTO DE MOBILIARIO Y EQUIPO DE ADMINISTRACIÓN, EDUCACIONAL Y RECREATIVO</t>
  </si>
  <si>
    <t>EQUIPAMIENTO TECNOLOGICO PROTECCIÓN CIVIL Y BOMBEROS</t>
  </si>
  <si>
    <t>CAMPAMENTO AEROESPACIAL</t>
  </si>
  <si>
    <t>PA/386/2021-2024</t>
  </si>
  <si>
    <t>CAPACITACIÓN SERVICIO A CLIENTES</t>
  </si>
  <si>
    <t>PINTURA PARA ESCUELAS</t>
  </si>
  <si>
    <t>EMBARCACIONES</t>
  </si>
  <si>
    <t>FONDO PARA INVERSIONES METROPOLITANAS 2023 (APORTACIÓN ESTATAL)</t>
  </si>
  <si>
    <t>2.6-12-23</t>
  </si>
  <si>
    <t>CONSTRUCCIÓN DE PLANTA DE SEPARACIÓN, CLASIFICACIÓN Y RECICLAJE DE RESIDUOS SÓLIDOS URBANOS DE TLAJOMULCO DE ZUÑIGA, JALISCO 2023 (APORTACIÓN ESTATAL)</t>
  </si>
  <si>
    <t>2.6-14-23</t>
  </si>
  <si>
    <t>2.6-05-23</t>
  </si>
  <si>
    <t>PROGRAMA ESTRATEGIA ALE 2023 (APORTACIÓN ESTATAL)</t>
  </si>
  <si>
    <t>1.6-05-23</t>
  </si>
  <si>
    <t>PROGRAMA ESTRATEGIA ALE 2023 (APORTACIÓN MUNICIPAL)</t>
  </si>
  <si>
    <t>2.6-13-23</t>
  </si>
  <si>
    <t>TECNIFICACIÓN CON DRONES PARA EL CAMPO EN TLAJOMULCO 2023 (APORTACIÓN ESTATAL)</t>
  </si>
  <si>
    <t>NOS MOVEMOS SEGURAS</t>
  </si>
  <si>
    <t>EDUCANDO PARA LA IGUALDAD</t>
  </si>
  <si>
    <t>BARRIOS DE PAZ 2023 (APORTACIÓN ESTATAL)</t>
  </si>
  <si>
    <t>2.6-06-23</t>
  </si>
  <si>
    <t>HONORARIOS ASIMILABLES A SALARIOS</t>
  </si>
  <si>
    <t>MATERIALES Y ÚTILES DE IMPRESIÓN Y REPRODUCCIÓN</t>
  </si>
  <si>
    <t>TECNIFICACIÓN CON DRONES PARA EL CAMPO EN TLAJOMULCO 2023 (APORTACIÓN MUNICIPAL)</t>
  </si>
  <si>
    <t>1.6-08-23</t>
  </si>
  <si>
    <t>ACADEMIAS DEPORTIVAS, ESPACIOS DE PAZ 2023 (APORTACIÓN ESTATAL)</t>
  </si>
  <si>
    <t>2.6-15-23</t>
  </si>
  <si>
    <t>UNIFORMES DEPORTIVOS PARA ACADEMIAS DEPORTIVAS</t>
  </si>
  <si>
    <t>ARTÍCULOS DEPORTIVOS</t>
  </si>
  <si>
    <t>PRODDER 2023 (APORTACIÓN FEDERAL)</t>
  </si>
  <si>
    <t>PRODDER 2023 (APORTACIÓN MUNICIPAL)</t>
  </si>
  <si>
    <t>CONVENIO</t>
  </si>
  <si>
    <t>FONDO PARA INVERSIONES METROPOLITANAS 2023 (APORTACIÓN MUNICIPAL)</t>
  </si>
  <si>
    <t>RECONOCIMIENTO CONTRA DERECHOS</t>
  </si>
  <si>
    <t>FONDO MUNICIPAL EXCLUSIVO PARA LA RECAUDACIÓN DE RECURSOS DESTINADOS PARA LA CREACIÓN O MEJORAMIENTO DE INFRAESTRUCTURA Y EQUIPAMIENTOS URBANOS EN ESPACIOS PÚBLICOS</t>
  </si>
  <si>
    <t xml:space="preserve">2da Modificación 2023  </t>
  </si>
  <si>
    <t xml:space="preserve">Capitulo  </t>
  </si>
  <si>
    <t>Nombre</t>
  </si>
  <si>
    <t xml:space="preserve">Tipo del gasto  </t>
  </si>
  <si>
    <t>Capitulo 6000</t>
  </si>
  <si>
    <t>Codigo Finalidad</t>
  </si>
  <si>
    <t>GOBIERNO</t>
  </si>
  <si>
    <t>ASUNTOS DE ORDEN PÚBLICO Y DE SEGURIDAD INTERIOR</t>
  </si>
  <si>
    <t>DESARROLLO SOCIAL</t>
  </si>
  <si>
    <t>VIVIENDA Y SERVICIOS A LA COMUNIDAD</t>
  </si>
  <si>
    <t>SALUD</t>
  </si>
  <si>
    <t>EDUCACIÓN</t>
  </si>
  <si>
    <t>PROTECCIÓN SOCIAL</t>
  </si>
  <si>
    <t>CRI/LI</t>
  </si>
  <si>
    <t>DESCRIPCIÓN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</si>
  <si>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</si>
  <si>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</si>
  <si>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</si>
  <si>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</si>
  <si>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</si>
  <si>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</si>
  <si>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</si>
  <si>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</si>
  <si>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</si>
  <si>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</si>
  <si>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</si>
  <si>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</si>
  <si>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</si>
  <si>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</si>
  <si>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</si>
  <si>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</si>
  <si>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</si>
  <si>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</si>
  <si>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</si>
  <si>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</si>
  <si>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</si>
  <si>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</si>
  <si>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</si>
  <si>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urbanos</t>
  </si>
  <si>
    <t>1.2.1.2</t>
  </si>
  <si>
    <t>Predios rústicos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</si>
  <si>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</si>
  <si>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</si>
  <si>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</si>
  <si>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</si>
  <si>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</si>
  <si>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</si>
  <si>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</si>
  <si>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</si>
  <si>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</si>
  <si>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</si>
  <si>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</si>
  <si>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</si>
  <si>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</si>
  <si>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</si>
  <si>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</si>
  <si>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</si>
  <si>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</si>
  <si>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</si>
  <si>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</si>
  <si>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</si>
  <si>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</si>
  <si>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</si>
  <si>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</si>
  <si>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</si>
  <si>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</si>
  <si>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</si>
  <si>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</si>
  <si>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</si>
  <si>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</si>
  <si>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</si>
  <si>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</si>
  <si>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</si>
  <si>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</si>
  <si>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</si>
  <si>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</si>
  <si>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</si>
  <si>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</si>
  <si>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</si>
  <si>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</si>
  <si>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</si>
  <si>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</si>
  <si>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</si>
  <si>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</si>
  <si>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</si>
  <si>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</si>
  <si>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</si>
  <si>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</si>
  <si>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</si>
  <si>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</si>
  <si>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</si>
  <si>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</si>
  <si>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</si>
  <si>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</si>
  <si>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</si>
  <si>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</si>
  <si>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</si>
  <si>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</si>
  <si>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</si>
  <si>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</si>
  <si>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</si>
  <si>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</si>
  <si>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</si>
  <si>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</si>
  <si>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</si>
  <si>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</si>
  <si>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</si>
  <si>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</si>
  <si>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</si>
  <si>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</si>
  <si>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</si>
  <si>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</si>
  <si>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</si>
  <si>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</si>
  <si>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</si>
  <si>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</si>
  <si>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</si>
  <si>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</si>
  <si>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</si>
  <si>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</si>
  <si>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</si>
  <si>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</si>
  <si>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</si>
  <si>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</si>
  <si>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</si>
  <si>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</si>
  <si>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</si>
  <si>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</si>
  <si>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</si>
  <si>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</si>
  <si>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</si>
  <si>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 en cementerios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</si>
  <si>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</si>
  <si>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</si>
  <si>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</si>
  <si>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</si>
  <si>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</si>
  <si>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</si>
  <si>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</si>
  <si>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</si>
  <si>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</si>
  <si>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</si>
  <si>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</si>
  <si>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</si>
  <si>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</si>
  <si>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</si>
  <si>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</si>
  <si>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</si>
  <si>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</si>
  <si>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</si>
  <si>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</si>
  <si>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</si>
  <si>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</si>
  <si>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</si>
  <si>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</si>
  <si>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</si>
  <si>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</si>
  <si>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</si>
  <si>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</si>
  <si>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</si>
  <si>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</si>
  <si>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</si>
  <si>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</si>
  <si>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</si>
  <si>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</si>
  <si>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</si>
  <si>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</si>
  <si>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</si>
  <si>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</si>
  <si>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</si>
  <si>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</si>
  <si>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</si>
  <si>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</si>
  <si>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</si>
  <si>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</si>
  <si>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</si>
  <si>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</si>
  <si>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</si>
  <si>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</si>
  <si>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</si>
  <si>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</si>
  <si>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</si>
  <si>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</si>
  <si>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</si>
  <si>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</si>
  <si>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</si>
  <si>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</si>
  <si>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</si>
  <si>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</si>
  <si>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</si>
  <si>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</si>
  <si>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</si>
  <si>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</si>
  <si>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</si>
  <si>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</si>
  <si>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</si>
  <si>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</si>
  <si>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</si>
  <si>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</si>
  <si>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</si>
  <si>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</si>
  <si>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</si>
  <si>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</si>
  <si>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</si>
  <si>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</si>
  <si>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</si>
  <si>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</si>
  <si>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</si>
  <si>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</si>
  <si>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</si>
  <si>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</si>
  <si>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</si>
  <si>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</si>
  <si>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</si>
  <si>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</si>
  <si>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</si>
  <si>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</si>
  <si>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</si>
  <si>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</si>
  <si>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</si>
  <si>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</si>
  <si>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</si>
  <si>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</si>
  <si>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</si>
  <si>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</si>
  <si>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</si>
  <si>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</si>
  <si>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</si>
  <si>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</si>
  <si>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</si>
  <si>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</si>
  <si>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</si>
  <si>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</si>
  <si>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</si>
  <si>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</si>
  <si>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</si>
  <si>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</si>
  <si>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</si>
  <si>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</si>
  <si>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</si>
  <si>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</si>
  <si>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</si>
  <si>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</si>
  <si>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</si>
  <si>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</si>
  <si>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</si>
  <si>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</si>
  <si>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</si>
  <si>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</si>
  <si>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</si>
  <si>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</si>
  <si>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</si>
  <si>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</si>
  <si>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</si>
  <si>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</si>
  <si>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</si>
  <si>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</si>
  <si>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</si>
  <si>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</si>
  <si>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</si>
  <si>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</si>
  <si>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</si>
  <si>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</si>
  <si>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</si>
  <si>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</si>
  <si>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</si>
  <si>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</si>
  <si>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</si>
  <si>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</si>
  <si>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</si>
  <si>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</si>
  <si>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</si>
  <si>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</si>
  <si>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</si>
  <si>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</si>
  <si>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</si>
  <si>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</si>
  <si>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</si>
  <si>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</si>
  <si>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</si>
  <si>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</si>
  <si>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</si>
  <si>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</si>
  <si>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</si>
  <si>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</si>
  <si>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</si>
  <si>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</si>
  <si>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</si>
  <si>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</si>
  <si>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</si>
  <si>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</si>
  <si>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</si>
  <si>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</si>
  <si>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</si>
  <si>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</si>
  <si>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</si>
  <si>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</si>
  <si>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</si>
  <si>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</si>
  <si>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</si>
  <si>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</si>
  <si>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</si>
  <si>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</si>
  <si>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</si>
  <si>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</si>
  <si>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</si>
  <si>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</si>
  <si>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</si>
  <si>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</si>
  <si>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</si>
  <si>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</si>
  <si>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</si>
  <si>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</si>
  <si>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</si>
  <si>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</si>
  <si>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</si>
  <si>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</si>
  <si>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</si>
  <si>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</si>
  <si>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</si>
  <si>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</si>
  <si>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</si>
  <si>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</si>
  <si>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</si>
  <si>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</si>
  <si>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</si>
  <si>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</si>
  <si>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</si>
  <si>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</si>
  <si>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</si>
  <si>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</si>
  <si>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</si>
  <si>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</si>
  <si>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</si>
  <si>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</si>
  <si>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</si>
  <si>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</si>
  <si>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</si>
  <si>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</si>
  <si>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</si>
  <si>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</si>
  <si>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</si>
  <si>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</si>
  <si>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</si>
  <si>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</si>
  <si>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</si>
  <si>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</si>
  <si>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</si>
  <si>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</si>
  <si>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</si>
  <si>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</si>
  <si>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</si>
  <si>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</si>
  <si>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</si>
  <si>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</si>
  <si>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</si>
  <si>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</si>
  <si>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Otros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</si>
  <si>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</si>
  <si>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</si>
  <si>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</si>
  <si>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</si>
  <si>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</si>
  <si>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</si>
  <si>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</si>
  <si>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</si>
  <si>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</si>
  <si>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</si>
  <si>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</si>
  <si>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</si>
  <si>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</si>
  <si>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</si>
  <si>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</si>
  <si>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</si>
  <si>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</si>
  <si>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</si>
  <si>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</si>
  <si>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</si>
  <si>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</si>
  <si>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</si>
  <si>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</si>
  <si>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</si>
  <si>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</si>
  <si>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</si>
  <si>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</si>
  <si>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</si>
  <si>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</si>
  <si>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</si>
  <si>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</si>
  <si>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</si>
  <si>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</si>
  <si>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</si>
  <si>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</si>
  <si>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</si>
  <si>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</si>
  <si>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</si>
  <si>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</si>
  <si>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</si>
  <si>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</si>
  <si>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</si>
  <si>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</si>
  <si>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</si>
  <si>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</si>
  <si>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</si>
  <si>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</si>
  <si>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</si>
  <si>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Accesorios en aprovechamientos</t>
  </si>
  <si>
    <t>APROVECHAMIENTOS NO COMPRENDIDOS EN LA LEY DE INGRESOS VIGENTE, CAUSADOS EN EJERCICIOS FISCALES ANTERIORES PENDIENTES DE LIQUIDACION O PAGO</t>
  </si>
  <si>
    <t>6.9.1</t>
  </si>
  <si>
    <t>APROVECHAMIENTOS NO COMPRENDIDOS EN LA LEY DE INGRESOS VIGENTE</t>
  </si>
  <si>
    <t>6.9.1.1</t>
  </si>
  <si>
    <t>Aprovechamientos no comprendidos en la ley de ingresos vigente, ejercicios anteriores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</si>
  <si>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</si>
  <si>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</si>
  <si>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</si>
  <si>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</si>
  <si>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</si>
  <si>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</si>
  <si>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</si>
  <si>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</si>
  <si>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</si>
  <si>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</si>
  <si>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</si>
  <si>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</si>
  <si>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</si>
  <si>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</si>
  <si>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</si>
  <si>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</si>
  <si>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</si>
  <si>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</si>
  <si>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</si>
  <si>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Fondo General de Participaciones</t>
  </si>
  <si>
    <t>8.1.1.2</t>
  </si>
  <si>
    <t>Fondo de Fomento Municipal</t>
  </si>
  <si>
    <t>8.1.1.3</t>
  </si>
  <si>
    <t>Fondo de Fiscalizacion y Recaudacion</t>
  </si>
  <si>
    <t>8.1.1.4</t>
  </si>
  <si>
    <t>Impuesto Especial Sobre Produccion y Servicios</t>
  </si>
  <si>
    <t>8.1.1.5</t>
  </si>
  <si>
    <t>Gasolinas y Diesel</t>
  </si>
  <si>
    <t>8.1.1.6</t>
  </si>
  <si>
    <t>Fondo de Impuesto Sobre la Renta</t>
  </si>
  <si>
    <t>8.1.1.7</t>
  </si>
  <si>
    <t>Fondo de Estabilización de los Ingresos de las Entidades Federativas</t>
  </si>
  <si>
    <t>8.1.2</t>
  </si>
  <si>
    <t>Estatales</t>
  </si>
  <si>
    <t>8.1.2.1</t>
  </si>
  <si>
    <t>Participaciones 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</si>
  <si>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</si>
  <si>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</si>
  <si>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</si>
  <si>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</si>
  <si>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</si>
  <si>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</si>
  <si>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</si>
  <si>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</si>
  <si>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</si>
  <si>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</si>
  <si>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</si>
  <si>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</si>
  <si>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</si>
  <si>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</si>
  <si>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</si>
  <si>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</si>
  <si>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</si>
  <si>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</si>
  <si>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</si>
  <si>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</si>
  <si>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</si>
  <si>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8.4.1</t>
  </si>
  <si>
    <t>INCENTIVOS DE LA COLABORACION FISCAL</t>
  </si>
  <si>
    <t>8.4.1.1</t>
  </si>
  <si>
    <t>Tenencia o Uso de Vehiculos</t>
  </si>
  <si>
    <t>8.4.1.2</t>
  </si>
  <si>
    <t>Fondo de Compensación ISAN</t>
  </si>
  <si>
    <t>8.4.1.3</t>
  </si>
  <si>
    <t>Impuesto Sobre Automoviles Nuevos</t>
  </si>
  <si>
    <t>8.4.1.4</t>
  </si>
  <si>
    <t>Otros Incentivos Economicos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</si>
  <si>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</si>
  <si>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</si>
  <si>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</si>
  <si>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</si>
  <si>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</si>
  <si>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</si>
  <si>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SUBSIDIOS Y SUBVENCIONES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</si>
  <si>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</si>
  <si>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</si>
  <si>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</si>
  <si>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</si>
  <si>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</si>
  <si>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</si>
  <si>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</si>
  <si>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DEL FONDO MEXICANO DEL PETROLEO PARA LA ESTABILIZACION Y EL DESARROLLO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</si>
  <si>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</si>
  <si>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</si>
  <si>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</si>
  <si>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</si>
  <si>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</si>
  <si>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</si>
  <si>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</si>
  <si>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</si>
  <si>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</si>
  <si>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</si>
  <si>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</si>
  <si>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</si>
  <si>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</si>
  <si>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</si>
  <si>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Estado del presupuesto</t>
  </si>
  <si>
    <t>MATERIALES DE ADMINISTRACION, EMISION DE DOCUMENTOS Y ARTICULOS OFICIALES</t>
  </si>
  <si>
    <t>ALIMENTOS Y UTENSILIOS</t>
  </si>
  <si>
    <t>MATERIAS PRIMAS Y MATERIALES DE PRODUCCION Y COMERCIALIZACION</t>
  </si>
  <si>
    <t>PRODUCTOS QUIMICOS, FARMACEUTICOS Y DE LABORATORIO</t>
  </si>
  <si>
    <t>VESTUARIO, BLANCOS, PRENDAS DE PROTECCION Y ARTICULOS DEPORTIVOS</t>
  </si>
  <si>
    <t>MATERIALES Y SUMINISTROS PARA SEGURIDAD</t>
  </si>
  <si>
    <t>HERRAMIENTAS, REFACCIONES Y ACCESORIOS MENORES</t>
  </si>
  <si>
    <t>1.5-03-23</t>
  </si>
  <si>
    <t>2.5-03-23</t>
  </si>
  <si>
    <t>1.1-01-23</t>
  </si>
  <si>
    <t>1.6-09-23</t>
  </si>
  <si>
    <t>Importe Ajustado</t>
  </si>
  <si>
    <t>Pre-Comprometido</t>
  </si>
  <si>
    <t>Comprometido</t>
  </si>
  <si>
    <t>Devengado</t>
  </si>
  <si>
    <t>Ejercido</t>
  </si>
  <si>
    <t>Pagado</t>
  </si>
  <si>
    <t>Etiquetado</t>
  </si>
  <si>
    <t>Nombre finalidad</t>
  </si>
  <si>
    <t>Codigo Funcion</t>
  </si>
  <si>
    <t>Nombre Funcion</t>
  </si>
  <si>
    <t>Tipo Gasto Nombre</t>
  </si>
  <si>
    <t>Concepto codigo</t>
  </si>
  <si>
    <t>Concepto nombre</t>
  </si>
  <si>
    <t>Partida generica codigo</t>
  </si>
  <si>
    <t>Partida generica nombre</t>
  </si>
  <si>
    <t>Disponible</t>
  </si>
  <si>
    <t>Transferencia Origen</t>
  </si>
  <si>
    <t>Transferencia Destino</t>
  </si>
  <si>
    <t>2da Ampliación</t>
  </si>
  <si>
    <t>3ra Ampliación</t>
  </si>
  <si>
    <t>Si</t>
  </si>
  <si>
    <t>COORDINACIÓN DE LA POLÍTICA DE GOBIERNO</t>
  </si>
  <si>
    <t>OTROS SERVICIOS GENERALES</t>
  </si>
  <si>
    <t>No</t>
  </si>
  <si>
    <t>REMUNERACIONES AL PERSONAL DE CARACTER PERMANENTE</t>
  </si>
  <si>
    <t>SERVICIOS PROFESIONALES, CIENTIFICOS, TECNICOS Y OTROS SERVICIOS</t>
  </si>
  <si>
    <t>MOBILIARIO Y EQUIPO DE ADMINISTRACION</t>
  </si>
  <si>
    <t>REMUNERACIONES AL PERSONAL DE CARACTER TRANSITORIO</t>
  </si>
  <si>
    <t>PAGO DE ESTIMULOS A SERVIDORES PUBLICOS</t>
  </si>
  <si>
    <t>SERVICIOS OFICIALES</t>
  </si>
  <si>
    <t>AYUDAS SOCIALES</t>
  </si>
  <si>
    <t>TRANSFERENCIAS, ASIGNACIONES, SUBSIDIOS Y OTRAS  AYUDAS</t>
  </si>
  <si>
    <t>SERVICIOS DE COMUNICACION SOCIAL Y PUBLICIDAD</t>
  </si>
  <si>
    <t>MAQUINARIA, OTROS EQUIPOS Y HERRAMIENTAS</t>
  </si>
  <si>
    <t>AMORTIZACION DE LA DEUDA PUBLICA</t>
  </si>
  <si>
    <t>DEUDA  PÚBLICA</t>
  </si>
  <si>
    <t>INTERESES DE LA DEUDA PUBLICA</t>
  </si>
  <si>
    <t>SERVICIOS DE ARRENDAMIENTO</t>
  </si>
  <si>
    <t>OBRA PUBLICA EN BIENES DE DOMINIO PUBLICO</t>
  </si>
  <si>
    <t>INVERSIÓN PÚBLICA</t>
  </si>
  <si>
    <t>PROTECCIÓN AMBIENTAL</t>
  </si>
  <si>
    <t>SERVICIOS DE INSTALACION, REPARACION, MANTENIMIENTO Y CONSERVACION</t>
  </si>
  <si>
    <t>SERVICIOS BASICOS</t>
  </si>
  <si>
    <t>DESARROLLO ECONÓMICO</t>
  </si>
  <si>
    <t>CIENCIA, TECNOLOGÍA E INNOVACIÓN</t>
  </si>
  <si>
    <t>BIENES INMUEBLES</t>
  </si>
  <si>
    <t>SERVICIOS DE TRASLADO Y VIATICOS</t>
  </si>
  <si>
    <t>TRANSFERENCIAS AL RESTO DEL SECTOR PUBLICO</t>
  </si>
  <si>
    <t>PROYECTOS PRODUCTIVOS Y ACCIONES DE FOMENTO</t>
  </si>
  <si>
    <t>SERVICIOS FINANCIEROS, BANCARIOS Y COMERCIALES</t>
  </si>
  <si>
    <t>MOBILIARIO Y EQUIPO EDUCACIONAL Y RECREATIVO</t>
  </si>
  <si>
    <t>MATERIALES Y ARTÍCULOS DE CONSTRUCCIÓN Y DE REPARACIÓN.</t>
  </si>
  <si>
    <t>EQUIPOS DE GENERACIÓN ELÉCTRICA, APARATOS Y ACCESORIOS ELÉCTRICOS</t>
  </si>
  <si>
    <t>REMUNERACIONES ADICIONALES Y ESPECIALES</t>
  </si>
  <si>
    <t>SEGURIDAD SOCIAL</t>
  </si>
  <si>
    <t>APORTACIONES A FONDOS DE VIVIENDA</t>
  </si>
  <si>
    <t>OTRAS PRESTACIONES SOCIALES Y ECONOMICAS</t>
  </si>
  <si>
    <t>2.6-11-23</t>
  </si>
  <si>
    <t>ESTRATEGIA DE SEGURIDAD "PUNTOS PURPURA" 2023 (APORTACIÓN ESTATAL)</t>
  </si>
  <si>
    <t>1.6-07-23</t>
  </si>
  <si>
    <t>ESTRATEGIA DE SEGURIDAD "PUNTOS PURPURA" 2023 (APORTACIÓN MUNICIPAL)</t>
  </si>
  <si>
    <t>MAQUINARIA Y EQUIPO DE CONSTRUCCIÓN</t>
  </si>
  <si>
    <t>OBRAS MULTIANUALES</t>
  </si>
  <si>
    <t>Desastres naturales</t>
  </si>
  <si>
    <t>MATERIALES DE SEGURIDAD PÚBLICA</t>
  </si>
  <si>
    <t>EQUIPO E INSTRUMENTAL MEDICO Y DE LABORATORIO</t>
  </si>
  <si>
    <t>RECREACIÓN, CULTURA Y OTRAS MANIFESTACIONES SOCIALES</t>
  </si>
  <si>
    <t>ACTIVOS BIOLOGICOS</t>
  </si>
  <si>
    <t>ASUNTOS ECONÓMICOS, COMERCIALES Y LABORALES EN GENERAL</t>
  </si>
  <si>
    <t>ACTIVOS INTANGIBLES</t>
  </si>
  <si>
    <t>Suma de 3ra Ampliación</t>
  </si>
  <si>
    <t>Programa y Proyecto</t>
  </si>
  <si>
    <t>Fuente de financiamiento</t>
  </si>
  <si>
    <t>Proyecto y Programa</t>
  </si>
  <si>
    <t>2da Modifcación</t>
  </si>
  <si>
    <t>3ra Moficación</t>
  </si>
  <si>
    <t>Amortización de la deuda y disminución de pasivos</t>
  </si>
  <si>
    <t>Gasto capital</t>
  </si>
  <si>
    <t>Gasto corriente</t>
  </si>
  <si>
    <t xml:space="preserve">3ra Ampliación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</si>
</sst>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8288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pivotButton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4" fillId="0" borderId="0" xfId="0" applyFont="1"/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164" fontId="6" fillId="3" borderId="3" xfId="5" applyNumberFormat="1" applyFont="1" applyFill="1" applyBorder="1" applyAlignment="1">
      <alignment vertical="center" wrapText="1"/>
    </xf>
    <xf numFmtId="43" fontId="4" fillId="0" borderId="0" xfId="1" applyFont="1"/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64" fontId="7" fillId="4" borderId="6" xfId="5" applyNumberFormat="1" applyFont="1" applyFill="1" applyBorder="1" applyAlignment="1">
      <alignment horizontal="right" vertical="center" wrapText="1"/>
    </xf>
    <xf numFmtId="43" fontId="4" fillId="0" borderId="0" xfId="0" applyNumberFormat="1" applyFont="1"/>
    <xf numFmtId="0" fontId="8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164" fontId="5" fillId="4" borderId="6" xfId="5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6" xfId="5" applyNumberFormat="1" applyFont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164" fontId="6" fillId="3" borderId="6" xfId="5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164" fontId="7" fillId="4" borderId="3" xfId="5" applyNumberFormat="1" applyFont="1" applyFill="1" applyBorder="1" applyAlignment="1">
      <alignment horizontal="right" vertical="center" wrapText="1"/>
    </xf>
    <xf numFmtId="164" fontId="4" fillId="0" borderId="0" xfId="5" applyNumberFormat="1" applyFont="1"/>
    <xf numFmtId="0" fontId="1" fillId="0" borderId="0" xfId="0" applyFont="1"/>
    <xf numFmtId="4" fontId="0" fillId="0" borderId="0" xfId="0" applyNumberFormat="1" applyAlignment="1">
      <alignment wrapText="1"/>
    </xf>
    <xf numFmtId="0" fontId="0" fillId="0" borderId="0" xfId="0" pivotButton="1" applyAlignment="1">
      <alignment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pivotButton="1" applyAlignment="1">
      <alignment horizontal="left" vertical="center"/>
    </xf>
    <xf numFmtId="0" fontId="0" fillId="0" borderId="0" xfId="0" pivotButton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pivotButton="1" applyAlignment="1">
      <alignment horizontal="center"/>
    </xf>
    <xf numFmtId="4" fontId="0" fillId="0" borderId="0" xfId="0" applyNumberFormat="1" applyAlignment="1">
      <alignment horizontal="left"/>
    </xf>
    <xf numFmtId="0" fontId="1" fillId="6" borderId="0" xfId="0" applyFont="1" applyFill="1"/>
    <xf numFmtId="0" fontId="1" fillId="7" borderId="0" xfId="0" applyFont="1" applyFill="1"/>
    <xf numFmtId="0" fontId="1" fillId="5" borderId="0" xfId="0" applyFont="1" applyFill="1"/>
    <xf numFmtId="0" fontId="1" fillId="8" borderId="0" xfId="0" applyFont="1" applyFill="1"/>
    <xf numFmtId="0" fontId="1" fillId="9" borderId="0" xfId="0" applyFont="1" applyFill="1"/>
    <xf numFmtId="44" fontId="9" fillId="0" borderId="0" xfId="5" applyFont="1"/>
    <xf numFmtId="44" fontId="4" fillId="0" borderId="0" xfId="0" applyNumberFormat="1" applyFont="1"/>
    <xf numFmtId="165" fontId="10" fillId="0" borderId="0" xfId="0" applyNumberFormat="1" applyFont="1" applyAlignment="1">
      <alignment vertical="center" wrapText="1"/>
    </xf>
    <xf numFmtId="165" fontId="4" fillId="0" borderId="0" xfId="0" applyNumberFormat="1" applyFont="1"/>
    <xf numFmtId="164" fontId="8" fillId="0" borderId="6" xfId="5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0" fontId="3" fillId="0" borderId="0" xfId="0" applyFont="1"/>
    <xf numFmtId="0" fontId="3" fillId="0" borderId="0" xfId="0" pivotButton="1" applyFont="1" applyAlignment="1">
      <alignment horizontal="left" vertical="center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10" borderId="0" xfId="0" applyNumberFormat="1" applyFill="1"/>
    <xf numFmtId="4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2" xfId="5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Millares 3" xfId="4" xr:uid="{00000000-0005-0000-0000-000002000000}"/>
    <cellStyle name="Moneda" xfId="5" builtinId="4"/>
    <cellStyle name="Moneda 2" xfId="3" xr:uid="{00000000-0005-0000-0000-000004000000}"/>
    <cellStyle name="Normal" xfId="0" builtinId="0"/>
  </cellStyles>
  <dxfs count="2001">
    <dxf>
      <font>
        <sz val="8"/>
      </font>
    </dxf>
    <dxf>
      <numFmt numFmtId="4" formatCode="#,##0.00"/>
    </dxf>
    <dxf>
      <numFmt numFmtId="4" formatCode="#,##0.00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numFmt numFmtId="4" formatCode="#,##0.00"/>
    </dxf>
    <dxf>
      <numFmt numFmtId="4" formatCode="#,##0.00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4" formatCode="#,##0.00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right" readingOrder="0"/>
    </dxf>
    <dxf>
      <numFmt numFmtId="4" formatCode="#,##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/>
    </dxf>
    <dxf>
      <alignment wrapText="1"/>
    </dxf>
    <dxf>
      <alignment wrapText="1"/>
    </dxf>
    <dxf>
      <alignment horizontal="center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4" formatCode="#,##0.00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horizontal="center"/>
    </dxf>
    <dxf>
      <alignment vertical="center"/>
    </dxf>
  </dxfs>
  <tableStyles count="0" defaultTableStyle="TableStyleMedium2" defaultPivotStyle="PivotStyleLight16"/>
  <colors>
    <mruColors>
      <color rgb="FFA82883"/>
      <color rgb="FFC9D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ABETH RODRIGUEZ RUBIO - PC-1074" refreshedDate="45190.567466435183" createdVersion="4" refreshedVersion="8" minRefreshableVersion="3" recordCount="464" xr:uid="{00000000-000A-0000-FFFF-FFFF10000000}">
  <cacheSource type="worksheet">
    <worksheetSource ref="A1:AQ465" sheet="BASE GENERAL"/>
  </cacheSource>
  <cacheFields count="43">
    <cacheField name="Codigo Origen" numFmtId="0">
      <sharedItems/>
    </cacheField>
    <cacheField name="Etiquetado" numFmtId="0">
      <sharedItems/>
    </cacheField>
    <cacheField name="Codigo Finalidad" numFmtId="0">
      <sharedItems containsSemiMixedTypes="0" containsString="0" containsNumber="1" containsInteger="1" minValue="1" maxValue="3"/>
    </cacheField>
    <cacheField name="Nombre finalidad" numFmtId="0">
      <sharedItems count="3">
        <s v="GOBIERNO"/>
        <s v="DESARROLLO SOCIAL"/>
        <s v="DESARROLLO ECONÓMICO"/>
      </sharedItems>
    </cacheField>
    <cacheField name="Codigo Funcion" numFmtId="0">
      <sharedItems containsSemiMixedTypes="0" containsString="0" containsNumber="1" minValue="1.3" maxValue="3.8"/>
    </cacheField>
    <cacheField name="Nombre Funcion" numFmtId="0">
      <sharedItems/>
    </cacheField>
    <cacheField name="Codigo Subfuncion" numFmtId="0">
      <sharedItems/>
    </cacheField>
    <cacheField name="Nombre Subfuncion" numFmtId="0">
      <sharedItems count="18">
        <s v="FUNCIÓN PÚBLICA"/>
        <s v="OTRO SERVICIOS EDUCATIVOS Y ACTIVIDADES INHERENTES"/>
        <s v="POLICÍA"/>
        <s v="PROTECCIÓN CIVIL"/>
        <s v="ORDENACIÓN DE DESECHOS"/>
        <s v="ALUMBRADO PÚBLICO"/>
        <s v="INNOVACIÓN"/>
        <s v="ASUNTOS JURÍDICOS"/>
        <s v="PROTECCIÓN DE LA DIVERSIDAD BIOLÓGICA Y DEL PAISAJE"/>
        <s v="DESARROLLO REGIONAL"/>
        <s v="PRESTACIÓN DE SERVICIOS DE SALUD A LA COMUNIDAD"/>
        <s v="CULTURA"/>
        <s v="DEPORTE Y RECREACIÓN"/>
        <s v="OTROS GRUPOS VULNERABLES"/>
        <s v="FAMILIA E HIJOS"/>
        <s v="OTROS ASUNTOS SOCIALES"/>
        <s v="ASUNTOS ECONÓMICOS Y COMERCIALES EN GENERAL"/>
        <s v="TURISMO"/>
      </sharedItems>
    </cacheField>
    <cacheField name="Codigo Clasifi. Prog" numFmtId="0">
      <sharedItems count="9">
        <s v="M"/>
        <s v="E"/>
        <s v="S"/>
        <s v="R"/>
        <s v="K"/>
        <s v="O"/>
        <s v="F"/>
        <s v="P"/>
        <s v="N"/>
      </sharedItems>
    </cacheField>
    <cacheField name="Detalle Clasifi Prog" numFmtId="0">
      <sharedItems count="9">
        <s v="Actividades de apoyo administrativo desarrolladas "/>
        <s v="Actividades del sector público, que realiza en for"/>
        <s v="Definidos en el Presupuesto de Egresos y los que s"/>
        <s v="Solamente actividades específicas, distintas a las"/>
        <s v="Proyectos de inversión sujetos a registro en la Ca"/>
        <s v="Actividades que realizan la función pública o cont"/>
        <s v="Actividades destinadas a la promoción y fomento de"/>
        <s v="Actividades destinadas al desarrollo de programas "/>
        <s v="Desastres naturales"/>
      </sharedItems>
    </cacheField>
    <cacheField name="Cod. Dependencia" numFmtId="0">
      <sharedItems/>
    </cacheField>
    <cacheField name="Codigo Programa" numFmtId="0">
      <sharedItems containsSemiMixedTypes="0" containsString="0" containsNumber="1" containsInteger="1" minValue="1" maxValue="8"/>
    </cacheField>
    <cacheField name="Codigo Proyecto" numFmtId="0">
      <sharedItems containsSemiMixedTypes="0" containsString="0" containsNumber="1" containsInteger="1" minValue="1" maxValue="56"/>
    </cacheField>
    <cacheField name="Cod. Unidad Ejectura" numFmtId="0">
      <sharedItems/>
    </cacheField>
    <cacheField name="Tipo Gasto Nombre" numFmtId="0">
      <sharedItems count="6">
        <s v="Gasto corriente"/>
        <s v="Gasto capital"/>
        <s v="Amortización de la deuda y disminución de pasivos"/>
        <s v="(GCAP) GASTO CAPITAL" u="1"/>
        <s v="(ADDP) AMORTIZACIÓN DE LA DEUDA Y DISMINUCIÓN DE PASIVOS" u="1"/>
        <s v="(GCORR) GASTO CORRIENTE" u="1"/>
      </sharedItems>
    </cacheField>
    <cacheField name="Concepto codigo" numFmtId="0">
      <sharedItems containsSemiMixedTypes="0" containsString="0" containsNumber="1" containsInteger="1" minValue="1100" maxValue="9200"/>
    </cacheField>
    <cacheField name="Concepto nombre" numFmtId="0">
      <sharedItems/>
    </cacheField>
    <cacheField name="Partida generica codigo" numFmtId="0">
      <sharedItems containsSemiMixedTypes="0" containsString="0" containsNumber="1" containsInteger="1" minValue="134" maxValue="9210"/>
    </cacheField>
    <cacheField name="Partida generica nombre" numFmtId="0">
      <sharedItems/>
    </cacheField>
    <cacheField name="Partida" numFmtId="0">
      <sharedItems containsSemiMixedTypes="0" containsString="0" containsNumber="1" containsInteger="1" minValue="1111" maxValue="9211" count="144">
        <n v="3921"/>
        <n v="1111"/>
        <n v="1131"/>
        <n v="2711"/>
        <n v="3361"/>
        <n v="5111"/>
        <n v="5191"/>
        <n v="1211"/>
        <n v="2111"/>
        <n v="2121"/>
        <n v="2141"/>
        <n v="2171"/>
        <n v="2611"/>
        <n v="3391"/>
        <n v="1221"/>
        <n v="1711"/>
        <n v="2731"/>
        <n v="3821"/>
        <n v="4411"/>
        <n v="3611"/>
        <n v="5411"/>
        <n v="5641"/>
        <n v="3321"/>
        <n v="9111"/>
        <n v="9211"/>
        <n v="3251"/>
        <n v="6121"/>
        <n v="6131"/>
        <n v="6151"/>
        <n v="3341"/>
        <n v="2831"/>
        <n v="3581"/>
        <n v="3111"/>
        <n v="5691"/>
        <n v="3161"/>
        <n v="5811"/>
        <n v="3922"/>
        <n v="3711"/>
        <n v="3751"/>
        <n v="3791"/>
        <n v="4451"/>
        <n v="4211"/>
        <n v="6321"/>
        <n v="2211"/>
        <n v="2231"/>
        <n v="2911"/>
        <n v="2941"/>
        <n v="3181"/>
        <n v="3291"/>
        <n v="3311"/>
        <n v="3331"/>
        <n v="3411"/>
        <n v="3421"/>
        <n v="3431"/>
        <n v="3511"/>
        <n v="3721"/>
        <n v="3961"/>
        <n v="5151"/>
        <n v="3941"/>
        <n v="4251"/>
        <n v="2181"/>
        <n v="3942"/>
        <n v="3951"/>
        <n v="4311"/>
        <n v="3651"/>
        <n v="3661"/>
        <n v="5211"/>
        <n v="2151"/>
        <n v="2161"/>
        <n v="2411"/>
        <n v="2421"/>
        <n v="2451"/>
        <n v="2461"/>
        <n v="2471"/>
        <n v="2491"/>
        <n v="2521"/>
        <n v="2561"/>
        <n v="2721"/>
        <n v="2921"/>
        <n v="2961"/>
        <n v="2981"/>
        <n v="3141"/>
        <n v="3221"/>
        <n v="3231"/>
        <n v="3371"/>
        <n v="3441"/>
        <n v="3451"/>
        <n v="3481"/>
        <n v="3521"/>
        <n v="3551"/>
        <n v="3571"/>
        <n v="3631"/>
        <n v="3911"/>
        <n v="3962"/>
        <n v="5662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5611"/>
        <n v="5631"/>
        <n v="5671"/>
        <n v="2971"/>
        <n v="3261"/>
        <n v="2221"/>
        <n v="4481"/>
        <n v="2821"/>
        <n v="5651"/>
        <n v="2531"/>
        <n v="2541"/>
        <n v="5311"/>
        <n v="5321"/>
        <n v="2511"/>
        <n v="2551"/>
        <n v="3381"/>
        <n v="5621"/>
        <n v="5661"/>
        <n v="2481"/>
        <n v="3541"/>
        <n v="3561"/>
        <n v="3841"/>
        <n v="4431"/>
        <n v="4421"/>
        <n v="3351"/>
        <n v="5781"/>
        <n v="2591"/>
        <n v="5451"/>
        <n v="2351"/>
        <n v="2391"/>
        <n v="2431"/>
        <n v="5231"/>
        <n v="2991"/>
        <n v="3471"/>
        <n v="3531"/>
        <n v="5911"/>
        <n v="5971"/>
      </sharedItems>
    </cacheField>
    <cacheField name="Descripción" numFmtId="0">
      <sharedItems count="144">
        <s v="Reintegro de Remanentes de Recursos Federales y Estatales"/>
        <s v="DIETAS"/>
        <s v="SUELDO BASE AL PERSONAL PERMANENTE"/>
        <s v="VESTUARIO Y UNIFORMES"/>
        <s v="SERVICIOS DE APOYO ADMINISTRATIVO, FOTOCOPIADO E IMPRESIÓN"/>
        <s v="MUEBLES DE OFICINA Y ESTANTERÍA"/>
        <s v="OTROS MOBILIARIOS Y EQUIPOS DE ADMINISTRACIÓN"/>
        <s v="HONORARIOS ASIMILABLES A SALARIOS"/>
        <s v="MATERIALES, ÚTILES Y EQUIPOS MENORES DE OFICINA"/>
        <s v="MATERIALES Y ÚTILES DE IMPRESIÓN Y REPRODUCCIÓN"/>
        <s v="MATERIALES, ÚTILES Y EQUIPOS MENORES DE TECNOLOGÍAS DE LA INFORMACIÓN Y COMUNICACIONES"/>
        <s v="MATERIALES Y ÚTILES DE ENSEÑANZA"/>
        <s v="COMBUSTIBLES, LUBRICANTES Y ADITIVOS"/>
        <s v="SERVICIOS PROFESIONALES, CIENTÍFICOS Y TÉCNICOS INTEGRALES"/>
        <s v="SUELDOS BASE AL PERSONAL EVENTUAL"/>
        <s v="ESTÍMULOS"/>
        <s v="ARTÍCULOS DEPORTIVOS"/>
        <s v="GASTOS DE ORDEN  SOCIAL Y CULTURAL"/>
        <s v="AYUDAS SOCIALES A PERSONAS"/>
        <s v="DIFUSIÓN POR RADIO, TELEVISIÓN Y OTROS MEDIOS DE MENSAJES SOBRE PROGRAMAS Y ACTIVIDADES GUBERNAMENTALES"/>
        <s v="VEHICULOS Y EQUIPO DE TRANSPORTE"/>
        <s v="SISTEMAS DE AIRE ACONDICIONADO, CALEFACCIÓN Y DE REFRIGERACIÓN INDUSTRIAL Y COMERCIAL"/>
        <s v="SERVICIOS DE DISEÑO, ARQUITECTURA, INGENIERÍA Y ACTIVIDADES RELACIONADAS"/>
        <s v="AMORTIZACIÓN DE LA DEUDA INTERNA CON INSTITUCIONES DE CRÉDITO"/>
        <s v="INTERESES DE LA DEUDA INTERNA CON INSTITUCIONES  DE CRÉDITO"/>
        <s v="ARRENDAMIENTO DE EQUIPO DE TRANSPORTE"/>
        <s v="EDIFICACIÓN NO  HABITACIONAL"/>
        <s v="CONSTRUCCIÓN DE OBRAS PARA EL ABASTECIMIENTO DE AGUA, PETRÓLEO, GAS, ELECTRICIDAD Y TELECOMUNICACIONES"/>
        <s v="CONSTRUCCIÓN DE VÍAS DE COMUNICACIÓN"/>
        <s v="SERVICIOS DE CAPACITACIÓN"/>
        <s v="PRENDAS DE PROTECCIÓN PARA SEGURIDAD PÚBLICA Y NACIONAL"/>
        <s v="SERVICIOS DE LIMPIEZA Y MANEJO DE DESECHOS"/>
        <s v="ENERGÍA ELÉCTRICA"/>
        <s v="OTROS EQUIPOS"/>
        <s v="SERVICIOS DE TELECOMUNICACIONES Y SATÉLITES"/>
        <s v="TERRENOS"/>
        <s v="IMPUESTOS Y DERECHOS"/>
        <s v="PASAJES AÉREOS"/>
        <s v="VIÁTICOS EN EL PAÍS"/>
        <s v="OTROS SERVICIOS DE TRASLADO Y HOSPEDAJE"/>
        <s v="AYUDAS SOCIALES A INSTITUCIONES SIN FINES DE LUCRO"/>
        <s v="TRANSFERENCIAS OTORGADAS A ENTIDADES PARAESTATALES NO EMPRESARIALES Y NO FINANCIERAS"/>
        <s v="EJECUCIÓN DE PROYECTOS PRODUCTIVOS NO INCLUIDOS EN CONCEPTOS ANTERIORES DE ESTE CAPÍTULO"/>
        <s v="PRODUCTOS ALIMENTICIOS PARA PERSONAS"/>
        <s v="UTENSILIOS PARA EL SERVICIO DE ALIMENTACIÓN"/>
        <s v="HERRAMIENTAS MENORES"/>
        <s v="REFACCIONES Y ACCESORIOS MENORES DE EQUIPO DE CÓMPUTO Y TECNOLOGÍAS DE LA INFORMACIÓN"/>
        <s v="SERVICIOS POSTALES Y TELEGRÁFICOS"/>
        <s v="OTROS ARRENDAMIENTOS"/>
        <s v="SERVICIOS LEGALES, DE CONTABILIDAD, AUDITORÍA Y RELACIONADOS"/>
        <s v="SERVICIOS DE CONSULTORÍA ADMINISTRATIVA, PROCESOS, TÉCNICA Y EN TECNOLOGÍAS DE LA INFORMACIÓN"/>
        <s v="SERVICIOS FINANCIEROS Y BANCARIOS"/>
        <s v="SERVICIOS DE COBRANZA, INVESTIGACIÓN CREDITICIA Y SIMILAR"/>
        <s v="SERVICIOS DE RECAUDACIÓN, TRASLADO Y CUSTODIA DE VALORES"/>
        <s v="CONSERVACIÓN Y MANTENIMIENTO MENOR DE INMUEBLES"/>
        <s v="PASAJES TERRESTRES"/>
        <s v="OTROS GASTOS POR RESPONSABILIDADES"/>
        <s v="EQUIPO DE CÓMPUTO DE TECNOLOGÍAS DE LA INFORMACIÓN"/>
        <s v="SENTENCIAS Y RESOLUCIONES POR AUTORIDAD COMPETENTE"/>
        <s v="TRANSFERENCIAS A FIDEICOMISOS DE ENTIDADES FEDERATIVAS Y MUNICIPIOS"/>
        <s v="MATERIALES PARA EL REGISTRO E IDENTIFICACIÓN DE BIENES Y PERSONAS"/>
        <s v="DIVERSAS DEVOLUCIONES"/>
        <s v="PENAS, MULTAS, ACCESORIOS Y ACTUALIZACIONES"/>
        <s v="SUBSIDIOS A LA PRODUCCIÓN"/>
        <s v="SERVICIOS DE LA INDUSTRIA FÍLMICA, DEL SONIDO Y DEL VIDEO"/>
        <s v="SERVICIO DE CREACIÓN Y DIFUSIÓN DE CONTENIDO EXCLUSIVAMENTE A  TRAVÉS DE INTERNET"/>
        <s v="EQUIPOS Y APARATOS AUDIOVISUALES"/>
        <s v="MATERIAL IMPRESO E INFORMACIÓN DIGITAL"/>
        <s v="MATERIAL DE LIMPIEZA"/>
        <s v="PRODUCTOS MINERALES NO METÁLICOS"/>
        <s v="CEMENTO Y PRODUCTOS DE CONCRETO"/>
        <s v="VIDRIO Y PRODUCTOS DE VIDRIO"/>
        <s v="MATERIAL ELÉCTRICO Y ELECTRÓNICO"/>
        <s v="ARTÍCULOS METÁLICOS PARA LA CONSTRUCCIÓN"/>
        <s v="OTROS MATERIALES Y ARTÍCULOS DE CONSTRUCCIÓN Y REPARACIÓN"/>
        <s v="FERTILIZANTES, PESTICIDAS Y OTROS AGROQUÍMICOS"/>
        <s v="FIBRAS SINTÉTICAS, HULES PLÁSTICOS Y DERIVADOS"/>
        <s v="PRENDAS DE SEGURIDAD Y PROTECCIÓN PERSONAL"/>
        <s v="REFACCIONES Y ACCESORIOS MENORES DE EDIFICIOS"/>
        <s v="REFACCIONES Y ACCESORIOS MENORES DE EQUIPO DE TRANSPORTE"/>
        <s v="REFACCIONES Y ACCESORIOS MENORES DE MAQUINARIA Y OTROS EQUIPOS"/>
        <s v="TELEFONÍA TRADICIONAL"/>
        <s v="ARRENDAMIENTO DE EDIFICIOS"/>
        <s v="ARRENDAMIENTO DE MOBILIARIO Y EQUIPO DE ADMINISTRACIÓN, EDUCACIONAL Y RECREATIVO"/>
        <s v="SERVICIOS DE PROTECCIÓN Y SEGURIDAD"/>
        <s v="SEGUROS DE RESPONSABILIDAD PATRIMONIAL Y FIANZAS"/>
        <s v="SEGURO DE BIENES PATRIMONIALES"/>
        <s v="COMISIONES POR VENTAS"/>
        <s v="INSTALACIÓN, REPARACIÓN Y MANTENIMIENTO DE MOBILIARIO Y EQUIPO DE ADMINISTRACIÓN, EDUCACIONAL Y RECREATIVO"/>
        <s v="REPARACIÓN Y MANTENIMIENTO DE EQUIPO DE TRANSPORTE"/>
        <s v="INSTALACIÓN, REPARACIÓN Y MANTENIMIENTO DE MAQUINARIA, OTROS EQUIPOS Y HERRAMIENTA"/>
        <s v="SERVICIOS DE CREATIVIDAD, PREPRODUCCIÓN Y PRODUCCIÓN DE PUBLICIDAD, EXCEPTO INTERNET"/>
        <s v="SERVICIOS FUNERARIOS Y DE CEMENTERIOS"/>
        <s v="DIVERSOS GASTOS POR INCIDENTE VIAL"/>
        <s v="PANELES SOLARES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MAQUINARIA Y EQUIPO AGROPECUARIO"/>
        <s v="MAQUINARIA Y EQUIPO DE CONSTRUCCIÓN"/>
        <s v="HERRAMIENTAS Y MÁQUINAS-HERRAMIENTA"/>
        <s v="REFACCIONES Y ACCESORIOS MENORES DE EQUIPO DE DEFE"/>
        <s v="ARRENDAMIENTO DE MAQUINARIA, OTROS EQUIPOS Y HERRAMIENTAS"/>
        <s v="PRODUCTOS ALIMENTICIOS PARA ANIMALES"/>
        <s v="AYUDAS POR DESASTRES NATURALES Y OTROS SINIESTROS"/>
        <s v="MATRIALES Y SUMINISTROS PARA SEGURIDAD"/>
        <s v="EQUIPO DE COMUNICACIÓN Y TELECOMUNICACIÓN"/>
        <s v="MEDICINAS Y PRODUCTOS FARMACÉUTICOS"/>
        <s v="MATERIALES, ACCESORIOS Y SUMINISTROS MÉDICOS"/>
        <s v="EQUIPO MÉDICO Y DE LABORATORIO"/>
        <s v="INSTRUMENTAL MÉDICO Y DE LABORATORIO"/>
        <s v="PRODUCTOS QUÍMICOS BÁSICOS"/>
        <s v="MATERIALES, ACCESORIOS Y SUMINISTROS DE LABORATORIO"/>
        <s v="SERVICIOS DE VIGILANCIA"/>
        <s v="MAQUINARIA Y EQUIPO INDUSTRIAL"/>
        <s v="EQUIPO DE GENERACIÓN ELÉCTRICA, APARATOS Y ACCESORIOS ELÉCTRICOS"/>
        <s v="MATERIALES COMPLEMENTARIOS"/>
        <s v="INSTALACIÓN, REPARACIÓN Y MANTENIMIENTO DE EQUIPO E INSTRUMENTAL MÉDICO Y DE LABORATORIO"/>
        <s v="REPARACIÓN Y MANTENIMIENTO DE EQUIPO DE DEFENSA Y SEGURIDAD"/>
        <s v="EXPOSICIONES"/>
        <s v="AYUDAS SOCIALES A INSTITUCIONES DE ENSEÑANZA"/>
        <s v="BECAS Y OTRAS AYUDAS PARA PROGRAMAS DE CAPACITACIÓN"/>
        <s v="SERVICIOS DE INVESTIGACION CIENTIFICA Y DESARROLLO"/>
        <s v="ÁRBOLES Y PLANTAS"/>
        <s v="OTROS PRODUCTOS QUÍMICOS"/>
        <s v="EMBARCACIONES"/>
        <s v="PRODUCTOS QUÍMICOS, FARMACÉUTICOS Y DE LABORATORIO ADQUIRIDOS COMO MATERIA PRIMA"/>
        <s v="OTROS PRODUCTOS ADQUIRIDOS COMO MATERIA PRIMA"/>
        <s v="CAL, YESO Y PRODUCTOS DE YESO"/>
        <s v="CÁMARAS FOTOGRÁFICAS Y DE VIDEO"/>
        <s v="HERRAMIENTAS, REFACCIONES Y ACCESORIOS MENORES"/>
        <s v="FLETES Y MANIOBRAS"/>
        <s v="INSTALACIÓN, REPARACIÓN Y MANTENIMIENTO DE EQUIPO DE CÓMPUTO Y TECNOLOGÍA DE LA INFORMACIÓN"/>
        <s v="SOFTWARE"/>
        <s v="LICENCIAS INFORMÁTICAS E INTELECTUALES"/>
      </sharedItems>
    </cacheField>
    <cacheField name="Codigo Destino" numFmtId="0">
      <sharedItems containsSemiMixedTypes="0" containsString="0" containsNumber="1" containsInteger="1" minValue="0" maxValue="68"/>
    </cacheField>
    <cacheField name="Concepto Destino" numFmtId="0">
      <sharedItems/>
    </cacheField>
    <cacheField name="Capitulo codigo" numFmtId="0">
      <sharedItems containsSemiMixedTypes="0" containsString="0" containsNumber="1" containsInteger="1" minValue="1000" maxValue="9000" count="7">
        <n v="3000"/>
        <n v="1000"/>
        <n v="2000"/>
        <n v="5000"/>
        <n v="4000"/>
        <n v="9000"/>
        <n v="6000"/>
      </sharedItems>
    </cacheField>
    <cacheField name="Capitulo nombre" numFmtId="0">
      <sharedItems count="7">
        <s v="SERVICIOS GENERALES"/>
        <s v="SERVICIOS PERSONALES"/>
        <s v="MATERIALES Y SUMINISTROS"/>
        <s v="BIENES MUEBLES, INMUEBLES E INTANGIBLES"/>
        <s v="TRANSFERENCIAS, ASIGNACIONES, SUBSIDIOS Y OTRAS AYUDAS"/>
        <s v="DEUDA PUBLICA"/>
        <s v="INVERSION PUBLICA"/>
      </sharedItems>
    </cacheField>
    <cacheField name="Origen (FF)" numFmtId="0">
      <sharedItems count="30">
        <s v="PRODDER 2022 (APORTACIÓN FEDERAL)"/>
        <s v="RECURSOS FISCALES 2023"/>
        <s v="PARTICIPACIONES FEDERALES 2023"/>
        <s v="BARRIOS DE PAZ 2023 (APORTACIÓN ESTATAL)"/>
        <s v="PARTICIPACIONES ESTATALES 2023"/>
        <s v="SUBSIDIO POLICÍA METROPOLITANA 2023 (APORTACIÓN ESTATAL)"/>
        <s v="ACADEMIAS DEPORTIVAS, ESPACIOS DE PAZ 2023 (APORTACIÓN ESTATAL)"/>
        <s v="PROGRAMA ESTRATEGIA ALE 2023 (APORTACIÓN ESTATAL)"/>
        <s v="FONDO DE APORTACIÓN AL FORTALECIMIENTO MUNICIPAL 2023 (FORTAMUN)"/>
        <s v="PROGRAMA ESTRATEGIA ALE 2023 (APORTACIÓN MUNICIPAL)"/>
        <s v="RECURSOS FISCALES (RESERVAS TERRITORIALES) 2023"/>
        <s v="SUBSIDIO POLICÍA METROPOLITANA 2022 (APORTACIÓN ESTATAL)"/>
        <s v="JALISCO CRECE 2022 (APORTACIÓN ESTATAL)"/>
        <s v="FONDO DE APORTACIÓN A LA INFRAESTRUCTURA SOCIAL MUNICIPAL 2022 (FISM)"/>
        <s v="EMPEDRADOS 2022 (APORTACIÓN ESTATAL)"/>
        <s v="FONDO DE APORTACIÓN A LA INFRAESTRUCTURA SOCIAL MUNICIPAL 2023 (FAISM)"/>
        <s v="ESTRATEGIA DE SEGURIDAD &quot;PUNTOS PURPURA&quot; 2023 (APORTACIÓN ESTATAL)"/>
        <s v="ESTRATEGIA DE SEGURIDAD &quot;PUNTOS PURPURA&quot; 2023 (APORTACIÓN MUNICIPAL)"/>
        <s v="PROGRAMA ESTRATEGIA ALE 2022 (APORTACIÓN ESTATAL)"/>
        <s v="ESTRATEGIA DE SEGURIDAD URBANO-COMUNITARIA &quot;PUNTOS PURPURA&quot; 2022 (APORTACIÓN ESTATAL)"/>
        <s v="FONDO DE APORTACIÓN AL FORTALECIMIENTO MUNICIPAL 2022 (FORTAMUN)"/>
        <s v="TECNIFICACIÓN CON DRONES PARA EL CAMPO EN TLAJOMULCO 2023 (APORTACIÓN MUNICIPAL)"/>
        <s v="TECNIFICACIÓN CON DRONES PARA EL CAMPO EN TLAJOMULCO 2023 (APORTACIÓN ESTATAL)"/>
        <s v="CONSTRUCCIÓN DE PLANTA DE SEPARACIÓN, CLASIFICACIÓN Y RECICLAJE DE RESIDUOS SÓLIDOS URBANOS DE TLAJOMULCO DE ZUÑIGA, JALISCO 2023 (APORTACIÓN ESTATAL)"/>
        <s v="FONDO MUNICIPAL EXCLUSIVO PARA LA RECAUDACIÓN DE RECURSOS DESTINADOS PARA LA CREACIÓN O MEJORAMIENTO DE INFRAESTRUCTURA Y EQUIPAMIENTOS URBANOS EN ESPACIOS PÚBLICOS"/>
        <s v="PRODDER 2023 (APORTACIÓN MUNICIPAL)"/>
        <s v="PRODDER 2023 (APORTACIÓN FEDERAL)"/>
        <s v="FONDO PARA INVERSIONES METROPOLITANAS 2023 (APORTACIÓN ESTATAL)"/>
        <s v="FONDO PARA INVERSIONES METROPOLITANAS 2023 (APORTACIÓN MUNICIPAL)"/>
        <s v="ESTRATEGIA ALE 2021 (APORTACIÓN ESTATAL)" u="1"/>
      </sharedItems>
    </cacheField>
    <cacheField name="Dependencia" numFmtId="0">
      <sharedItems containsBlank="1" count="18">
        <s v="TESORERÍA MUNICIPAL"/>
        <s v="OFICIALÍA MAYOR"/>
        <s v="PRESIDENCIA"/>
        <s v="COORDINACIÓN GENERAL DE CONSTRUCCIÓN DE COMUNIDAD"/>
        <s v="COMISARÍA DE LA POLICÍA PREVENTIVA MUNICIPAL"/>
        <s v="GABINETE INTEGRAL DE INFRAESTRUCTURA Y SERVICIOS PÚBLICOS"/>
        <s v="SECRETARÍA GENERAL DEL AYUNTAMIENTO"/>
        <s v="COORDINACIÓN GENERAL DE GOBIERNO INTELIGENTE E INNOVACIÓN GUBERNAMENTAL"/>
        <s v="CENTRO DE ESTIMULACIÓN PARA PERSONAS CON DISCAPACIDAD INTELECTUAL (CENDI)"/>
        <s v="COORDINACIÓN GENERAL DE DESARROLLO ECONÓMICO"/>
        <s v="SINDICATURA MUNICIPAL"/>
        <s v="UNIDAD DE ACOPIO Y SALUD ANIMAL MUNICIPAL (UNASAM)"/>
        <s v="CONSEJO MUNICIPAL DEL DEPORTE (COMUDE)"/>
        <s v="INSTITUTO MUNICIPAL DE LA MUJER TLAJOMULQUENSE (IMMT)"/>
        <s v="SISTEMA INTEGRAL PARA EL DESARROLLO DE LA FAMILIA (DIF)"/>
        <s v="INSTITUTO DE ALTERNATIVAS PARA LOS JÓVENES (INDAJO)"/>
        <s v="COORDINACIÓN GENERAL DE GESTIÓN INTEGRAL DE LA CIUDAD"/>
        <m u="1"/>
      </sharedItems>
    </cacheField>
    <cacheField name="Nombre programa" numFmtId="0">
      <sharedItems count="8">
        <s v="GOBIERNO EFECTIVO"/>
        <s v="SOCIEDAD COHESIVA Y RESILENTE"/>
        <s v="SEGURIDAD CIUDADANA"/>
        <s v="INFRAESTRUCTURA Y SERVICIOS PÚBLICOS"/>
        <s v="CORRESPONSABILIDAD SOCIAL (TRANSVERSAL)"/>
        <s v="CIUDAD SUSTENTABLE"/>
        <s v="GESTIÓN INTEGRAL DEL AGUA"/>
        <s v="DESARROLLO ECONÓMICO Y EMPLEO"/>
      </sharedItems>
    </cacheField>
    <cacheField name="Proyecto" numFmtId="0">
      <sharedItems count="56">
        <s v="PROYECTO DE PRESUPUESTO"/>
        <s v="SERVICIOS PERSONALES"/>
        <s v="DESPACHO DE LA JEFATURA DE GABINETE"/>
        <s v="BIENES ADQUIRIDOS"/>
        <s v="APOYO A INSTITUCIONES EDUCATIVAS"/>
        <s v="COMUNICACIÓN ESTRATÉGICA DEL GOBIERNO"/>
        <s v="EQUIPAMIENTO"/>
        <s v="OBRAS DE INFRAESTRUCTURA MUNICIPAL"/>
        <s v="CAPACITACIÓN"/>
        <s v="DESPLIEGUE OPERATIVO COMISARIA DE LA POLICIA"/>
        <s v="SERVICIO DE UNIDADES MOVILES ARRENDADAS"/>
        <s v="DESPLIEGUE OPERATIVO PROTECCIÓN CIVIL Y SERVICIOS MEDICOS"/>
        <s v="RECOLECCION DE RESIDUOS SOLIDOS  URBANOS"/>
        <s v="SERVICIO DE MANTENIMIENTO DE ALUMBRADO PÚBLICO"/>
        <s v="SISTEMAS INFORMATICOS MODERNIZADOS RECIBIDOS"/>
        <s v="CONDONACIÓN Y/O REDUCCIÓN DE SANCIONES"/>
        <s v="ACTAS DE INSTALACIÓN DE MESAS DE PAZ"/>
        <s v="APOYO A INSTITUCIONES"/>
        <s v="ATENCIÓN PARA PERSONAS CON DISCAPACIDAD INTELECTUAL"/>
        <s v="DESPACHO DE LA TESORERÍA MUNICIPAL"/>
        <s v="INFRAESTRUCTURA TECNOLOGICA ENTREGADA"/>
        <s v="RECURSOS RECAUDADOS DE MANERA EFICIENTE PROGRAMADOS"/>
        <s v="ECONOMIA ALIMENTARIA"/>
        <s v="APOYO ECONÓMICO A PERSONAS FÍSICAS, ASOCIACIONES E INSTITUCIONES SIN FINES DE LUCRO"/>
        <s v="ATENCIÓN A EVENTOS DEL GOBIERNO MUNICIPAL  Y AGENDA GUBERNAMENTAL"/>
        <s v="RELACIONES GUBERNAMENTALES"/>
        <s v="SERVICIO DE MANTENIMIENTO EN LOS ESPACIOS PÚBLICOS"/>
        <s v="SACRIFICIO DE BOVINOS Y PORCINOS EN EL RASTRO MUNICIPAL"/>
        <s v="PRESUPUESTO PARTICIPATIVO"/>
        <s v="PROCESOS ESTADISTICOS DEL MUNICIPIO"/>
        <s v="FOEDEN"/>
        <s v="DEFENSORÍA LEGAL"/>
        <s v="ADMINISTRACIÓN CENTRAL DE PROTECCIÓN CIVIL Y BOMBEROS"/>
        <s v="EQUIPOS DE PROTECCIÓN  Y HERRAMIENTA MANUAL"/>
        <s v="CONTROL DE FELINOS, CANINOS Y VIDA SILVESTRE EN EL MUNICIPIO"/>
        <s v="POLÍTICA DE VIVIENDA"/>
        <s v="PROGRAMA DE ECONOMÍA SOLIDARIA TLAJOMULCO &quot;CHAMBA PARA TODOS&quot;"/>
        <s v="SUMINISTRO DE AGUA"/>
        <s v="SERVICIOS MÉDICOS DE CALIDAD"/>
        <s v="POLITICA CULTURAL DE TLAJOMULCO DE ZUÑIGA"/>
        <s v="ACTIVIDADES DEPORTIVAS Y RECREATIVAS EN EL MUNICIPIO"/>
        <s v="PROGRAMA ABC Y REZAGO EDUCATIVO"/>
        <s v="ATENCION A MUJERES DEL MUNICIPIO"/>
        <s v="SISTEMA INTEGRAL PARA EL DESARROLLO DE LA FAMILIA"/>
        <s v="PROGRAMAS Y ACCIONES CULTURALES, RECREATIVOS Y DEPORTIVAS"/>
        <s v="APOYO A LAS AGENCIAS Y DELEGACIONES DEL MUNICIPIO"/>
        <s v="APOYO A LAS ESTANCIAS INFANTILES"/>
        <s v="BECAS  A ESTUDIANTES"/>
        <s v="MOCHILAS Y ÚTILES ESCOLARES"/>
        <s v="UNIFORMES ESCOLARES"/>
        <s v="POLITICA DE INTEGRAL DE LA CIUDAD"/>
        <s v="CAL AGRÍCOLA"/>
        <s v="INDEMINIZACIÓN AL PRODUCTOR GANADERO"/>
        <s v="ADMINISTRACIÓN CENTRAL DE LA COORDINACIÓN GENERAL DE DESARROLLO ECONÓMICO"/>
        <s v="PAQUETE AGROECOLÓGICO"/>
        <s v="APOYO A TRADICIONES"/>
      </sharedItems>
    </cacheField>
    <cacheField name="Centro costos" numFmtId="0">
      <sharedItems count="37">
        <s v="DIRECCIÓN GENERAL DE FINANZAS"/>
        <s v="DIRECCIÓN GENERAL DE ADMINISTRACIÓN"/>
        <s v="JEFATURA DE GABINETE"/>
        <s v="DESPACHO DE LA COORDINACIÓN GENERAL DE C"/>
        <s v="DIRECCIÓN DE COMUNICACIÓN"/>
        <s v="DESPACHO DE LA COMISARÍA DE LA POLICÍA P"/>
        <s v="DIRECCIÓN GENERAL DE OBRAS PÚBLICAS"/>
        <s v="DIRECCIÓN GENERAL ADJUNTA DE PROTECCIÓN"/>
        <s v="DIRECCIÓN DE ASEO PÚBLICO"/>
        <s v="DIRECCIÓN DE ALUMBRADO PÚBLICO"/>
        <s v="DESPACHO DE LA COORDINACIÓN GENERAL DE G"/>
        <s v="DIRECCIÓN DE LA SECRETARÍA GENERAL"/>
        <s v="DIRECCIÓN GENERAL DE CULTURA DE LA PAZ Y"/>
        <s v="CENTRO DE ESTIMULACIÓN PARA PERSONAS CON"/>
        <s v="DIRECCIÓN DE PROCESOS ADMINISTRATIVOS Y"/>
        <s v="DIRECCIÓN GENERAL DE INGRESOS"/>
        <s v="SECRETARÍA PARTICULAR"/>
        <s v="DIRECCIÓN GENERAL DE RELACIONES PÚBLICAS"/>
        <s v="DIRECCIÓN GENERAL DE RELACIONES GUBERNAM"/>
        <s v="DIRECCIÓN ADMINISTRATIVA DE INFRAESTRUCT"/>
        <s v="DIRECCIÓN DE RASTRO MUNICIPAL"/>
        <s v="DIRECCIÓN GENERAL DE CENSOS Y ESTADISTIC"/>
        <s v="DIRECCIÓN GENERAL JURIDÍCA"/>
        <s v="UNIDAD DE ACOPIO Y SALUD ANIMAL MUNICIPA"/>
        <s v="DIRECCIÓN DE VIVIENDA"/>
        <s v="DIRECCIÓN GENERAL DE AGUA POTABLE Y SANE"/>
        <s v="DIRECCIÓN GENERAL DE SALUD PÚBLICA"/>
        <s v="DIRECCIÓN GENERAL DE CULTURA"/>
        <s v="CONSEJO MUNICIPAL DEL DEPORTE (COMUDE)"/>
        <s v="INSTITUTO MUNICIPAL DE LA MUJER TLAJOMUL"/>
        <s v="SISTEMA INTEGRAL PARA EL DESARROLLO DE L"/>
        <s v="INSTITUTO DE ALTERNATIVAS PARA LOS JÓVEN"/>
        <s v="DIRECCIÓN GENERAL DE POLÍTICA SOCIAL"/>
        <s v="DIRECCIÓN DE PROYECTOS ESTRATEGICOS"/>
        <s v="DIRECCÍON GENERAL DE DESARROLLO RURAL"/>
        <s v="DESPACHO DE LA COORDINACIÓN GENERAL DE D"/>
        <s v="DIRECCIÓN GENERAL DE TURISMO Y PROMOCIÓN"/>
      </sharedItems>
    </cacheField>
    <cacheField name="Importe Ajustado" numFmtId="4">
      <sharedItems containsSemiMixedTypes="0" containsString="0" containsNumber="1" minValue="0" maxValue="736958763.76999998"/>
    </cacheField>
    <cacheField name="Presupuestado" numFmtId="4">
      <sharedItems containsSemiMixedTypes="0" containsString="0" containsNumber="1" minValue="0" maxValue="599999994.70000005"/>
    </cacheField>
    <cacheField name="Pre-Comprometido" numFmtId="4">
      <sharedItems containsSemiMixedTypes="0" containsString="0" containsNumber="1" minValue="-1741.17" maxValue="444021319.73000002"/>
    </cacheField>
    <cacheField name="Comprometido" numFmtId="4">
      <sharedItems containsSemiMixedTypes="0" containsString="0" containsNumber="1" minValue="-1741.17" maxValue="444021319.73000002"/>
    </cacheField>
    <cacheField name="Devengado" numFmtId="4">
      <sharedItems containsSemiMixedTypes="0" containsString="0" containsNumber="1" minValue="-1741.17" maxValue="444021319.73000002"/>
    </cacheField>
    <cacheField name="Ejercido" numFmtId="4">
      <sharedItems containsSemiMixedTypes="0" containsString="0" containsNumber="1" minValue="-1741.17" maxValue="444021319.73000002"/>
    </cacheField>
    <cacheField name="Pagado" numFmtId="4">
      <sharedItems containsSemiMixedTypes="0" containsString="0" containsNumber="1" minValue="-1741.17" maxValue="444021319.73000002"/>
    </cacheField>
    <cacheField name="Disponible" numFmtId="4">
      <sharedItems containsSemiMixedTypes="0" containsString="0" containsNumber="1" minValue="-46747732.460000008" maxValue="292937444.03999996"/>
    </cacheField>
    <cacheField name="Transferencia Origen" numFmtId="4">
      <sharedItems containsSemiMixedTypes="0" containsString="0" containsNumber="1" minValue="0" maxValue="19137674.48"/>
    </cacheField>
    <cacheField name="Transferencia Destino" numFmtId="4">
      <sharedItems containsSemiMixedTypes="0" containsString="0" containsNumber="1" minValue="0" maxValue="19137674.48"/>
    </cacheField>
    <cacheField name="Ampliación" numFmtId="4">
      <sharedItems containsSemiMixedTypes="0" containsString="0" containsNumber="1" minValue="0" maxValue="75000000"/>
    </cacheField>
    <cacheField name="2da Ampliación" numFmtId="4">
      <sharedItems containsString="0" containsBlank="1" containsNumber="1" minValue="0" maxValue="736958763.76999998"/>
    </cacheField>
    <cacheField name="3ra Ampliación" numFmtId="4">
      <sharedItems containsSemiMixedTypes="0" containsString="0" containsNumber="1" minValue="0" maxValue="717821089.28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s v="2.5-03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0"/>
    <x v="0"/>
    <x v="0"/>
    <x v="0"/>
    <x v="0"/>
    <n v="56476.45"/>
    <n v="0"/>
    <n v="56476.45"/>
    <n v="56476.45"/>
    <n v="56476.45"/>
    <n v="56476.45"/>
    <n v="56476.45"/>
    <n v="0"/>
    <n v="0"/>
    <n v="0"/>
    <n v="0"/>
    <n v="56476.45"/>
    <n v="56476.45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100"/>
    <s v="REMUNERACIONES AL PERSONAL DE CARACTER PERMANENTE"/>
    <n v="1110"/>
    <s v="SERVICIOS PERSONALES"/>
    <x v="1"/>
    <x v="1"/>
    <n v="0"/>
    <s v="SIN DESCRIPCIÓN PARA DESTINOS 00"/>
    <x v="1"/>
    <x v="1"/>
    <x v="1"/>
    <x v="1"/>
    <x v="0"/>
    <x v="1"/>
    <x v="1"/>
    <n v="12975991.18"/>
    <n v="12358086.84"/>
    <n v="8653164.3900000006"/>
    <n v="8653164.3900000006"/>
    <n v="8653164.3900000006"/>
    <n v="8653164.3900000006"/>
    <n v="8653164.3900000006"/>
    <n v="4322826.7899999991"/>
    <n v="0"/>
    <n v="0"/>
    <n v="0"/>
    <n v="12975991.18"/>
    <n v="12975991.18"/>
  </r>
  <r>
    <s v="1.5-01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100"/>
    <s v="REMUNERACIONES AL PERSONAL DE CARACTER PERMANENTE"/>
    <n v="1130"/>
    <s v="SERVICIOS PERSONALES"/>
    <x v="2"/>
    <x v="2"/>
    <n v="0"/>
    <s v="SIN DESCRIPCIÓN PARA DESTINOS 00"/>
    <x v="1"/>
    <x v="1"/>
    <x v="2"/>
    <x v="1"/>
    <x v="0"/>
    <x v="1"/>
    <x v="1"/>
    <n v="736958763.76999998"/>
    <n v="599999994.70000005"/>
    <n v="444021319.73000002"/>
    <n v="444021319.73000002"/>
    <n v="444021319.73000002"/>
    <n v="444021319.73000002"/>
    <n v="444021319.73000002"/>
    <n v="292937444.03999996"/>
    <n v="19137674.48"/>
    <n v="0"/>
    <n v="0"/>
    <n v="736958763.76999998"/>
    <n v="717821089.28999996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100"/>
    <s v="REMUNERACIONES AL PERSONAL DE CARACTER PERMANENTE"/>
    <n v="1130"/>
    <s v="SERVICIOS PERSONALES"/>
    <x v="2"/>
    <x v="2"/>
    <n v="0"/>
    <s v="SIN DESCRIPCIÓN PARA DESTINOS 00"/>
    <x v="1"/>
    <x v="1"/>
    <x v="1"/>
    <x v="1"/>
    <x v="0"/>
    <x v="1"/>
    <x v="1"/>
    <n v="26371314.77"/>
    <n v="44684572.030000001"/>
    <n v="27071420.199999999"/>
    <n v="27071420.199999999"/>
    <n v="27071420.199999999"/>
    <n v="27069559.149999999"/>
    <n v="27069559.149999999"/>
    <n v="-700105.4299999997"/>
    <n v="0"/>
    <n v="0"/>
    <n v="0"/>
    <n v="26371314.77"/>
    <n v="26371314.77"/>
  </r>
  <r>
    <s v="2.6-06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2700"/>
    <s v="VESTUARIO, BLANCOS, PRENDAS DE PROTECCION Y ARTICULOS DEPORTIVOS"/>
    <n v="2710"/>
    <s v="MATERIALES Y SUMINISTROS"/>
    <x v="3"/>
    <x v="3"/>
    <n v="47"/>
    <s v="NOS MOVEMOS SEGURAS"/>
    <x v="2"/>
    <x v="2"/>
    <x v="3"/>
    <x v="2"/>
    <x v="0"/>
    <x v="2"/>
    <x v="2"/>
    <n v="0"/>
    <n v="0"/>
    <n v="0"/>
    <n v="0"/>
    <n v="0"/>
    <n v="0"/>
    <n v="0"/>
    <n v="0"/>
    <n v="0"/>
    <n v="0"/>
    <n v="0"/>
    <n v="0"/>
    <n v="0"/>
  </r>
  <r>
    <s v="2.6-06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2700"/>
    <s v="VESTUARIO, BLANCOS, PRENDAS DE PROTECCION Y ARTICULOS DEPORTIVOS"/>
    <n v="2710"/>
    <s v="MATERIALES Y SUMINISTROS"/>
    <x v="3"/>
    <x v="3"/>
    <n v="56"/>
    <s v="EDUCANDO PARA LA IGUALDAD"/>
    <x v="2"/>
    <x v="2"/>
    <x v="3"/>
    <x v="2"/>
    <x v="0"/>
    <x v="2"/>
    <x v="2"/>
    <n v="0"/>
    <n v="0"/>
    <n v="0"/>
    <n v="0"/>
    <n v="0"/>
    <n v="0"/>
    <n v="0"/>
    <n v="0"/>
    <n v="0"/>
    <n v="0"/>
    <n v="0"/>
    <n v="0"/>
    <n v="0"/>
  </r>
  <r>
    <s v="2.6-06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3300"/>
    <s v="SERVICIOS PROFESIONALES, CIENTIFICOS, TECNICOS Y OTROS SERVICIOS"/>
    <n v="3360"/>
    <s v="SERVICIOS GENERALES"/>
    <x v="4"/>
    <x v="4"/>
    <n v="48"/>
    <s v="NOS MOVEMOS SEGURAS"/>
    <x v="0"/>
    <x v="0"/>
    <x v="3"/>
    <x v="2"/>
    <x v="0"/>
    <x v="2"/>
    <x v="2"/>
    <n v="0"/>
    <n v="0"/>
    <n v="0"/>
    <n v="0"/>
    <n v="0"/>
    <n v="0"/>
    <n v="0"/>
    <n v="0"/>
    <n v="0"/>
    <n v="0"/>
    <n v="0"/>
    <n v="0"/>
    <n v="0"/>
  </r>
  <r>
    <s v="2.6-06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3300"/>
    <s v="SERVICIOS PROFESIONALES, CIENTIFICOS, TECNICOS Y OTROS SERVICIOS"/>
    <n v="3360"/>
    <s v="SERVICIOS GENERALES"/>
    <x v="4"/>
    <x v="4"/>
    <n v="57"/>
    <s v="EDUCANDO PARA LA IGUALDAD"/>
    <x v="0"/>
    <x v="0"/>
    <x v="3"/>
    <x v="2"/>
    <x v="0"/>
    <x v="2"/>
    <x v="2"/>
    <n v="0"/>
    <n v="0"/>
    <n v="0"/>
    <n v="0"/>
    <n v="0"/>
    <n v="0"/>
    <n v="0"/>
    <n v="0"/>
    <n v="0"/>
    <n v="0"/>
    <n v="0"/>
    <n v="0"/>
    <n v="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10"/>
    <s v="BIENES MUEBLES, INMUEBLES E INTANGIBLES"/>
    <x v="5"/>
    <x v="5"/>
    <n v="49"/>
    <s v="NOS MOVEMOS SEGURAS"/>
    <x v="3"/>
    <x v="3"/>
    <x v="3"/>
    <x v="1"/>
    <x v="0"/>
    <x v="3"/>
    <x v="1"/>
    <n v="6449.6"/>
    <n v="0"/>
    <n v="6449.6"/>
    <n v="0"/>
    <n v="0"/>
    <n v="0"/>
    <n v="0"/>
    <n v="0"/>
    <n v="0"/>
    <n v="0"/>
    <n v="0"/>
    <n v="4980"/>
    <n v="6449.6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10"/>
    <s v="BIENES MUEBLES, INMUEBLES E INTANGIBLES"/>
    <x v="5"/>
    <x v="5"/>
    <n v="59"/>
    <s v="EDUCANDO PARA LA IGUALDAD"/>
    <x v="3"/>
    <x v="3"/>
    <x v="3"/>
    <x v="1"/>
    <x v="0"/>
    <x v="3"/>
    <x v="1"/>
    <n v="8220.4"/>
    <n v="0"/>
    <n v="6388.24"/>
    <n v="6388.24"/>
    <n v="0"/>
    <n v="0"/>
    <n v="0"/>
    <n v="1832.1599999999999"/>
    <n v="0"/>
    <n v="0"/>
    <n v="0"/>
    <n v="9690"/>
    <n v="8220.4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90"/>
    <s v="BIENES MUEBLES, INMUEBLES E INTANGIBLES"/>
    <x v="6"/>
    <x v="6"/>
    <n v="50"/>
    <s v="NOS MOVEMOS SEGURAS"/>
    <x v="3"/>
    <x v="3"/>
    <x v="3"/>
    <x v="1"/>
    <x v="0"/>
    <x v="3"/>
    <x v="1"/>
    <n v="5060"/>
    <n v="0"/>
    <n v="3869.99"/>
    <n v="3869.99"/>
    <n v="0"/>
    <n v="0"/>
    <n v="0"/>
    <n v="1190.0100000000002"/>
    <n v="0"/>
    <n v="0"/>
    <n v="0"/>
    <n v="6800"/>
    <n v="506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90"/>
    <s v="BIENES MUEBLES, INMUEBLES E INTANGIBLES"/>
    <x v="6"/>
    <x v="6"/>
    <n v="67"/>
    <s v="EDUCANDO PARA LA IGUALDAD"/>
    <x v="3"/>
    <x v="3"/>
    <x v="3"/>
    <x v="1"/>
    <x v="0"/>
    <x v="3"/>
    <x v="1"/>
    <n v="1740"/>
    <n v="0"/>
    <n v="1935"/>
    <n v="1935"/>
    <n v="0"/>
    <n v="0"/>
    <n v="0"/>
    <n v="-195"/>
    <n v="0"/>
    <n v="0"/>
    <n v="0"/>
    <n v="0"/>
    <n v="174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1200"/>
    <s v="REMUNERACIONES AL PERSONAL DE CARACTER TRANSITORIO"/>
    <n v="1210"/>
    <s v="SERVICIOS PERSONALES"/>
    <x v="7"/>
    <x v="7"/>
    <n v="42"/>
    <s v="NOS MOVEMOS SEGURAS"/>
    <x v="1"/>
    <x v="1"/>
    <x v="3"/>
    <x v="1"/>
    <x v="0"/>
    <x v="3"/>
    <x v="1"/>
    <n v="480000"/>
    <n v="0"/>
    <n v="35000"/>
    <n v="35000"/>
    <n v="35000"/>
    <n v="35000"/>
    <n v="35000"/>
    <n v="445000"/>
    <n v="0"/>
    <n v="0"/>
    <n v="0"/>
    <n v="480000"/>
    <n v="4800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1200"/>
    <s v="REMUNERACIONES AL PERSONAL DE CARACTER TRANSITORIO"/>
    <n v="1210"/>
    <s v="SERVICIOS PERSONALES"/>
    <x v="7"/>
    <x v="7"/>
    <n v="51"/>
    <s v="EDUCANDO PARA LA IGUALDAD"/>
    <x v="1"/>
    <x v="1"/>
    <x v="3"/>
    <x v="1"/>
    <x v="0"/>
    <x v="3"/>
    <x v="1"/>
    <n v="480000"/>
    <n v="0"/>
    <n v="50000"/>
    <n v="50000"/>
    <n v="50000"/>
    <n v="30000"/>
    <n v="30000"/>
    <n v="430000"/>
    <n v="0"/>
    <n v="0"/>
    <n v="0"/>
    <n v="480000"/>
    <n v="4800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10"/>
    <s v="MATERIALES Y SUMINISTROS"/>
    <x v="8"/>
    <x v="8"/>
    <n v="43"/>
    <s v="NOS MOVEMOS SEGURAS"/>
    <x v="2"/>
    <x v="2"/>
    <x v="3"/>
    <x v="1"/>
    <x v="0"/>
    <x v="3"/>
    <x v="1"/>
    <n v="3724.92"/>
    <n v="0"/>
    <n v="14824.8"/>
    <n v="14824.8"/>
    <n v="0"/>
    <n v="0"/>
    <n v="0"/>
    <n v="-11099.88"/>
    <n v="0"/>
    <n v="0"/>
    <n v="0"/>
    <n v="8904"/>
    <n v="3724.92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10"/>
    <s v="MATERIALES Y SUMINISTROS"/>
    <x v="8"/>
    <x v="8"/>
    <n v="52"/>
    <s v="EDUCANDO PARA LA IGUALDAD"/>
    <x v="2"/>
    <x v="2"/>
    <x v="3"/>
    <x v="1"/>
    <x v="0"/>
    <x v="3"/>
    <x v="1"/>
    <n v="15179.08"/>
    <n v="0"/>
    <n v="10208.719999999999"/>
    <n v="9759.7999999999993"/>
    <n v="0"/>
    <n v="0"/>
    <n v="0"/>
    <n v="4970.3600000000006"/>
    <n v="0"/>
    <n v="0"/>
    <n v="0"/>
    <n v="10000"/>
    <n v="15179.08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20"/>
    <s v="MATERIALES Y SUMINISTROS"/>
    <x v="9"/>
    <x v="9"/>
    <n v="44"/>
    <s v="NOS MOVEMOS SEGURAS"/>
    <x v="2"/>
    <x v="2"/>
    <x v="3"/>
    <x v="1"/>
    <x v="0"/>
    <x v="3"/>
    <x v="1"/>
    <n v="7571"/>
    <n v="0"/>
    <n v="0"/>
    <n v="0"/>
    <n v="0"/>
    <n v="0"/>
    <n v="0"/>
    <n v="7571"/>
    <n v="0"/>
    <n v="0"/>
    <n v="0"/>
    <n v="7571"/>
    <n v="7571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40"/>
    <s v="MATERIALES Y SUMINISTROS"/>
    <x v="10"/>
    <x v="10"/>
    <n v="45"/>
    <s v="NOS MOVEMOS SEGURAS"/>
    <x v="2"/>
    <x v="2"/>
    <x v="3"/>
    <x v="1"/>
    <x v="0"/>
    <x v="3"/>
    <x v="1"/>
    <n v="220"/>
    <n v="0"/>
    <n v="0"/>
    <n v="0"/>
    <n v="0"/>
    <n v="0"/>
    <n v="0"/>
    <n v="220"/>
    <n v="0"/>
    <n v="0"/>
    <n v="0"/>
    <n v="220"/>
    <n v="22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40"/>
    <s v="MATERIALES Y SUMINISTROS"/>
    <x v="10"/>
    <x v="10"/>
    <n v="53"/>
    <s v="EDUCANDO PARA LA IGUALDAD"/>
    <x v="2"/>
    <x v="2"/>
    <x v="3"/>
    <x v="1"/>
    <x v="0"/>
    <x v="3"/>
    <x v="1"/>
    <n v="310"/>
    <n v="0"/>
    <n v="0"/>
    <n v="0"/>
    <n v="0"/>
    <n v="0"/>
    <n v="0"/>
    <n v="310"/>
    <n v="0"/>
    <n v="0"/>
    <n v="0"/>
    <n v="310"/>
    <n v="31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70"/>
    <s v="MATERIALES Y SUMINISTROS"/>
    <x v="11"/>
    <x v="11"/>
    <n v="54"/>
    <s v="EDUCANDO PARA LA IGUALDAD"/>
    <x v="2"/>
    <x v="2"/>
    <x v="3"/>
    <x v="1"/>
    <x v="0"/>
    <x v="3"/>
    <x v="1"/>
    <n v="3000"/>
    <n v="0"/>
    <n v="2999.76"/>
    <n v="0"/>
    <n v="0"/>
    <n v="0"/>
    <n v="0"/>
    <n v="0.23999999999978172"/>
    <n v="0"/>
    <n v="0"/>
    <n v="0"/>
    <n v="3000"/>
    <n v="30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600"/>
    <s v="COMBUSTIBLES, LUBRICANTES Y ADITIVOS"/>
    <n v="2610"/>
    <s v="MATERIALES Y SUMINISTROS"/>
    <x v="12"/>
    <x v="12"/>
    <n v="46"/>
    <s v="NOS MOVEMOS SEGURAS"/>
    <x v="2"/>
    <x v="2"/>
    <x v="3"/>
    <x v="1"/>
    <x v="0"/>
    <x v="3"/>
    <x v="1"/>
    <n v="11000"/>
    <n v="0"/>
    <n v="10962"/>
    <n v="10962"/>
    <n v="0"/>
    <n v="0"/>
    <n v="0"/>
    <n v="38"/>
    <n v="0"/>
    <n v="0"/>
    <n v="0"/>
    <n v="11000"/>
    <n v="110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600"/>
    <s v="COMBUSTIBLES, LUBRICANTES Y ADITIVOS"/>
    <n v="2610"/>
    <s v="MATERIALES Y SUMINISTROS"/>
    <x v="12"/>
    <x v="12"/>
    <n v="55"/>
    <s v="EDUCANDO PARA LA IGUALDAD"/>
    <x v="2"/>
    <x v="2"/>
    <x v="3"/>
    <x v="1"/>
    <x v="0"/>
    <x v="3"/>
    <x v="1"/>
    <n v="11000"/>
    <n v="0"/>
    <n v="10962"/>
    <n v="10962"/>
    <n v="0"/>
    <n v="0"/>
    <n v="0"/>
    <n v="38"/>
    <n v="0"/>
    <n v="0"/>
    <n v="0"/>
    <n v="11000"/>
    <n v="110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700"/>
    <s v="VESTUARIO, BLANCOS, PRENDAS DE PROTECCION Y ARTICULOS DEPORTIVOS"/>
    <n v="2710"/>
    <s v="MATERIALES Y SUMINISTROS"/>
    <x v="3"/>
    <x v="3"/>
    <n v="62"/>
    <s v="NOS MOVEMOS SEGURAS"/>
    <x v="2"/>
    <x v="2"/>
    <x v="3"/>
    <x v="1"/>
    <x v="0"/>
    <x v="3"/>
    <x v="1"/>
    <n v="3150"/>
    <n v="0"/>
    <n v="2919.14"/>
    <n v="2919.14"/>
    <n v="0"/>
    <n v="0"/>
    <n v="0"/>
    <n v="230.86000000000013"/>
    <n v="0"/>
    <n v="0"/>
    <n v="0"/>
    <n v="3150"/>
    <n v="315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700"/>
    <s v="VESTUARIO, BLANCOS, PRENDAS DE PROTECCION Y ARTICULOS DEPORTIVOS"/>
    <n v="2710"/>
    <s v="MATERIALES Y SUMINISTROS"/>
    <x v="3"/>
    <x v="3"/>
    <n v="64"/>
    <s v="EDUCANDO PARA LA IGUALDAD"/>
    <x v="2"/>
    <x v="2"/>
    <x v="3"/>
    <x v="1"/>
    <x v="0"/>
    <x v="3"/>
    <x v="1"/>
    <n v="4500"/>
    <n v="0"/>
    <n v="4495"/>
    <n v="4495"/>
    <n v="0"/>
    <n v="0"/>
    <n v="0"/>
    <n v="5"/>
    <n v="0"/>
    <n v="0"/>
    <n v="0"/>
    <n v="4500"/>
    <n v="4500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60"/>
    <s v="SERVICIOS GENERALES"/>
    <x v="4"/>
    <x v="4"/>
    <n v="63"/>
    <s v="NOS MOVEMOS SEGURAS"/>
    <x v="0"/>
    <x v="0"/>
    <x v="3"/>
    <x v="1"/>
    <x v="0"/>
    <x v="3"/>
    <x v="1"/>
    <n v="9846.66"/>
    <n v="0"/>
    <n v="9846.66"/>
    <n v="0"/>
    <n v="0"/>
    <n v="0"/>
    <n v="0"/>
    <n v="0"/>
    <n v="0"/>
    <n v="0"/>
    <n v="0"/>
    <n v="7375"/>
    <n v="9846.66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60"/>
    <s v="SERVICIOS GENERALES"/>
    <x v="4"/>
    <x v="4"/>
    <n v="65"/>
    <s v="EDUCANDO PARA LA IGUALDAD"/>
    <x v="0"/>
    <x v="0"/>
    <x v="3"/>
    <x v="1"/>
    <x v="0"/>
    <x v="3"/>
    <x v="1"/>
    <n v="6478.6"/>
    <n v="0"/>
    <n v="6478.6"/>
    <n v="0"/>
    <n v="0"/>
    <n v="0"/>
    <n v="0"/>
    <n v="0"/>
    <n v="0"/>
    <n v="0"/>
    <n v="0"/>
    <n v="6500"/>
    <n v="6478.6"/>
  </r>
  <r>
    <s v="2.6-06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90"/>
    <s v="SERVICIOS GENERALES"/>
    <x v="13"/>
    <x v="13"/>
    <n v="58"/>
    <s v="EDUCANDO PARA LA IGUALDAD"/>
    <x v="0"/>
    <x v="0"/>
    <x v="3"/>
    <x v="1"/>
    <x v="0"/>
    <x v="3"/>
    <x v="1"/>
    <n v="2549.7399999999998"/>
    <n v="0"/>
    <n v="0"/>
    <n v="0"/>
    <n v="0"/>
    <n v="0"/>
    <n v="0"/>
    <n v="2549.7399999999998"/>
    <n v="0"/>
    <n v="0"/>
    <n v="0"/>
    <n v="5000"/>
    <n v="2549.7399999999998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200"/>
    <s v="REMUNERACIONES AL PERSONAL DE CARACTER TRANSITORIO"/>
    <n v="1210"/>
    <s v="SERVICIOS PERSONALES"/>
    <x v="7"/>
    <x v="7"/>
    <n v="0"/>
    <s v="SIN DESCRIPCIÓN PARA DESTINOS 00"/>
    <x v="1"/>
    <x v="1"/>
    <x v="1"/>
    <x v="1"/>
    <x v="0"/>
    <x v="1"/>
    <x v="1"/>
    <n v="0"/>
    <n v="0"/>
    <n v="94899.87"/>
    <n v="94899.87"/>
    <n v="94899.87"/>
    <n v="94899.87"/>
    <n v="94899.87"/>
    <n v="-94899.87"/>
    <n v="0"/>
    <n v="0"/>
    <n v="0"/>
    <n v="0"/>
    <n v="0"/>
  </r>
  <r>
    <s v="1.6-01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200"/>
    <s v="REMUNERACIONES AL PERSONAL DE CARACTER TRANSITORIO"/>
    <n v="1220"/>
    <s v="SERVICIOS PERSONALES"/>
    <x v="14"/>
    <x v="14"/>
    <n v="0"/>
    <s v="SIN DESCRIPCIÓN PARA DESTINOS 00"/>
    <x v="1"/>
    <x v="1"/>
    <x v="4"/>
    <x v="1"/>
    <x v="0"/>
    <x v="1"/>
    <x v="1"/>
    <n v="26983786.079999998"/>
    <n v="26943777.68"/>
    <n v="-1741.17"/>
    <n v="-1741.17"/>
    <n v="-1741.17"/>
    <n v="-1741.17"/>
    <n v="-1741.17"/>
    <n v="26985527.25"/>
    <n v="0"/>
    <n v="0"/>
    <n v="0"/>
    <n v="26983786.079999998"/>
    <n v="26983786.079999998"/>
  </r>
  <r>
    <s v="2.6-01-23"/>
    <s v="Si"/>
    <n v="1"/>
    <x v="0"/>
    <n v="1.3"/>
    <s v="COORDINACIÓN DE LA POLÍTICA DE GOBIERNO"/>
    <s v="1.3.4"/>
    <x v="0"/>
    <x v="1"/>
    <x v="1"/>
    <s v="05_23"/>
    <n v="6"/>
    <n v="24"/>
    <s v="015_23"/>
    <x v="0"/>
    <n v="1700"/>
    <s v="PAGO DE ESTIMULOS A SERVIDORES PUBLICOS"/>
    <n v="171"/>
    <s v="ESTÍMULOS"/>
    <x v="15"/>
    <x v="15"/>
    <n v="0"/>
    <s v="SIN DESCRIPCIÓN PARA DESTINOS 00"/>
    <x v="1"/>
    <x v="1"/>
    <x v="5"/>
    <x v="1"/>
    <x v="0"/>
    <x v="1"/>
    <x v="1"/>
    <n v="21200000"/>
    <n v="0"/>
    <n v="13764633.23"/>
    <n v="13764633.23"/>
    <n v="13764633.23"/>
    <n v="13764633.23"/>
    <n v="13764633.23"/>
    <n v="7435366.7699999996"/>
    <n v="0"/>
    <n v="0"/>
    <n v="0"/>
    <n v="21200000"/>
    <n v="21200000"/>
  </r>
  <r>
    <s v="2.6-15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6"/>
    <x v="2"/>
    <x v="0"/>
    <x v="2"/>
    <x v="2"/>
    <n v="30000"/>
    <n v="0"/>
    <n v="0"/>
    <n v="0"/>
    <n v="0"/>
    <n v="0"/>
    <n v="0"/>
    <n v="30000"/>
    <n v="0"/>
    <n v="0"/>
    <n v="0"/>
    <n v="30000"/>
    <n v="30000"/>
  </r>
  <r>
    <s v="2.6-15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6"/>
    <x v="1"/>
    <x v="0"/>
    <x v="3"/>
    <x v="1"/>
    <n v="8000"/>
    <n v="0"/>
    <n v="0"/>
    <n v="0"/>
    <n v="0"/>
    <n v="0"/>
    <n v="0"/>
    <n v="8000"/>
    <n v="0"/>
    <n v="0"/>
    <n v="0"/>
    <n v="8000"/>
    <n v="8000"/>
  </r>
  <r>
    <s v="2.6-15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600"/>
    <s v="COMBUSTIBLES, LUBRICANTES Y ADITIVOS"/>
    <n v="2610"/>
    <s v="MATERIALES Y SUMINISTROS"/>
    <x v="12"/>
    <x v="12"/>
    <n v="0"/>
    <s v="SIN DESCRIPCIÓN PARA DESTINOS 00"/>
    <x v="2"/>
    <x v="2"/>
    <x v="6"/>
    <x v="1"/>
    <x v="0"/>
    <x v="3"/>
    <x v="1"/>
    <n v="9200"/>
    <n v="0"/>
    <n v="0"/>
    <n v="0"/>
    <n v="0"/>
    <n v="0"/>
    <n v="0"/>
    <n v="9200"/>
    <n v="0"/>
    <n v="0"/>
    <n v="0"/>
    <n v="9200"/>
    <n v="9200"/>
  </r>
  <r>
    <s v="2.6-15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6"/>
    <x v="1"/>
    <x v="0"/>
    <x v="3"/>
    <x v="1"/>
    <n v="79424"/>
    <n v="0"/>
    <n v="0"/>
    <n v="0"/>
    <n v="0"/>
    <n v="0"/>
    <n v="0"/>
    <n v="79424"/>
    <n v="0"/>
    <n v="0"/>
    <n v="0"/>
    <n v="79424"/>
    <n v="79424"/>
  </r>
  <r>
    <s v="2.6-15-23"/>
    <s v="Si"/>
    <n v="2"/>
    <x v="1"/>
    <n v="2.5"/>
    <s v="EDUCACIÓN"/>
    <s v="2.5.6"/>
    <x v="1"/>
    <x v="2"/>
    <x v="2"/>
    <s v="06_23"/>
    <n v="5"/>
    <n v="25"/>
    <s v="016_23"/>
    <x v="0"/>
    <n v="2700"/>
    <s v="VESTUARIO, BLANCOS, PRENDAS DE PROTECCION Y ARTICULOS DEPORTIVOS"/>
    <n v="2730"/>
    <s v="MATERIALES Y SUMINISTROS"/>
    <x v="16"/>
    <x v="16"/>
    <n v="0"/>
    <s v="SIN DESCRIPCIÓN PARA DESTINOS 00"/>
    <x v="2"/>
    <x v="2"/>
    <x v="6"/>
    <x v="3"/>
    <x v="1"/>
    <x v="4"/>
    <x v="3"/>
    <n v="10000"/>
    <n v="0"/>
    <n v="0"/>
    <n v="0"/>
    <n v="0"/>
    <n v="0"/>
    <n v="0"/>
    <n v="10000"/>
    <n v="0"/>
    <n v="0"/>
    <n v="0"/>
    <n v="10000"/>
    <n v="10000"/>
  </r>
  <r>
    <s v="2.6-15-23"/>
    <s v="Si"/>
    <n v="2"/>
    <x v="1"/>
    <n v="2.5"/>
    <s v="EDUCACIÓN"/>
    <s v="2.5.6"/>
    <x v="1"/>
    <x v="2"/>
    <x v="2"/>
    <s v="06_23"/>
    <n v="5"/>
    <n v="25"/>
    <s v="016_23"/>
    <x v="0"/>
    <n v="3800"/>
    <s v="SERVICIOS OFICIALES"/>
    <n v="3820"/>
    <s v="SERVICIOS GENERALES"/>
    <x v="17"/>
    <x v="17"/>
    <n v="0"/>
    <s v="SIN DESCRIPCIÓN PARA DESTINOS 00"/>
    <x v="0"/>
    <x v="0"/>
    <x v="6"/>
    <x v="3"/>
    <x v="1"/>
    <x v="4"/>
    <x v="3"/>
    <n v="243000"/>
    <n v="0"/>
    <n v="0"/>
    <n v="0"/>
    <n v="0"/>
    <n v="0"/>
    <n v="0"/>
    <n v="243000"/>
    <n v="0"/>
    <n v="0"/>
    <n v="0"/>
    <n v="243000"/>
    <n v="243000"/>
  </r>
  <r>
    <s v="2.6-15-23"/>
    <s v="Si"/>
    <n v="2"/>
    <x v="1"/>
    <n v="2.5"/>
    <s v="EDUCACIÓN"/>
    <s v="2.5.6"/>
    <x v="1"/>
    <x v="2"/>
    <x v="2"/>
    <s v="06_23"/>
    <n v="5"/>
    <n v="25"/>
    <s v="016_23"/>
    <x v="0"/>
    <n v="4400"/>
    <s v="AYUDAS SOCIALES"/>
    <n v="4410"/>
    <s v="TRANSFERENCIAS, ASIGNACIONES, SUBSIDIOS Y OTRAS  AYUDAS"/>
    <x v="18"/>
    <x v="18"/>
    <n v="60"/>
    <s v="UNIFORMES DEPORTIVOS PARA ACADEMIAS DEPORTIVAS"/>
    <x v="4"/>
    <x v="4"/>
    <x v="6"/>
    <x v="3"/>
    <x v="1"/>
    <x v="4"/>
    <x v="3"/>
    <n v="60000"/>
    <n v="0"/>
    <n v="0"/>
    <n v="0"/>
    <n v="0"/>
    <n v="0"/>
    <n v="0"/>
    <n v="60000"/>
    <n v="0"/>
    <n v="0"/>
    <n v="0"/>
    <n v="60000"/>
    <n v="60000"/>
  </r>
  <r>
    <s v="2.6-05-23"/>
    <s v="Si"/>
    <n v="1"/>
    <x v="0"/>
    <n v="1.3"/>
    <s v="COORDINACIÓN DE LA POLÍTICA DE GOBIERNO"/>
    <s v="1.3.4"/>
    <x v="0"/>
    <x v="1"/>
    <x v="1"/>
    <s v="01_23"/>
    <n v="6"/>
    <n v="3"/>
    <s v="003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7"/>
    <x v="2"/>
    <x v="0"/>
    <x v="2"/>
    <x v="2"/>
    <n v="27500"/>
    <n v="0"/>
    <n v="0"/>
    <n v="0"/>
    <n v="0"/>
    <n v="0"/>
    <n v="0"/>
    <n v="27500"/>
    <n v="0"/>
    <n v="0"/>
    <n v="0"/>
    <n v="0"/>
    <n v="27500"/>
  </r>
  <r>
    <s v="2.6-05-23"/>
    <s v="Si"/>
    <n v="1"/>
    <x v="0"/>
    <n v="1.3"/>
    <s v="COORDINACIÓN DE LA POLÍTICA DE GOBIERNO"/>
    <s v="1.3.4"/>
    <x v="0"/>
    <x v="1"/>
    <x v="1"/>
    <s v="01_23"/>
    <n v="6"/>
    <n v="4"/>
    <s v="004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7"/>
    <x v="2"/>
    <x v="0"/>
    <x v="5"/>
    <x v="4"/>
    <n v="0"/>
    <n v="0"/>
    <n v="0"/>
    <n v="0"/>
    <n v="0"/>
    <n v="0"/>
    <n v="0"/>
    <n v="0"/>
    <n v="0"/>
    <n v="0"/>
    <n v="0"/>
    <n v="0"/>
    <n v="0"/>
  </r>
  <r>
    <s v="2.6-05-23"/>
    <s v="Si"/>
    <n v="1"/>
    <x v="0"/>
    <n v="1.3"/>
    <s v="COORDINACIÓN DE LA POLÍTICA DE GOBIERNO"/>
    <s v="1.3.4"/>
    <x v="0"/>
    <x v="1"/>
    <x v="1"/>
    <s v="01_23"/>
    <n v="6"/>
    <n v="4"/>
    <s v="004_23"/>
    <x v="0"/>
    <n v="3600"/>
    <s v="SERVICIOS DE COMUNICACION SOCIAL Y PUBLICIDAD"/>
    <n v="3610"/>
    <s v="SERVICIOS GENERALES"/>
    <x v="19"/>
    <x v="19"/>
    <n v="0"/>
    <s v="SIN DESCRIPCIÓN PARA DESTINOS 00"/>
    <x v="0"/>
    <x v="0"/>
    <x v="7"/>
    <x v="2"/>
    <x v="0"/>
    <x v="5"/>
    <x v="4"/>
    <n v="0"/>
    <n v="0"/>
    <n v="0"/>
    <n v="0"/>
    <n v="0"/>
    <n v="0"/>
    <n v="0"/>
    <n v="0"/>
    <n v="0"/>
    <n v="0"/>
    <n v="0"/>
    <n v="27500"/>
    <n v="0"/>
  </r>
  <r>
    <s v="2.6-05-23"/>
    <s v="Si"/>
    <n v="1"/>
    <x v="0"/>
    <n v="1.3"/>
    <s v="COORDINACIÓN DE LA POLÍTICA DE GOBIERNO"/>
    <s v="1.3.4"/>
    <x v="0"/>
    <x v="1"/>
    <x v="1"/>
    <s v="05_23"/>
    <n v="6"/>
    <n v="21"/>
    <s v="015_23"/>
    <x v="1"/>
    <n v="5400"/>
    <s v="VEHICULOS Y EQUIPO DE TRANSPORTE"/>
    <n v="5410"/>
    <s v="BIENES MUEBLES, INMUEBLES E INTANGIBLES"/>
    <x v="20"/>
    <x v="20"/>
    <n v="0"/>
    <s v="SIN DESCRIPCIÓN PARA DESTINOS 00"/>
    <x v="3"/>
    <x v="3"/>
    <x v="7"/>
    <x v="1"/>
    <x v="0"/>
    <x v="3"/>
    <x v="1"/>
    <n v="361499.99"/>
    <n v="0"/>
    <n v="361499.99"/>
    <n v="0"/>
    <n v="0"/>
    <n v="0"/>
    <n v="0"/>
    <n v="0"/>
    <n v="0"/>
    <n v="0"/>
    <n v="0"/>
    <n v="361499.99"/>
    <n v="361499.99"/>
  </r>
  <r>
    <s v="2.6-05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40"/>
    <s v="MATERIALES Y SUMINISTROS"/>
    <x v="10"/>
    <x v="10"/>
    <n v="0"/>
    <s v="SIN DESCRIPCIÓN PARA DESTINOS 00"/>
    <x v="2"/>
    <x v="2"/>
    <x v="7"/>
    <x v="1"/>
    <x v="0"/>
    <x v="3"/>
    <x v="1"/>
    <n v="8250"/>
    <n v="0"/>
    <n v="0"/>
    <n v="0"/>
    <n v="0"/>
    <n v="0"/>
    <n v="0"/>
    <n v="8250"/>
    <n v="0"/>
    <n v="0"/>
    <n v="0"/>
    <n v="8250"/>
    <n v="8250"/>
  </r>
  <r>
    <s v="2.6-05-23"/>
    <s v="Si"/>
    <n v="1"/>
    <x v="0"/>
    <n v="1.7"/>
    <s v="ASUNTOS DE ORDEN PÚBLICO Y DE SEGURIDAD INTERIOR"/>
    <s v="1.7.1"/>
    <x v="2"/>
    <x v="3"/>
    <x v="3"/>
    <s v="08_23"/>
    <n v="7"/>
    <n v="41"/>
    <s v="025_23"/>
    <x v="1"/>
    <n v="5600"/>
    <s v="MAQUINARIA, OTROS EQUIPOS Y HERRAMIENTAS"/>
    <n v="5640"/>
    <s v="BIENES MUEBLES, INMUEBLES E INTANGIBLES"/>
    <x v="21"/>
    <x v="21"/>
    <n v="0"/>
    <s v="SIN DESCRIPCIÓN PARA DESTINOS 00"/>
    <x v="3"/>
    <x v="3"/>
    <x v="7"/>
    <x v="4"/>
    <x v="2"/>
    <x v="6"/>
    <x v="5"/>
    <n v="3960"/>
    <n v="0"/>
    <n v="3960"/>
    <n v="0"/>
    <n v="0"/>
    <n v="0"/>
    <n v="0"/>
    <n v="0"/>
    <n v="0"/>
    <n v="0"/>
    <n v="0"/>
    <n v="3960"/>
    <n v="3960"/>
  </r>
  <r>
    <s v="2.6-05-23"/>
    <s v="Si"/>
    <n v="1"/>
    <x v="0"/>
    <n v="1.7"/>
    <s v="ASUNTOS DE ORDEN PÚBLICO Y DE SEGURIDAD INTERIOR"/>
    <s v="1.7.1"/>
    <x v="2"/>
    <x v="3"/>
    <x v="3"/>
    <s v="08_23"/>
    <n v="7"/>
    <n v="41"/>
    <s v="025_23"/>
    <x v="0"/>
    <n v="3300"/>
    <s v="SERVICIOS PROFESIONALES, CIENTIFICOS, TECNICOS Y OTROS SERVICIOS"/>
    <n v="3320"/>
    <s v="SERVICIOS GENERALES"/>
    <x v="22"/>
    <x v="22"/>
    <n v="0"/>
    <s v="SIN DESCRIPCIÓN PARA DESTINOS 00"/>
    <x v="0"/>
    <x v="0"/>
    <x v="7"/>
    <x v="4"/>
    <x v="2"/>
    <x v="6"/>
    <x v="5"/>
    <n v="148790.01"/>
    <n v="0"/>
    <n v="0"/>
    <n v="0"/>
    <n v="0"/>
    <n v="0"/>
    <n v="0"/>
    <n v="148790.01"/>
    <n v="0"/>
    <n v="0"/>
    <n v="0"/>
    <n v="148790.01"/>
    <n v="148790.01"/>
  </r>
  <r>
    <s v="2.5-02-23"/>
    <s v="Si"/>
    <n v="1"/>
    <x v="0"/>
    <n v="1.3"/>
    <s v="COORDINACIÓN DE LA POLÍTICA DE GOBIERNO"/>
    <s v="1.3.4"/>
    <x v="0"/>
    <x v="0"/>
    <x v="0"/>
    <s v="04_23"/>
    <n v="6"/>
    <n v="19"/>
    <s v="013_23"/>
    <x v="2"/>
    <n v="9100"/>
    <s v="AMORTIZACION DE LA DEUDA PUBLICA"/>
    <n v="9110"/>
    <s v="DEUDA  PÚBLICA"/>
    <x v="23"/>
    <x v="23"/>
    <n v="0"/>
    <s v="SIN DESCRIPCIÓN PARA DESTINOS 00"/>
    <x v="5"/>
    <x v="5"/>
    <x v="8"/>
    <x v="0"/>
    <x v="0"/>
    <x v="0"/>
    <x v="0"/>
    <n v="43522784.549999997"/>
    <n v="35000000"/>
    <n v="28381279.719999999"/>
    <n v="28381279.719999999"/>
    <n v="28381279.719999999"/>
    <n v="28381279.719999999"/>
    <n v="28381279.719999999"/>
    <n v="15141504.829999998"/>
    <n v="0"/>
    <n v="0"/>
    <n v="0"/>
    <n v="43522784.549999997"/>
    <n v="43522784.549999997"/>
  </r>
  <r>
    <s v="2.5-02-23"/>
    <s v="Si"/>
    <n v="1"/>
    <x v="0"/>
    <n v="1.3"/>
    <s v="COORDINACIÓN DE LA POLÍTICA DE GOBIERNO"/>
    <s v="1.3.4"/>
    <x v="0"/>
    <x v="0"/>
    <x v="0"/>
    <s v="04_23"/>
    <n v="6"/>
    <n v="19"/>
    <s v="013_23"/>
    <x v="2"/>
    <n v="9200"/>
    <s v="INTERESES DE LA DEUDA PUBLICA"/>
    <n v="9210"/>
    <s v="DEUDA  PÚBLICA"/>
    <x v="24"/>
    <x v="24"/>
    <n v="0"/>
    <s v="SIN DESCRIPCIÓN PARA DESTINOS 00"/>
    <x v="5"/>
    <x v="5"/>
    <x v="8"/>
    <x v="0"/>
    <x v="0"/>
    <x v="0"/>
    <x v="0"/>
    <n v="26300000"/>
    <n v="20000000"/>
    <n v="17104464.09"/>
    <n v="17104464.09"/>
    <n v="17104464.09"/>
    <n v="17104464.09"/>
    <n v="17104464.09"/>
    <n v="9195535.9100000001"/>
    <n v="0"/>
    <n v="0"/>
    <n v="0"/>
    <n v="26300000"/>
    <n v="26300000"/>
  </r>
  <r>
    <s v="2.5-02-23"/>
    <s v="Si"/>
    <n v="1"/>
    <x v="0"/>
    <n v="1.3"/>
    <s v="COORDINACIÓN DE LA POLÍTICA DE GOBIERNO"/>
    <s v="1.3.4"/>
    <x v="0"/>
    <x v="1"/>
    <x v="1"/>
    <s v="05_23"/>
    <n v="6"/>
    <n v="21"/>
    <s v="015_23"/>
    <x v="0"/>
    <n v="3200"/>
    <s v="SERVICIOS DE ARRENDAMIENTO"/>
    <n v="3250"/>
    <s v="SERVICIOS GENERALES"/>
    <x v="25"/>
    <x v="25"/>
    <n v="0"/>
    <s v="SIN DESCRIPCIÓN PARA DESTINOS 00"/>
    <x v="0"/>
    <x v="0"/>
    <x v="8"/>
    <x v="1"/>
    <x v="0"/>
    <x v="3"/>
    <x v="1"/>
    <n v="97926185.769999996"/>
    <n v="66696971"/>
    <n v="97926185.769999996"/>
    <n v="97926185.769999996"/>
    <n v="82110831.510000005"/>
    <n v="82110831.510000005"/>
    <n v="82110831.510000005"/>
    <n v="0"/>
    <n v="0"/>
    <n v="0"/>
    <n v="0"/>
    <n v="97926185.769999996"/>
    <n v="97926185.769999996"/>
  </r>
  <r>
    <s v="2.5-02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20"/>
    <s v="INVERSIÓN PÚBLICA"/>
    <x v="26"/>
    <x v="26"/>
    <n v="0"/>
    <s v="SIN DESCRIPCIÓN PARA DESTINOS 00"/>
    <x v="6"/>
    <x v="6"/>
    <x v="8"/>
    <x v="5"/>
    <x v="3"/>
    <x v="7"/>
    <x v="6"/>
    <n v="32222274.07"/>
    <n v="10000001.279999999"/>
    <n v="22222274.07"/>
    <n v="22222274.07"/>
    <n v="8661042.3000000007"/>
    <n v="8661042.3000000007"/>
    <n v="8661042.3000000007"/>
    <n v="10000000"/>
    <n v="0"/>
    <n v="0"/>
    <n v="0"/>
    <n v="57203745.359999999"/>
    <n v="32222274.07"/>
  </r>
  <r>
    <s v="2.5-02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8"/>
    <x v="5"/>
    <x v="3"/>
    <x v="7"/>
    <x v="6"/>
    <n v="65098326.170000002"/>
    <n v="19999999.440000001"/>
    <n v="51295343.240000002"/>
    <n v="51295343.240000002"/>
    <n v="26831698.289999999"/>
    <n v="26591579.300000001"/>
    <n v="26591579.300000001"/>
    <n v="13802982.93"/>
    <n v="0"/>
    <n v="0"/>
    <n v="0"/>
    <n v="44098326.170000002"/>
    <n v="65098326.170000002"/>
  </r>
  <r>
    <s v="2.5-02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8"/>
    <x v="5"/>
    <x v="3"/>
    <x v="7"/>
    <x v="6"/>
    <n v="47679399.759999998"/>
    <n v="15000003.800000001"/>
    <n v="44618404.710000001"/>
    <n v="44618404.710000001"/>
    <n v="26924674.890000001"/>
    <n v="26924674.890000001"/>
    <n v="26924674.890000001"/>
    <n v="3060995.049999997"/>
    <n v="0"/>
    <n v="0"/>
    <n v="0"/>
    <n v="43697928.469999999"/>
    <n v="47679399.759999998"/>
  </r>
  <r>
    <s v="2.5-02-23"/>
    <s v="Si"/>
    <n v="1"/>
    <x v="0"/>
    <n v="1.7"/>
    <s v="ASUNTOS DE ORDEN PÚBLICO Y DE SEGURIDAD INTERIOR"/>
    <s v="1.7.1"/>
    <x v="2"/>
    <x v="3"/>
    <x v="3"/>
    <s v="08_23"/>
    <n v="7"/>
    <n v="40"/>
    <s v="025_23"/>
    <x v="0"/>
    <n v="3300"/>
    <s v="SERVICIOS PROFESIONALES, CIENTIFICOS, TECNICOS Y OTROS SERVICIOS"/>
    <n v="3340"/>
    <s v="SERVICIOS GENERALES"/>
    <x v="29"/>
    <x v="29"/>
    <n v="0"/>
    <s v="SIN DESCRIPCIÓN PARA DESTINOS 00"/>
    <x v="0"/>
    <x v="0"/>
    <x v="8"/>
    <x v="4"/>
    <x v="2"/>
    <x v="8"/>
    <x v="5"/>
    <n v="3000000"/>
    <n v="3000000"/>
    <n v="2963000"/>
    <n v="2963000"/>
    <n v="0"/>
    <n v="0"/>
    <n v="0"/>
    <n v="37000"/>
    <n v="0"/>
    <n v="0"/>
    <n v="0"/>
    <n v="3000000"/>
    <n v="3000000"/>
  </r>
  <r>
    <s v="2.5-02-23"/>
    <s v="Si"/>
    <n v="1"/>
    <x v="0"/>
    <n v="1.7"/>
    <s v="ASUNTOS DE ORDEN PÚBLICO Y DE SEGURIDAD INTERIOR"/>
    <s v="1.7.1"/>
    <x v="2"/>
    <x v="3"/>
    <x v="3"/>
    <s v="08_23"/>
    <n v="7"/>
    <n v="41"/>
    <s v="025_23"/>
    <x v="0"/>
    <n v="2800"/>
    <s v="MATERIALES Y SUMINISTROS PARA SEGURIDAD"/>
    <n v="2830"/>
    <s v="MATERIALES Y SUMINISTROS"/>
    <x v="30"/>
    <x v="30"/>
    <n v="0"/>
    <s v="SIN DESCRIPCIÓN PARA DESTINOS 00"/>
    <x v="2"/>
    <x v="2"/>
    <x v="8"/>
    <x v="4"/>
    <x v="2"/>
    <x v="6"/>
    <x v="5"/>
    <n v="3100000"/>
    <n v="3100000"/>
    <n v="2943056.88"/>
    <n v="2943056.88"/>
    <n v="20300"/>
    <n v="0"/>
    <n v="0"/>
    <n v="240189.60000000009"/>
    <n v="0"/>
    <n v="0"/>
    <n v="0"/>
    <n v="3100000"/>
    <n v="3100000"/>
  </r>
  <r>
    <s v="2.5-02-23"/>
    <s v="Si"/>
    <n v="1"/>
    <x v="0"/>
    <n v="1.7"/>
    <s v="ASUNTOS DE ORDEN PÚBLICO Y DE SEGURIDAD INTERIOR"/>
    <s v="1.7.1"/>
    <x v="2"/>
    <x v="1"/>
    <x v="1"/>
    <s v="05_23"/>
    <n v="6"/>
    <n v="22"/>
    <s v="015_23"/>
    <x v="0"/>
    <n v="2600"/>
    <s v="COMBUSTIBLES, LUBRICANTES Y ADITIVOS"/>
    <n v="2610"/>
    <s v="MATERIALES Y SUMINISTROS"/>
    <x v="12"/>
    <x v="12"/>
    <n v="0"/>
    <s v="SIN DESCRIPCIÓN PARA DESTINOS 00"/>
    <x v="2"/>
    <x v="2"/>
    <x v="8"/>
    <x v="1"/>
    <x v="0"/>
    <x v="9"/>
    <x v="1"/>
    <n v="35000000"/>
    <n v="28000000"/>
    <n v="24218750.129999999"/>
    <n v="24218750.129999999"/>
    <n v="24218750.129999999"/>
    <n v="24218750.129999999"/>
    <n v="24218750.129999999"/>
    <n v="10781249.870000001"/>
    <n v="0"/>
    <n v="0"/>
    <n v="0"/>
    <n v="35000000"/>
    <n v="35000000"/>
  </r>
  <r>
    <s v="2.5-02-23"/>
    <s v="Si"/>
    <n v="1"/>
    <x v="0"/>
    <n v="1.7"/>
    <s v="ASUNTOS DE ORDEN PÚBLICO Y DE SEGURIDAD INTERIOR"/>
    <s v="1.7.2"/>
    <x v="3"/>
    <x v="1"/>
    <x v="1"/>
    <s v="02_23"/>
    <n v="3"/>
    <n v="13"/>
    <s v="009_23"/>
    <x v="0"/>
    <n v="3200"/>
    <s v="SERVICIOS DE ARRENDAMIENTO"/>
    <n v="3250"/>
    <s v="SERVICIOS GENERALES"/>
    <x v="25"/>
    <x v="25"/>
    <n v="0"/>
    <s v="SIN DESCRIPCIÓN PARA DESTINOS 00"/>
    <x v="0"/>
    <x v="0"/>
    <x v="8"/>
    <x v="6"/>
    <x v="3"/>
    <x v="10"/>
    <x v="7"/>
    <n v="9003456"/>
    <n v="5500000"/>
    <n v="9003456"/>
    <n v="9003456"/>
    <n v="9003456"/>
    <n v="9003456"/>
    <n v="9003456"/>
    <n v="0"/>
    <n v="0"/>
    <n v="0"/>
    <n v="0"/>
    <n v="9003456"/>
    <n v="9003456"/>
  </r>
  <r>
    <s v="2.5-02-23"/>
    <s v="Si"/>
    <n v="1"/>
    <x v="0"/>
    <n v="1.7"/>
    <s v="ASUNTOS DE ORDEN PÚBLICO Y DE SEGURIDAD INTERIOR"/>
    <s v="1.7.2"/>
    <x v="3"/>
    <x v="1"/>
    <x v="1"/>
    <s v="05_23"/>
    <n v="6"/>
    <n v="23"/>
    <s v="015_23"/>
    <x v="0"/>
    <n v="2600"/>
    <s v="COMBUSTIBLES, LUBRICANTES Y ADITIVOS"/>
    <n v="2610"/>
    <s v="MATERIALES Y SUMINISTROS"/>
    <x v="12"/>
    <x v="12"/>
    <n v="0"/>
    <s v="SIN DESCRIPCIÓN PARA DESTINOS 00"/>
    <x v="2"/>
    <x v="2"/>
    <x v="8"/>
    <x v="1"/>
    <x v="0"/>
    <x v="11"/>
    <x v="1"/>
    <n v="9000000"/>
    <n v="7000000"/>
    <n v="5749612.46"/>
    <n v="5749612.46"/>
    <n v="5749612.46"/>
    <n v="5749612.46"/>
    <n v="5749612.46"/>
    <n v="3250387.54"/>
    <n v="0"/>
    <n v="0"/>
    <n v="0"/>
    <n v="9000000"/>
    <n v="9000000"/>
  </r>
  <r>
    <s v="2.5-02-23"/>
    <s v="Si"/>
    <n v="2"/>
    <x v="1"/>
    <n v="2.1"/>
    <s v="PROTECCIÓN AMBIENTAL"/>
    <s v="2.1.1"/>
    <x v="4"/>
    <x v="1"/>
    <x v="1"/>
    <s v="07_23"/>
    <n v="3"/>
    <n v="35"/>
    <s v="021_23"/>
    <x v="0"/>
    <n v="3500"/>
    <s v="SERVICIOS DE INSTALACION, REPARACION, MANTENIMIENTO Y CONSERVACION"/>
    <n v="3580"/>
    <s v="SERVICIOS GENERALES"/>
    <x v="31"/>
    <x v="31"/>
    <n v="0"/>
    <s v="SIN DESCRIPCIÓN PARA DESTINOS 00"/>
    <x v="0"/>
    <x v="0"/>
    <x v="8"/>
    <x v="5"/>
    <x v="3"/>
    <x v="12"/>
    <x v="8"/>
    <n v="123189238"/>
    <n v="100000000"/>
    <n v="123200979.23999999"/>
    <n v="123200979.23999999"/>
    <n v="123200979.23"/>
    <n v="123200979.23"/>
    <n v="123200979.23"/>
    <n v="-11741.239999994636"/>
    <n v="0"/>
    <n v="0"/>
    <n v="0"/>
    <n v="123189238"/>
    <n v="123189238"/>
  </r>
  <r>
    <s v="2.5-02-23"/>
    <s v="Si"/>
    <n v="2"/>
    <x v="1"/>
    <n v="2.2000000000000002"/>
    <s v="VIVIENDA Y SERVICIOS A LA COMUNIDAD"/>
    <s v="2.2.4"/>
    <x v="5"/>
    <x v="1"/>
    <x v="1"/>
    <s v="07_23"/>
    <n v="3"/>
    <n v="34"/>
    <s v="020_23"/>
    <x v="0"/>
    <n v="3100"/>
    <s v="SERVICIOS BASICOS"/>
    <n v="3110"/>
    <s v="SERVICIOS GENERALES"/>
    <x v="32"/>
    <x v="32"/>
    <n v="0"/>
    <s v="SIN DESCRIPCIÓN PARA DESTINOS 00"/>
    <x v="0"/>
    <x v="0"/>
    <x v="8"/>
    <x v="5"/>
    <x v="3"/>
    <x v="13"/>
    <x v="9"/>
    <n v="85500000"/>
    <n v="70000000"/>
    <n v="71450462.950000003"/>
    <n v="71450462.950000003"/>
    <n v="71450462.950000003"/>
    <n v="71450462.950000003"/>
    <n v="71450462.950000003"/>
    <n v="14049537.049999997"/>
    <n v="0"/>
    <n v="0"/>
    <n v="0"/>
    <n v="85500000"/>
    <n v="85500000"/>
  </r>
  <r>
    <s v="2.5-02-23"/>
    <s v="Si"/>
    <n v="3"/>
    <x v="2"/>
    <n v="3.8"/>
    <s v="CIENCIA, TECNOLOGÍA E INNOVACIÓN"/>
    <s v="3.8.4"/>
    <x v="6"/>
    <x v="1"/>
    <x v="1"/>
    <s v="11_23"/>
    <n v="6"/>
    <n v="50"/>
    <s v="031_23"/>
    <x v="1"/>
    <n v="5600"/>
    <s v="MAQUINARIA, OTROS EQUIPOS Y HERRAMIENTAS"/>
    <n v="5690"/>
    <s v="BIENES MUEBLES, INMUEBLES E INTANGIBLES"/>
    <x v="33"/>
    <x v="33"/>
    <n v="0"/>
    <s v="SIN DESCRIPCIÓN PARA DESTINOS 00"/>
    <x v="3"/>
    <x v="3"/>
    <x v="8"/>
    <x v="7"/>
    <x v="0"/>
    <x v="14"/>
    <x v="10"/>
    <n v="70724000"/>
    <n v="34907948"/>
    <n v="70723059.019999996"/>
    <n v="70723059.019999996"/>
    <n v="70723059.019999996"/>
    <n v="0"/>
    <n v="0"/>
    <n v="940.98000000417233"/>
    <n v="0"/>
    <n v="0"/>
    <n v="0"/>
    <n v="70724000"/>
    <n v="70724000"/>
  </r>
  <r>
    <s v="1.6-05-23"/>
    <s v="Si"/>
    <n v="1"/>
    <x v="0"/>
    <n v="1.7"/>
    <s v="ASUNTOS DE ORDEN PÚBLICO Y DE SEGURIDAD INTERIOR"/>
    <s v="1.7.1"/>
    <x v="2"/>
    <x v="3"/>
    <x v="3"/>
    <s v="08_23"/>
    <n v="7"/>
    <n v="41"/>
    <s v="025_23"/>
    <x v="0"/>
    <n v="3100"/>
    <s v="SERVICIOS BASICOS"/>
    <n v="316"/>
    <s v="SERVICIOS DE TELECOMUNICACIONES Y SATÉLITES"/>
    <x v="34"/>
    <x v="34"/>
    <n v="0"/>
    <s v="SIN DESCRIPCIÓN PARA DESTINOS 00"/>
    <x v="0"/>
    <x v="0"/>
    <x v="9"/>
    <x v="4"/>
    <x v="2"/>
    <x v="6"/>
    <x v="5"/>
    <n v="55000"/>
    <n v="0"/>
    <n v="54627.3"/>
    <n v="54627.3"/>
    <n v="0"/>
    <n v="0"/>
    <n v="0"/>
    <n v="372.69999999999709"/>
    <n v="0"/>
    <n v="0"/>
    <n v="0"/>
    <n v="55000"/>
    <n v="55000"/>
  </r>
  <r>
    <s v="1.1-14-23"/>
    <s v="Si"/>
    <n v="1"/>
    <x v="0"/>
    <n v="1.3"/>
    <s v="COORDINACIÓN DE LA POLÍTICA DE GOBIERNO"/>
    <s v="1.3.4"/>
    <x v="0"/>
    <x v="0"/>
    <x v="0"/>
    <s v="04_23"/>
    <n v="6"/>
    <n v="19"/>
    <s v="013_23"/>
    <x v="1"/>
    <n v="5800"/>
    <s v="BIENES INMUEBLES"/>
    <n v="5810"/>
    <s v="BIENES MUEBLES, INMUEBLES E INTANGIBLES"/>
    <x v="35"/>
    <x v="35"/>
    <n v="0"/>
    <s v="SIN DESCRIPCIÓN PARA DESTINOS 00"/>
    <x v="3"/>
    <x v="3"/>
    <x v="10"/>
    <x v="0"/>
    <x v="0"/>
    <x v="0"/>
    <x v="0"/>
    <n v="0"/>
    <n v="8000000"/>
    <n v="0"/>
    <n v="0"/>
    <n v="0"/>
    <n v="0"/>
    <n v="0"/>
    <n v="0"/>
    <n v="0"/>
    <n v="0"/>
    <n v="0"/>
    <n v="0"/>
    <n v="0"/>
  </r>
  <r>
    <s v="1.1-14-23"/>
    <s v="Si"/>
    <n v="1"/>
    <x v="0"/>
    <n v="1.3"/>
    <s v="COORDINACIÓN DE LA POLÍTICA DE GOBIERNO"/>
    <s v="1.3.4"/>
    <x v="0"/>
    <x v="5"/>
    <x v="5"/>
    <s v="02_23"/>
    <n v="1"/>
    <n v="7"/>
    <s v="007_23"/>
    <x v="1"/>
    <n v="5800"/>
    <s v="BIENES INMUEBLES"/>
    <n v="5810"/>
    <s v="BIENES MUEBLES, INMUEBLES E INTANGIBLES"/>
    <x v="35"/>
    <x v="35"/>
    <n v="0"/>
    <s v="SIN DESCRIPCIÓN PARA DESTINOS 00"/>
    <x v="3"/>
    <x v="3"/>
    <x v="10"/>
    <x v="6"/>
    <x v="4"/>
    <x v="15"/>
    <x v="11"/>
    <n v="8970600"/>
    <n v="0"/>
    <n v="8970600"/>
    <n v="8970600"/>
    <n v="8970600"/>
    <n v="8970600"/>
    <n v="8970600"/>
    <n v="0"/>
    <n v="0"/>
    <n v="0"/>
    <n v="0"/>
    <n v="8970600"/>
    <n v="8970600"/>
  </r>
  <r>
    <s v="1.1-14-23"/>
    <s v="Si"/>
    <n v="1"/>
    <x v="0"/>
    <n v="1.3"/>
    <s v="COORDINACIÓN DE LA POLÍTICA DE GOBIERNO"/>
    <s v="1.3.4"/>
    <x v="0"/>
    <x v="5"/>
    <x v="5"/>
    <s v="02_23"/>
    <n v="1"/>
    <n v="7"/>
    <s v="007_23"/>
    <x v="0"/>
    <n v="3900"/>
    <s v="OTROS SERVICIOS GENERALES"/>
    <n v="3920"/>
    <s v="SERVICIOS GENERALES"/>
    <x v="0"/>
    <x v="0"/>
    <n v="0"/>
    <s v="SIN DESCRIPCIÓN PARA DESTINOS 00"/>
    <x v="0"/>
    <x v="0"/>
    <x v="10"/>
    <x v="6"/>
    <x v="4"/>
    <x v="15"/>
    <x v="11"/>
    <n v="0"/>
    <n v="0"/>
    <n v="0"/>
    <n v="0"/>
    <n v="0"/>
    <n v="0"/>
    <n v="0"/>
    <n v="0"/>
    <n v="0"/>
    <n v="0"/>
    <n v="0"/>
    <n v="0"/>
    <n v="0"/>
  </r>
  <r>
    <s v="1.1-14-23"/>
    <s v="Si"/>
    <n v="1"/>
    <x v="0"/>
    <n v="1.3"/>
    <s v="COORDINACIÓN DE LA POLÍTICA DE GOBIERNO"/>
    <s v="1.3.4"/>
    <x v="0"/>
    <x v="5"/>
    <x v="5"/>
    <s v="02_23"/>
    <n v="1"/>
    <n v="7"/>
    <s v="007_23"/>
    <x v="0"/>
    <n v="3900"/>
    <s v="OTROS SERVICIOS GENERALES"/>
    <n v="3920"/>
    <s v="SERVICIOS GENERALES"/>
    <x v="36"/>
    <x v="36"/>
    <n v="0"/>
    <s v="SIN DESCRIPCIÓN PARA DESTINOS 00"/>
    <x v="0"/>
    <x v="0"/>
    <x v="10"/>
    <x v="6"/>
    <x v="4"/>
    <x v="15"/>
    <x v="11"/>
    <n v="812000"/>
    <n v="0"/>
    <n v="493589.01"/>
    <n v="493589.01"/>
    <n v="0"/>
    <n v="0"/>
    <n v="0"/>
    <n v="318410.99"/>
    <n v="0"/>
    <n v="0"/>
    <n v="0"/>
    <n v="812000"/>
    <n v="812000"/>
  </r>
  <r>
    <s v="2.6-01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1"/>
    <x v="0"/>
    <x v="0"/>
    <x v="0"/>
    <x v="0"/>
    <n v="688354.49"/>
    <n v="0"/>
    <n v="688354.49"/>
    <n v="688354.49"/>
    <n v="688354.49"/>
    <n v="688354.49"/>
    <n v="688354.49"/>
    <n v="0"/>
    <n v="0"/>
    <n v="0"/>
    <n v="0"/>
    <n v="688354.49"/>
    <n v="688354.49"/>
  </r>
  <r>
    <s v="2.6-10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2"/>
    <x v="0"/>
    <x v="0"/>
    <x v="0"/>
    <x v="0"/>
    <n v="88245.29"/>
    <n v="0"/>
    <n v="88245.29"/>
    <n v="88245.29"/>
    <n v="88245.29"/>
    <n v="88245.29"/>
    <n v="88245.29"/>
    <n v="0"/>
    <n v="0"/>
    <n v="0"/>
    <n v="0"/>
    <n v="88245.29"/>
    <n v="88245.29"/>
  </r>
  <r>
    <s v="2.5-01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3"/>
    <x v="0"/>
    <x v="0"/>
    <x v="0"/>
    <x v="0"/>
    <n v="1144594.82"/>
    <n v="0"/>
    <n v="1144594.82"/>
    <n v="1144594.82"/>
    <n v="1144594.82"/>
    <n v="1144594.82"/>
    <n v="1144594.82"/>
    <n v="0"/>
    <n v="0"/>
    <n v="0"/>
    <n v="0"/>
    <n v="1144594.82"/>
    <n v="1144594.82"/>
  </r>
  <r>
    <s v="2.6-02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4"/>
    <x v="0"/>
    <x v="0"/>
    <x v="0"/>
    <x v="0"/>
    <n v="1307.25"/>
    <n v="0"/>
    <n v="1307.25"/>
    <n v="1307.25"/>
    <n v="1307.25"/>
    <n v="1307.25"/>
    <n v="1307.25"/>
    <n v="0"/>
    <n v="0"/>
    <n v="0"/>
    <n v="0"/>
    <n v="1307.25"/>
    <n v="1307.25"/>
  </r>
  <r>
    <s v="1.1-00-23"/>
    <s v="No"/>
    <n v="1"/>
    <x v="0"/>
    <n v="1.3"/>
    <s v="COORDINACIÓN DE LA POLÍTICA DE GOBIERNO"/>
    <s v="1.3.4"/>
    <x v="0"/>
    <x v="6"/>
    <x v="6"/>
    <s v="02_23"/>
    <n v="1"/>
    <n v="15"/>
    <s v="010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6"/>
    <x v="4"/>
    <x v="16"/>
    <x v="12"/>
    <n v="1000000"/>
    <n v="1000000"/>
    <n v="0"/>
    <n v="0"/>
    <n v="0"/>
    <n v="0"/>
    <n v="0"/>
    <n v="1000000"/>
    <n v="0"/>
    <n v="0"/>
    <n v="0"/>
    <n v="1000000"/>
    <n v="1000000"/>
  </r>
  <r>
    <s v="1.1-00-23"/>
    <s v="No"/>
    <n v="1"/>
    <x v="0"/>
    <n v="1.3"/>
    <s v="COORDINACIÓN DE LA POLÍTICA DE GOBIERNO"/>
    <s v="1.3.4"/>
    <x v="0"/>
    <x v="6"/>
    <x v="6"/>
    <s v="02_23"/>
    <n v="1"/>
    <n v="15"/>
    <s v="010_23"/>
    <x v="0"/>
    <n v="3700"/>
    <s v="SERVICIOS DE TRASLADO Y VIATICOS"/>
    <n v="3710"/>
    <s v="SERVICIOS GENERALES"/>
    <x v="37"/>
    <x v="37"/>
    <n v="0"/>
    <s v="SIN DESCRIPCIÓN PARA DESTINOS 00"/>
    <x v="0"/>
    <x v="0"/>
    <x v="1"/>
    <x v="6"/>
    <x v="4"/>
    <x v="16"/>
    <x v="12"/>
    <n v="8710"/>
    <n v="0"/>
    <n v="8710"/>
    <n v="8710"/>
    <n v="8710"/>
    <n v="8710"/>
    <n v="8710"/>
    <n v="0"/>
    <n v="0"/>
    <n v="0"/>
    <n v="0"/>
    <n v="8710"/>
    <n v="8710"/>
  </r>
  <r>
    <s v="1.1-00-23"/>
    <s v="No"/>
    <n v="1"/>
    <x v="0"/>
    <n v="1.3"/>
    <s v="COORDINACIÓN DE LA POLÍTICA DE GOBIERNO"/>
    <s v="1.3.4"/>
    <x v="0"/>
    <x v="6"/>
    <x v="6"/>
    <s v="02_23"/>
    <n v="1"/>
    <n v="15"/>
    <s v="010_23"/>
    <x v="0"/>
    <n v="3700"/>
    <s v="SERVICIOS DE TRASLADO Y VIATICOS"/>
    <n v="3750"/>
    <s v="SERVICIOS GENERALES"/>
    <x v="38"/>
    <x v="38"/>
    <n v="0"/>
    <s v="SIN DESCRIPCIÓN PARA DESTINOS 00"/>
    <x v="0"/>
    <x v="0"/>
    <x v="1"/>
    <x v="6"/>
    <x v="4"/>
    <x v="16"/>
    <x v="12"/>
    <n v="1357.98"/>
    <n v="0"/>
    <n v="1357.98"/>
    <n v="1357.98"/>
    <n v="1357.98"/>
    <n v="1357.98"/>
    <n v="1357.98"/>
    <n v="0"/>
    <n v="0"/>
    <n v="0"/>
    <n v="0"/>
    <n v="1357.98"/>
    <n v="1357.98"/>
  </r>
  <r>
    <s v="1.1-00-23"/>
    <s v="No"/>
    <n v="1"/>
    <x v="0"/>
    <n v="1.3"/>
    <s v="COORDINACIÓN DE LA POLÍTICA DE GOBIERNO"/>
    <s v="1.3.4"/>
    <x v="0"/>
    <x v="6"/>
    <x v="6"/>
    <s v="02_23"/>
    <n v="1"/>
    <n v="15"/>
    <s v="010_23"/>
    <x v="0"/>
    <n v="3700"/>
    <s v="SERVICIOS DE TRASLADO Y VIATICOS"/>
    <n v="3790"/>
    <s v="SERVICIOS GENERALES"/>
    <x v="39"/>
    <x v="39"/>
    <n v="0"/>
    <s v="SIN DESCRIPCIÓN PARA DESTINOS 00"/>
    <x v="0"/>
    <x v="0"/>
    <x v="1"/>
    <x v="6"/>
    <x v="4"/>
    <x v="16"/>
    <x v="12"/>
    <n v="9324.6"/>
    <n v="0"/>
    <n v="9324.6"/>
    <n v="9324.6"/>
    <n v="9324.6"/>
    <n v="9324.6"/>
    <n v="9324.6"/>
    <n v="0"/>
    <n v="0"/>
    <n v="0"/>
    <n v="0"/>
    <n v="9324.6"/>
    <n v="9324.6"/>
  </r>
  <r>
    <s v="1.1-00-23"/>
    <s v="No"/>
    <n v="1"/>
    <x v="0"/>
    <n v="1.3"/>
    <s v="COORDINACIÓN DE LA POLÍTICA DE GOBIERNO"/>
    <s v="1.3.4"/>
    <x v="0"/>
    <x v="6"/>
    <x v="6"/>
    <s v="02_23"/>
    <n v="1"/>
    <n v="15"/>
    <s v="010_23"/>
    <x v="0"/>
    <n v="3800"/>
    <s v="SERVICIOS OFICIALES"/>
    <n v="3820"/>
    <s v="SERVICIOS GENERALES"/>
    <x v="17"/>
    <x v="17"/>
    <n v="0"/>
    <s v="SIN DESCRIPCIÓN PARA DESTINOS 00"/>
    <x v="0"/>
    <x v="0"/>
    <x v="1"/>
    <x v="6"/>
    <x v="4"/>
    <x v="16"/>
    <x v="12"/>
    <n v="3480607.42"/>
    <n v="1500000"/>
    <n v="2961928"/>
    <n v="2961928"/>
    <n v="854216"/>
    <n v="854216"/>
    <n v="854216"/>
    <n v="518679.41999999993"/>
    <n v="0"/>
    <n v="0"/>
    <n v="0"/>
    <n v="3480607.42"/>
    <n v="3480607.42"/>
  </r>
  <r>
    <s v="1.1-00-23"/>
    <s v="No"/>
    <n v="1"/>
    <x v="0"/>
    <n v="1.3"/>
    <s v="COORDINACIÓN DE LA POLÍTICA DE GOBIERNO"/>
    <s v="1.3.4"/>
    <x v="0"/>
    <x v="3"/>
    <x v="3"/>
    <s v="02_23"/>
    <n v="1"/>
    <n v="8"/>
    <s v="007_23"/>
    <x v="0"/>
    <n v="4400"/>
    <s v="AYUDAS SOCIALES"/>
    <n v="4450"/>
    <s v="TRANSFERENCIAS, ASIGNACIONES, SUBSIDIOS Y OTRAS  AYUDAS"/>
    <x v="40"/>
    <x v="40"/>
    <n v="8"/>
    <s v="FIL"/>
    <x v="4"/>
    <x v="4"/>
    <x v="1"/>
    <x v="6"/>
    <x v="4"/>
    <x v="17"/>
    <x v="11"/>
    <n v="700000"/>
    <n v="700008.48"/>
    <n v="0"/>
    <n v="0"/>
    <n v="0"/>
    <n v="0"/>
    <n v="0"/>
    <n v="700000"/>
    <n v="0"/>
    <n v="0"/>
    <n v="0"/>
    <n v="700000"/>
    <n v="700000"/>
  </r>
  <r>
    <s v="1.1-00-23"/>
    <s v="No"/>
    <n v="1"/>
    <x v="0"/>
    <n v="1.3"/>
    <s v="COORDINACIÓN DE LA POLÍTICA DE GOBIERNO"/>
    <s v="1.3.4"/>
    <x v="0"/>
    <x v="3"/>
    <x v="3"/>
    <s v="02_23"/>
    <n v="1"/>
    <n v="8"/>
    <s v="007_23"/>
    <x v="0"/>
    <n v="4400"/>
    <s v="AYUDAS SOCIALES"/>
    <n v="4450"/>
    <s v="TRANSFERENCIAS, ASIGNACIONES, SUBSIDIOS Y OTRAS  AYUDAS"/>
    <x v="40"/>
    <x v="40"/>
    <n v="9"/>
    <s v="CLAD"/>
    <x v="4"/>
    <x v="4"/>
    <x v="1"/>
    <x v="6"/>
    <x v="4"/>
    <x v="17"/>
    <x v="11"/>
    <n v="210000"/>
    <n v="210000"/>
    <n v="0"/>
    <n v="0"/>
    <n v="0"/>
    <n v="0"/>
    <n v="0"/>
    <n v="210000"/>
    <n v="0"/>
    <n v="0"/>
    <n v="0"/>
    <n v="210000"/>
    <n v="210000"/>
  </r>
  <r>
    <s v="1.1-00-23"/>
    <s v="No"/>
    <n v="1"/>
    <x v="0"/>
    <n v="1.3"/>
    <s v="COORDINACIÓN DE LA POLÍTICA DE GOBIERNO"/>
    <s v="1.3.4"/>
    <x v="0"/>
    <x v="3"/>
    <x v="3"/>
    <s v="02_23"/>
    <n v="1"/>
    <n v="8"/>
    <s v="007_23"/>
    <x v="0"/>
    <n v="4400"/>
    <s v="AYUDAS SOCIALES"/>
    <n v="4450"/>
    <s v="TRANSFERENCIAS, ASIGNACIONES, SUBSIDIOS Y OTRAS  AYUDAS"/>
    <x v="40"/>
    <x v="40"/>
    <n v="10"/>
    <s v="FESTIVAL PAPIROLAS 2023"/>
    <x v="4"/>
    <x v="4"/>
    <x v="1"/>
    <x v="6"/>
    <x v="4"/>
    <x v="17"/>
    <x v="11"/>
    <n v="50000"/>
    <n v="49991.519999999997"/>
    <n v="0"/>
    <n v="0"/>
    <n v="0"/>
    <n v="0"/>
    <n v="0"/>
    <n v="50000"/>
    <n v="0"/>
    <n v="0"/>
    <n v="0"/>
    <n v="50000"/>
    <n v="50000"/>
  </r>
  <r>
    <s v="1.1-00-23"/>
    <s v="No"/>
    <n v="1"/>
    <x v="0"/>
    <n v="1.3"/>
    <s v="COORDINACIÓN DE LA POLÍTICA DE GOBIERNO"/>
    <s v="1.3.4"/>
    <x v="0"/>
    <x v="3"/>
    <x v="3"/>
    <s v="14_23"/>
    <n v="1"/>
    <n v="53"/>
    <s v="034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8"/>
    <x v="4"/>
    <x v="18"/>
    <x v="13"/>
    <n v="10000000"/>
    <n v="10000000"/>
    <n v="7499999.9699999997"/>
    <n v="7499999.9699999997"/>
    <n v="7499999.9699999997"/>
    <n v="7499999.9699999997"/>
    <n v="7499999.9699999997"/>
    <n v="2500000.0300000003"/>
    <n v="0"/>
    <n v="0"/>
    <n v="0"/>
    <n v="10000000"/>
    <n v="1000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1"/>
    <n v="5100"/>
    <s v="MOBILIARIO Y EQUIPO DE ADMINISTRACION"/>
    <n v="5110"/>
    <s v="BIENES MUEBLES, INMUEBLES E INTANGIBLES"/>
    <x v="5"/>
    <x v="5"/>
    <n v="0"/>
    <s v="SIN DESCRIPCIÓN PARA DESTINOS 00"/>
    <x v="3"/>
    <x v="3"/>
    <x v="1"/>
    <x v="0"/>
    <x v="0"/>
    <x v="19"/>
    <x v="14"/>
    <n v="320000"/>
    <n v="0"/>
    <n v="0"/>
    <n v="0"/>
    <n v="0"/>
    <n v="0"/>
    <n v="0"/>
    <n v="320000"/>
    <n v="0"/>
    <n v="0"/>
    <n v="0"/>
    <n v="320000"/>
    <n v="32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1"/>
    <x v="0"/>
    <x v="0"/>
    <x v="19"/>
    <x v="14"/>
    <n v="0"/>
    <n v="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1"/>
    <n v="6100"/>
    <s v="OBRA PUBLICA EN BIENES DE DOMINIO PUBLICO"/>
    <n v="6130"/>
    <s v="INVERSIÓN PÚBLICA"/>
    <x v="27"/>
    <x v="27"/>
    <n v="66"/>
    <s v="RECONOCIMIENTO CONTRA DERECHOS"/>
    <x v="6"/>
    <x v="6"/>
    <x v="1"/>
    <x v="0"/>
    <x v="0"/>
    <x v="19"/>
    <x v="14"/>
    <n v="15105020.039999999"/>
    <n v="0"/>
    <n v="0"/>
    <n v="0"/>
    <n v="0"/>
    <n v="0"/>
    <n v="0"/>
    <n v="15105020.039999999"/>
    <n v="0"/>
    <n v="0"/>
    <n v="0"/>
    <n v="15105020.039999999"/>
    <n v="15105020.039999999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1"/>
    <n v="6300"/>
    <s v="PROYECTOS PRODUCTIVOS Y ACCIONES DE FOMENTO"/>
    <n v="6320"/>
    <s v="INVERSIÓN PÚBLICA"/>
    <x v="42"/>
    <x v="42"/>
    <n v="13"/>
    <s v="PLANTAS DE TRATAMIENTO"/>
    <x v="6"/>
    <x v="6"/>
    <x v="1"/>
    <x v="0"/>
    <x v="0"/>
    <x v="19"/>
    <x v="14"/>
    <n v="25108364"/>
    <n v="25108346.399999999"/>
    <n v="17685270"/>
    <n v="17685270"/>
    <n v="17685270"/>
    <n v="17685270"/>
    <n v="17685270"/>
    <n v="7423094"/>
    <n v="0"/>
    <n v="0"/>
    <n v="0"/>
    <n v="25108364"/>
    <n v="25108364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1"/>
    <n v="6300"/>
    <s v="PROYECTOS PRODUCTIVOS Y ACCIONES DE FOMENTO"/>
    <n v="6320"/>
    <s v="INVERSIÓN PÚBLICA"/>
    <x v="42"/>
    <x v="42"/>
    <n v="14"/>
    <s v="CAT"/>
    <x v="6"/>
    <x v="6"/>
    <x v="1"/>
    <x v="0"/>
    <x v="0"/>
    <x v="19"/>
    <x v="14"/>
    <n v="75524560.140000001"/>
    <n v="71000017.599999994"/>
    <n v="55380297.270000003"/>
    <n v="55380297.270000003"/>
    <n v="55380297.270000003"/>
    <n v="49174741.280000001"/>
    <n v="49174741.280000001"/>
    <n v="20144262.869999997"/>
    <n v="0"/>
    <n v="0"/>
    <n v="0"/>
    <n v="75524560.140000001"/>
    <n v="75524560.140000001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1"/>
    <x v="0"/>
    <x v="0"/>
    <x v="19"/>
    <x v="14"/>
    <n v="65811.5"/>
    <n v="0"/>
    <n v="64771.5"/>
    <n v="64771.5"/>
    <n v="42771.5"/>
    <n v="42771.5"/>
    <n v="42771.5"/>
    <n v="1040"/>
    <n v="0"/>
    <n v="0"/>
    <n v="0"/>
    <n v="65811.5"/>
    <n v="65811.5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0"/>
    <x v="0"/>
    <x v="19"/>
    <x v="14"/>
    <n v="2545"/>
    <n v="0"/>
    <n v="2161.0100000000002"/>
    <n v="2161.0100000000002"/>
    <n v="2161.0100000000002"/>
    <n v="2161.0100000000002"/>
    <n v="2161.0100000000002"/>
    <n v="383.98999999999978"/>
    <n v="0"/>
    <n v="0"/>
    <n v="0"/>
    <n v="2545"/>
    <n v="2545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2200"/>
    <s v="ALIMENTOS Y UTENSILIOS"/>
    <n v="2230"/>
    <s v="MATERIALES Y SUMINISTROS"/>
    <x v="44"/>
    <x v="44"/>
    <n v="0"/>
    <s v="SIN DESCRIPCIÓN PARA DESTINOS 00"/>
    <x v="2"/>
    <x v="2"/>
    <x v="1"/>
    <x v="0"/>
    <x v="0"/>
    <x v="19"/>
    <x v="14"/>
    <n v="0"/>
    <n v="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0"/>
    <x v="0"/>
    <x v="19"/>
    <x v="14"/>
    <n v="350"/>
    <n v="0"/>
    <n v="342.15"/>
    <n v="342.15"/>
    <n v="342.15"/>
    <n v="342.15"/>
    <n v="342.15"/>
    <n v="7.8500000000000227"/>
    <n v="0"/>
    <n v="0"/>
    <n v="0"/>
    <n v="350"/>
    <n v="35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2900"/>
    <s v="HERRAMIENTAS, REFACCIONES Y ACCESORIOS MENORES"/>
    <n v="2940"/>
    <s v="MATERIALES Y SUMINISTROS"/>
    <x v="46"/>
    <x v="46"/>
    <n v="0"/>
    <s v="SIN DESCRIPCIÓN PARA DESTINOS 00"/>
    <x v="2"/>
    <x v="2"/>
    <x v="1"/>
    <x v="0"/>
    <x v="0"/>
    <x v="19"/>
    <x v="14"/>
    <n v="200"/>
    <n v="0"/>
    <n v="199"/>
    <n v="199"/>
    <n v="199"/>
    <n v="199"/>
    <n v="199"/>
    <n v="1"/>
    <n v="0"/>
    <n v="0"/>
    <n v="0"/>
    <n v="200"/>
    <n v="2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100"/>
    <s v="SERVICIOS BASICOS"/>
    <n v="3180"/>
    <s v="SERVICIOS GENERALES"/>
    <x v="47"/>
    <x v="47"/>
    <n v="0"/>
    <s v="SIN DESCRIPCIÓN PARA DESTINOS 00"/>
    <x v="0"/>
    <x v="0"/>
    <x v="1"/>
    <x v="0"/>
    <x v="0"/>
    <x v="19"/>
    <x v="14"/>
    <n v="5500"/>
    <n v="5500"/>
    <n v="3274.18"/>
    <n v="3274.18"/>
    <n v="3274.18"/>
    <n v="3274.18"/>
    <n v="3274.18"/>
    <n v="2225.8200000000002"/>
    <n v="0"/>
    <n v="0"/>
    <n v="0"/>
    <n v="5500"/>
    <n v="55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200"/>
    <s v="SERVICIOS DE ARRENDAMIENTO"/>
    <n v="3290"/>
    <s v="SERVICIOS GENERALES"/>
    <x v="48"/>
    <x v="48"/>
    <n v="0"/>
    <s v="SIN DESCRIPCIÓN PARA DESTINOS 00"/>
    <x v="0"/>
    <x v="0"/>
    <x v="1"/>
    <x v="0"/>
    <x v="0"/>
    <x v="19"/>
    <x v="14"/>
    <n v="126633.02"/>
    <n v="120000"/>
    <n v="126633.02"/>
    <n v="126633.02"/>
    <n v="94974.75"/>
    <n v="94974.75"/>
    <n v="84422"/>
    <n v="0"/>
    <n v="0"/>
    <n v="0"/>
    <n v="0"/>
    <n v="126633.02"/>
    <n v="126633.02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300"/>
    <s v="SERVICIOS PROFESIONALES, CIENTIFICOS, TECNICOS Y OTROS SERVICIOS"/>
    <n v="3310"/>
    <s v="SERVICIOS GENERALES"/>
    <x v="49"/>
    <x v="49"/>
    <n v="0"/>
    <s v="SIN DESCRIPCIÓN PARA DESTINOS 00"/>
    <x v="0"/>
    <x v="0"/>
    <x v="1"/>
    <x v="0"/>
    <x v="0"/>
    <x v="19"/>
    <x v="14"/>
    <n v="3325000"/>
    <n v="3900000"/>
    <n v="232000"/>
    <n v="232000"/>
    <n v="0"/>
    <n v="0"/>
    <n v="0"/>
    <n v="3093000"/>
    <n v="0"/>
    <n v="0"/>
    <n v="0"/>
    <n v="3825000"/>
    <n v="3325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300"/>
    <s v="SERVICIOS PROFESIONALES, CIENTIFICOS, TECNICOS Y OTROS SERVICIOS"/>
    <n v="3330"/>
    <s v="SERVICIOS GENERALES"/>
    <x v="50"/>
    <x v="50"/>
    <n v="0"/>
    <s v="SIN DESCRIPCIÓN PARA DESTINOS 00"/>
    <x v="0"/>
    <x v="0"/>
    <x v="1"/>
    <x v="0"/>
    <x v="0"/>
    <x v="19"/>
    <x v="14"/>
    <n v="2605267.2000000002"/>
    <n v="994495"/>
    <n v="2605267.2000000002"/>
    <n v="2605267.2000000002"/>
    <n v="2420664.7999999998"/>
    <n v="2420664.7999999998"/>
    <n v="2420664.7999999998"/>
    <n v="0"/>
    <n v="0"/>
    <n v="0"/>
    <n v="0"/>
    <n v="2605267.2000000002"/>
    <n v="2605267.2000000002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1"/>
    <x v="0"/>
    <x v="0"/>
    <x v="19"/>
    <x v="14"/>
    <n v="9566"/>
    <n v="0"/>
    <n v="9566"/>
    <n v="9566"/>
    <n v="4566"/>
    <n v="4566"/>
    <n v="4566"/>
    <n v="0"/>
    <n v="0"/>
    <n v="0"/>
    <n v="0"/>
    <n v="9566"/>
    <n v="9566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400"/>
    <s v="SERVICIOS FINANCIEROS, BANCARIOS Y COMERCIALES"/>
    <n v="3410"/>
    <s v="SERVICIOS GENERALES"/>
    <x v="51"/>
    <x v="51"/>
    <n v="0"/>
    <s v="SIN DESCRIPCIÓN PARA DESTINOS 00"/>
    <x v="0"/>
    <x v="0"/>
    <x v="1"/>
    <x v="0"/>
    <x v="0"/>
    <x v="19"/>
    <x v="14"/>
    <n v="12846689.84"/>
    <n v="8358322.8600000003"/>
    <n v="10171005.529999999"/>
    <n v="10171005.529999999"/>
    <n v="10171005.529999999"/>
    <n v="10171005.529999999"/>
    <n v="10171005.529999999"/>
    <n v="2675684.3100000005"/>
    <n v="0"/>
    <n v="0"/>
    <n v="0"/>
    <n v="13346689.84"/>
    <n v="12846689.84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400"/>
    <s v="SERVICIOS FINANCIEROS, BANCARIOS Y COMERCIALES"/>
    <n v="3410"/>
    <s v="SERVICIOS GENERALES"/>
    <x v="51"/>
    <x v="51"/>
    <n v="61"/>
    <s v="CONVENIO"/>
    <x v="0"/>
    <x v="0"/>
    <x v="1"/>
    <x v="0"/>
    <x v="0"/>
    <x v="19"/>
    <x v="14"/>
    <n v="0"/>
    <n v="0"/>
    <n v="11.6"/>
    <n v="11.6"/>
    <n v="11.6"/>
    <n v="11.6"/>
    <n v="11.6"/>
    <n v="-11.6"/>
    <n v="0"/>
    <n v="0"/>
    <n v="0"/>
    <n v="0"/>
    <n v="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400"/>
    <s v="SERVICIOS FINANCIEROS, BANCARIOS Y COMERCIALES"/>
    <n v="3420"/>
    <s v="SERVICIOS GENERALES"/>
    <x v="52"/>
    <x v="52"/>
    <n v="0"/>
    <s v="SIN DESCRIPCIÓN PARA DESTINOS 00"/>
    <x v="0"/>
    <x v="0"/>
    <x v="1"/>
    <x v="0"/>
    <x v="0"/>
    <x v="19"/>
    <x v="14"/>
    <n v="67083372.82"/>
    <n v="37831073"/>
    <n v="52084142.780000001"/>
    <n v="51959142.780000001"/>
    <n v="47023696.32"/>
    <n v="46971401.869999997"/>
    <n v="46964502.68"/>
    <n v="14999230.039999999"/>
    <n v="0"/>
    <n v="0"/>
    <n v="0"/>
    <n v="67583372.819999993"/>
    <n v="67083372.82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400"/>
    <s v="SERVICIOS FINANCIEROS, BANCARIOS Y COMERCIALES"/>
    <n v="3430"/>
    <s v="SERVICIOS GENERALES"/>
    <x v="53"/>
    <x v="53"/>
    <n v="0"/>
    <s v="SIN DESCRIPCIÓN PARA DESTINOS 00"/>
    <x v="0"/>
    <x v="0"/>
    <x v="1"/>
    <x v="0"/>
    <x v="0"/>
    <x v="19"/>
    <x v="14"/>
    <n v="1850000"/>
    <n v="850000"/>
    <n v="1700000"/>
    <n v="1700000"/>
    <n v="803398.88"/>
    <n v="803398.88"/>
    <n v="666178.30000000005"/>
    <n v="150000"/>
    <n v="0"/>
    <n v="0"/>
    <n v="0"/>
    <n v="1850000"/>
    <n v="185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500"/>
    <s v="SERVICIOS DE INSTALACION, REPARACION, MANTENIMIENTO Y CONSERVACION"/>
    <n v="3510"/>
    <s v="SERVICIOS GENERALES"/>
    <x v="54"/>
    <x v="54"/>
    <n v="0"/>
    <s v="SIN DESCRIPCIÓN PARA DESTINOS 00"/>
    <x v="0"/>
    <x v="0"/>
    <x v="1"/>
    <x v="0"/>
    <x v="0"/>
    <x v="19"/>
    <x v="14"/>
    <n v="15000000"/>
    <n v="36385568"/>
    <n v="13421854.42"/>
    <n v="13421854.42"/>
    <n v="13421854.42"/>
    <n v="11917888.689999999"/>
    <n v="11917888.689999999"/>
    <n v="1578145.58"/>
    <n v="0"/>
    <n v="0"/>
    <n v="0"/>
    <n v="15500000"/>
    <n v="1500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700"/>
    <s v="SERVICIOS DE TRASLADO Y VIATICOS"/>
    <n v="3710"/>
    <s v="SERVICIOS GENERALES"/>
    <x v="37"/>
    <x v="37"/>
    <n v="0"/>
    <s v="SIN DESCRIPCIÓN PARA DESTINOS 00"/>
    <x v="0"/>
    <x v="0"/>
    <x v="1"/>
    <x v="0"/>
    <x v="0"/>
    <x v="19"/>
    <x v="14"/>
    <n v="8960"/>
    <n v="0"/>
    <n v="8960"/>
    <n v="8960"/>
    <n v="8960"/>
    <n v="8960"/>
    <n v="8960"/>
    <n v="0"/>
    <n v="0"/>
    <n v="0"/>
    <n v="0"/>
    <n v="8960"/>
    <n v="896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700"/>
    <s v="SERVICIOS DE TRASLADO Y VIATICOS"/>
    <n v="3720"/>
    <s v="SERVICIOS GENERALES"/>
    <x v="55"/>
    <x v="55"/>
    <n v="0"/>
    <s v="SIN DESCRIPCIÓN PARA DESTINOS 00"/>
    <x v="0"/>
    <x v="0"/>
    <x v="1"/>
    <x v="0"/>
    <x v="0"/>
    <x v="19"/>
    <x v="14"/>
    <n v="0"/>
    <n v="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700"/>
    <s v="SERVICIOS DE TRASLADO Y VIATICOS"/>
    <n v="3750"/>
    <s v="SERVICIOS GENERALES"/>
    <x v="38"/>
    <x v="38"/>
    <n v="0"/>
    <s v="SIN DESCRIPCIÓN PARA DESTINOS 00"/>
    <x v="0"/>
    <x v="0"/>
    <x v="1"/>
    <x v="0"/>
    <x v="0"/>
    <x v="19"/>
    <x v="14"/>
    <n v="2480"/>
    <n v="0"/>
    <n v="1213"/>
    <n v="1213"/>
    <n v="1213"/>
    <n v="1213"/>
    <n v="1213"/>
    <n v="1267"/>
    <n v="0"/>
    <n v="0"/>
    <n v="0"/>
    <n v="2480"/>
    <n v="248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700"/>
    <s v="SERVICIOS DE TRASLADO Y VIATICOS"/>
    <n v="3790"/>
    <s v="SERVICIOS GENERALES"/>
    <x v="39"/>
    <x v="39"/>
    <n v="0"/>
    <s v="SIN DESCRIPCIÓN PARA DESTINOS 00"/>
    <x v="0"/>
    <x v="0"/>
    <x v="1"/>
    <x v="0"/>
    <x v="0"/>
    <x v="19"/>
    <x v="14"/>
    <n v="3500"/>
    <n v="0"/>
    <n v="1771"/>
    <n v="1771"/>
    <n v="1771"/>
    <n v="1771"/>
    <n v="1771"/>
    <n v="1729"/>
    <n v="0"/>
    <n v="0"/>
    <n v="0"/>
    <n v="3500"/>
    <n v="35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800"/>
    <s v="SERVICIOS OFICIALES"/>
    <n v="3820"/>
    <s v="SERVICIOS GENERALES"/>
    <x v="17"/>
    <x v="17"/>
    <n v="0"/>
    <s v="SIN DESCRIPCIÓN PARA DESTINOS 00"/>
    <x v="0"/>
    <x v="0"/>
    <x v="1"/>
    <x v="0"/>
    <x v="0"/>
    <x v="19"/>
    <x v="14"/>
    <n v="1000000"/>
    <n v="1000000"/>
    <n v="0"/>
    <n v="0"/>
    <n v="0"/>
    <n v="0"/>
    <n v="0"/>
    <n v="1000000"/>
    <n v="0"/>
    <n v="0"/>
    <n v="0"/>
    <n v="1000000"/>
    <n v="100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3900"/>
    <s v="OTROS SERVICIOS GENERALES"/>
    <n v="3960"/>
    <s v="SERVICIOS GENERALES"/>
    <x v="56"/>
    <x v="56"/>
    <n v="0"/>
    <s v="SIN DESCRIPCIÓN PARA DESTINOS 00"/>
    <x v="0"/>
    <x v="0"/>
    <x v="1"/>
    <x v="0"/>
    <x v="0"/>
    <x v="19"/>
    <x v="14"/>
    <n v="18000"/>
    <n v="0"/>
    <n v="15940"/>
    <n v="15940"/>
    <n v="15940"/>
    <n v="15940"/>
    <n v="15940"/>
    <n v="2060"/>
    <n v="0"/>
    <n v="0"/>
    <n v="0"/>
    <n v="18000"/>
    <n v="18000"/>
  </r>
  <r>
    <s v="2.5-01-23"/>
    <s v="Si"/>
    <n v="3"/>
    <x v="2"/>
    <n v="3.8"/>
    <s v="CIENCIA, TECNOLOGÍA E INNOVACIÓN"/>
    <s v="3.8.4"/>
    <x v="6"/>
    <x v="1"/>
    <x v="1"/>
    <s v="11_23"/>
    <n v="6"/>
    <n v="49"/>
    <s v="031_23"/>
    <x v="0"/>
    <n v="5100"/>
    <s v="MOBILIARIO Y EQUIPO DE ADMINISTRACION"/>
    <n v="5150"/>
    <s v="BIENES MUEBLES, INMUEBLES E INTANGIBLES"/>
    <x v="57"/>
    <x v="57"/>
    <n v="0"/>
    <s v="SIN DESCRIPCIÓN PARA DESTINOS 00"/>
    <x v="3"/>
    <x v="3"/>
    <x v="15"/>
    <x v="7"/>
    <x v="0"/>
    <x v="20"/>
    <x v="10"/>
    <n v="0"/>
    <n v="0"/>
    <n v="0"/>
    <n v="0"/>
    <n v="0"/>
    <n v="0"/>
    <n v="0"/>
    <n v="0"/>
    <n v="0"/>
    <n v="0"/>
    <n v="800000"/>
    <m/>
    <n v="800000"/>
  </r>
  <r>
    <s v="1.1-00-23"/>
    <s v="No"/>
    <n v="1"/>
    <x v="0"/>
    <n v="1.3"/>
    <s v="COORDINACIÓN DE LA POLÍTICA DE GOBIERNO"/>
    <s v="1.3.4"/>
    <x v="0"/>
    <x v="0"/>
    <x v="0"/>
    <s v="04_23"/>
    <n v="6"/>
    <n v="18"/>
    <s v="012_23"/>
    <x v="0"/>
    <n v="5100"/>
    <s v="MOBILIARIO Y EQUIPO DE ADMINISTRACION"/>
    <n v="5150"/>
    <s v="BIENES MUEBLES, INMUEBLES E INTANGIBLES"/>
    <x v="57"/>
    <x v="57"/>
    <n v="0"/>
    <s v="SIN DESCRIPCIÓN PARA DESTINOS 00"/>
    <x v="3"/>
    <x v="3"/>
    <x v="1"/>
    <x v="0"/>
    <x v="0"/>
    <x v="19"/>
    <x v="14"/>
    <n v="432080.39"/>
    <n v="0"/>
    <n v="0"/>
    <n v="0"/>
    <n v="0"/>
    <n v="0"/>
    <n v="0"/>
    <n v="432080.39"/>
    <n v="99200"/>
    <n v="0"/>
    <n v="0"/>
    <n v="470000"/>
    <n v="332880.39"/>
  </r>
  <r>
    <s v="1.1-00-23"/>
    <s v="No"/>
    <n v="1"/>
    <x v="0"/>
    <n v="1.3"/>
    <s v="COORDINACIÓN DE LA POLÍTICA DE GOBIERNO"/>
    <s v="1.3.4"/>
    <x v="0"/>
    <x v="0"/>
    <x v="0"/>
    <s v="04_23"/>
    <n v="6"/>
    <n v="19"/>
    <s v="013_23"/>
    <x v="1"/>
    <n v="5800"/>
    <s v="BIENES INMUEBLES"/>
    <n v="5810"/>
    <s v="BIENES MUEBLES, INMUEBLES E INTANGIBLES"/>
    <x v="35"/>
    <x v="35"/>
    <n v="0"/>
    <s v="SIN DESCRIPCIÓN PARA DESTINOS 00"/>
    <x v="3"/>
    <x v="3"/>
    <x v="1"/>
    <x v="0"/>
    <x v="0"/>
    <x v="0"/>
    <x v="0"/>
    <n v="4750138.99"/>
    <n v="0"/>
    <n v="1750138.99"/>
    <n v="1750138.99"/>
    <n v="1750138.99"/>
    <n v="1750138.99"/>
    <n v="1750138.99"/>
    <n v="3000000"/>
    <n v="0"/>
    <n v="0"/>
    <n v="0"/>
    <n v="4750138.99"/>
    <n v="4750138.99"/>
  </r>
  <r>
    <s v="1.1-00-23"/>
    <s v="No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40"/>
    <s v="SERVICIOS GENERALES"/>
    <x v="58"/>
    <x v="58"/>
    <n v="0"/>
    <s v="SIN DESCRIPCIÓN PARA DESTINOS 00"/>
    <x v="0"/>
    <x v="0"/>
    <x v="1"/>
    <x v="0"/>
    <x v="0"/>
    <x v="0"/>
    <x v="0"/>
    <n v="1661937.89"/>
    <n v="150000"/>
    <n v="1661937.89"/>
    <n v="1661937.89"/>
    <n v="1661937.89"/>
    <n v="1661937.89"/>
    <n v="1661937.89"/>
    <n v="0"/>
    <n v="0"/>
    <n v="0"/>
    <n v="0"/>
    <n v="1661937.89"/>
    <n v="1661937.89"/>
  </r>
  <r>
    <s v="1.1-00-23"/>
    <s v="No"/>
    <n v="1"/>
    <x v="0"/>
    <n v="1.3"/>
    <s v="COORDINACIÓN DE LA POLÍTICA DE GOBIERNO"/>
    <s v="1.3.4"/>
    <x v="0"/>
    <x v="0"/>
    <x v="0"/>
    <s v="04_23"/>
    <n v="6"/>
    <n v="19"/>
    <s v="013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0"/>
    <x v="0"/>
    <x v="0"/>
    <x v="0"/>
    <n v="2200000"/>
    <n v="2200000"/>
    <n v="2105566.7599999998"/>
    <n v="2105566.7599999998"/>
    <n v="2105566.7599999998"/>
    <n v="2105566.7599999998"/>
    <n v="2105566.7599999998"/>
    <n v="94433.240000000224"/>
    <n v="0"/>
    <n v="0"/>
    <n v="0"/>
    <n v="2200000"/>
    <n v="2200000"/>
  </r>
  <r>
    <s v="1.1-00-23"/>
    <s v="No"/>
    <n v="1"/>
    <x v="0"/>
    <n v="1.3"/>
    <s v="COORDINACIÓN DE LA POLÍTICA DE GOBIERNO"/>
    <s v="1.3.4"/>
    <x v="0"/>
    <x v="0"/>
    <x v="0"/>
    <s v="04_23"/>
    <n v="6"/>
    <n v="19"/>
    <s v="013_23"/>
    <x v="0"/>
    <n v="4200"/>
    <s v="TRANSFERENCIAS AL RESTO DEL SECTOR PUBLICO"/>
    <n v="4250"/>
    <s v="TRANSFERENCIAS, ASIGNACIONES, SUBSIDIOS Y OTRAS  AYUDAS"/>
    <x v="59"/>
    <x v="59"/>
    <n v="0"/>
    <s v="SIN DESCRIPCIÓN PARA DESTINOS 00"/>
    <x v="4"/>
    <x v="4"/>
    <x v="1"/>
    <x v="0"/>
    <x v="0"/>
    <x v="0"/>
    <x v="0"/>
    <n v="9400000"/>
    <n v="5000000"/>
    <n v="7477573.4100000001"/>
    <n v="7477573.4100000001"/>
    <n v="7477573.4100000001"/>
    <n v="7477573.4100000001"/>
    <n v="7477573.4100000001"/>
    <n v="1922426.5899999999"/>
    <n v="0"/>
    <n v="0"/>
    <n v="0"/>
    <n v="9400000"/>
    <n v="9400000"/>
  </r>
  <r>
    <s v="1.1-00-23"/>
    <s v="No"/>
    <n v="1"/>
    <x v="0"/>
    <n v="1.3"/>
    <s v="COORDINACIÓN DE LA POLÍTICA DE GOBIERNO"/>
    <s v="1.3.4"/>
    <x v="0"/>
    <x v="0"/>
    <x v="0"/>
    <s v="04_23"/>
    <n v="6"/>
    <n v="20"/>
    <s v="014_23"/>
    <x v="0"/>
    <n v="2100"/>
    <s v="MATERIALES DE ADMINISTRACION, EMISION DE DOCUMENTOS Y ARTICULOS OFICIALES"/>
    <n v="2180"/>
    <s v="MATERIALES Y SUMINISTROS"/>
    <x v="60"/>
    <x v="60"/>
    <n v="0"/>
    <s v="SIN DESCRIPCIÓN PARA DESTINOS 00"/>
    <x v="2"/>
    <x v="2"/>
    <x v="1"/>
    <x v="0"/>
    <x v="0"/>
    <x v="21"/>
    <x v="15"/>
    <n v="5479905"/>
    <n v="4385000"/>
    <n v="3604716"/>
    <n v="3604716"/>
    <n v="1289000"/>
    <n v="1126600"/>
    <n v="1126600"/>
    <n v="1875189"/>
    <n v="14962.35"/>
    <n v="0"/>
    <n v="0"/>
    <n v="5499905"/>
    <n v="5464942.6500000004"/>
  </r>
  <r>
    <s v="1.1-00-23"/>
    <s v="No"/>
    <n v="1"/>
    <x v="0"/>
    <n v="1.3"/>
    <s v="COORDINACIÓN DE LA POLÍTICA DE GOBIERNO"/>
    <s v="1.3.4"/>
    <x v="0"/>
    <x v="0"/>
    <x v="0"/>
    <s v="04_23"/>
    <n v="6"/>
    <n v="20"/>
    <s v="014_23"/>
    <x v="0"/>
    <n v="3900"/>
    <s v="OTROS SERVICIOS GENERALES"/>
    <n v="3940"/>
    <s v="SERVICIOS GENERALES"/>
    <x v="61"/>
    <x v="61"/>
    <n v="0"/>
    <s v="SIN DESCRIPCIÓN PARA DESTINOS 00"/>
    <x v="0"/>
    <x v="0"/>
    <x v="1"/>
    <x v="0"/>
    <x v="0"/>
    <x v="21"/>
    <x v="15"/>
    <n v="750000"/>
    <n v="450000"/>
    <n v="601269.11"/>
    <n v="601269.11"/>
    <n v="601269.11"/>
    <n v="601189.76"/>
    <n v="601189.76"/>
    <n v="148730.89000000001"/>
    <n v="0"/>
    <n v="0"/>
    <n v="0"/>
    <n v="750000"/>
    <n v="750000"/>
  </r>
  <r>
    <s v="1.1-00-23"/>
    <s v="No"/>
    <n v="1"/>
    <x v="0"/>
    <n v="1.3"/>
    <s v="COORDINACIÓN DE LA POLÍTICA DE GOBIERNO"/>
    <s v="1.3.4"/>
    <x v="0"/>
    <x v="0"/>
    <x v="0"/>
    <s v="04_23"/>
    <n v="6"/>
    <n v="20"/>
    <s v="014_23"/>
    <x v="0"/>
    <n v="3900"/>
    <s v="OTROS SERVICIOS GENERALES"/>
    <n v="3950"/>
    <s v="SERVICIOS GENERALES"/>
    <x v="62"/>
    <x v="62"/>
    <n v="0"/>
    <s v="SIN DESCRIPCIÓN PARA DESTINOS 00"/>
    <x v="0"/>
    <x v="0"/>
    <x v="1"/>
    <x v="0"/>
    <x v="0"/>
    <x v="21"/>
    <x v="15"/>
    <n v="300000"/>
    <n v="0"/>
    <n v="0"/>
    <n v="0"/>
    <n v="0"/>
    <n v="0"/>
    <n v="0"/>
    <n v="300000"/>
    <n v="0"/>
    <n v="0"/>
    <n v="0"/>
    <n v="300000"/>
    <n v="300000"/>
  </r>
  <r>
    <s v="1.1-00-23"/>
    <s v="No"/>
    <n v="1"/>
    <x v="0"/>
    <n v="1.3"/>
    <s v="COORDINACIÓN DE LA POLÍTICA DE GOBIERNO"/>
    <s v="1.3.4"/>
    <x v="0"/>
    <x v="2"/>
    <x v="2"/>
    <s v="02_23"/>
    <n v="1"/>
    <n v="14"/>
    <s v="010_23"/>
    <x v="0"/>
    <n v="3800"/>
    <s v="SERVICIOS OFICIALES"/>
    <n v="3820"/>
    <s v="SERVICIOS GENERALES"/>
    <x v="17"/>
    <x v="17"/>
    <n v="0"/>
    <s v="SIN DESCRIPCIÓN PARA DESTINOS 00"/>
    <x v="0"/>
    <x v="0"/>
    <x v="1"/>
    <x v="6"/>
    <x v="4"/>
    <x v="22"/>
    <x v="12"/>
    <n v="4823470"/>
    <n v="2823470"/>
    <n v="4800000.08"/>
    <n v="4800000.08"/>
    <n v="0"/>
    <n v="0"/>
    <n v="0"/>
    <n v="23469.919999999925"/>
    <n v="0"/>
    <n v="0"/>
    <n v="0"/>
    <n v="2823470"/>
    <n v="4823470"/>
  </r>
  <r>
    <s v="1.1-00-23"/>
    <s v="No"/>
    <n v="1"/>
    <x v="0"/>
    <n v="1.3"/>
    <s v="COORDINACIÓN DE LA POLÍTICA DE GOBIERNO"/>
    <s v="1.3.4"/>
    <x v="0"/>
    <x v="2"/>
    <x v="2"/>
    <s v="02_23"/>
    <n v="1"/>
    <n v="14"/>
    <s v="010_23"/>
    <x v="0"/>
    <n v="4300"/>
    <s v="SUBSIDIOS Y SUBVENCIONES"/>
    <n v="4310"/>
    <s v="TRANSFERENCIAS, ASIGNACIONES, SUBSIDIOS Y OTRAS  AYUDAS"/>
    <x v="63"/>
    <x v="63"/>
    <n v="0"/>
    <s v="SIN DESCRIPCIÓN PARA DESTINOS 00"/>
    <x v="4"/>
    <x v="4"/>
    <x v="1"/>
    <x v="6"/>
    <x v="4"/>
    <x v="22"/>
    <x v="12"/>
    <n v="0"/>
    <n v="200000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2"/>
    <x v="4"/>
    <x v="23"/>
    <x v="16"/>
    <n v="2082347"/>
    <n v="1082347"/>
    <n v="1781886"/>
    <n v="1781886"/>
    <n v="1781886"/>
    <n v="1672688"/>
    <n v="1640688"/>
    <n v="300461"/>
    <n v="0"/>
    <n v="0"/>
    <n v="0"/>
    <n v="2082347"/>
    <n v="2082347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10"/>
    <s v="TRANSFERENCIAS, ASIGNACIONES, SUBSIDIOS Y OTRAS  AYUDAS"/>
    <x v="18"/>
    <x v="18"/>
    <n v="36"/>
    <s v="LAS CORONELAS"/>
    <x v="4"/>
    <x v="4"/>
    <x v="1"/>
    <x v="2"/>
    <x v="4"/>
    <x v="23"/>
    <x v="16"/>
    <n v="324000"/>
    <n v="0"/>
    <n v="109500"/>
    <n v="109500"/>
    <n v="109500"/>
    <n v="108000"/>
    <n v="108000"/>
    <n v="214500"/>
    <n v="0"/>
    <n v="0"/>
    <n v="0"/>
    <n v="324000"/>
    <n v="324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10"/>
    <s v="TRANSFERENCIAS, ASIGNACIONES, SUBSIDIOS Y OTRAS  AYUDAS"/>
    <x v="18"/>
    <x v="18"/>
    <n v="38"/>
    <s v="CAMPAMENTO AEROESPACIAL"/>
    <x v="4"/>
    <x v="4"/>
    <x v="1"/>
    <x v="2"/>
    <x v="4"/>
    <x v="23"/>
    <x v="16"/>
    <n v="0"/>
    <n v="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10"/>
    <s v="TRANSFERENCIAS, ASIGNACIONES, SUBSIDIOS Y OTRAS  AYUDAS"/>
    <x v="18"/>
    <x v="18"/>
    <n v="39"/>
    <s v="PA/386/2021-2024"/>
    <x v="4"/>
    <x v="4"/>
    <x v="1"/>
    <x v="2"/>
    <x v="4"/>
    <x v="23"/>
    <x v="16"/>
    <n v="80899"/>
    <n v="0"/>
    <n v="80899"/>
    <n v="80899"/>
    <n v="80899"/>
    <n v="80899"/>
    <n v="80899"/>
    <n v="0"/>
    <n v="0"/>
    <n v="0"/>
    <n v="0"/>
    <n v="80899"/>
    <n v="80899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0"/>
    <s v="SIN DESCRIPCIÓN PARA DESTINOS 00"/>
    <x v="4"/>
    <x v="4"/>
    <x v="1"/>
    <x v="2"/>
    <x v="4"/>
    <x v="23"/>
    <x v="16"/>
    <n v="475000"/>
    <n v="475008.52"/>
    <n v="95000"/>
    <n v="95000"/>
    <n v="95000"/>
    <n v="70000"/>
    <n v="70000"/>
    <n v="380000"/>
    <n v="0"/>
    <n v="0"/>
    <n v="0"/>
    <n v="475000"/>
    <n v="475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1"/>
    <s v="ALDEA PASITOS"/>
    <x v="4"/>
    <x v="4"/>
    <x v="1"/>
    <x v="2"/>
    <x v="4"/>
    <x v="23"/>
    <x v="16"/>
    <n v="180000"/>
    <n v="180000"/>
    <n v="150000"/>
    <n v="150000"/>
    <n v="150000"/>
    <n v="135000"/>
    <n v="120000"/>
    <n v="30000"/>
    <n v="0"/>
    <n v="0"/>
    <n v="0"/>
    <n v="180000"/>
    <n v="180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2"/>
    <s v="FESTIVAL DEL CINE EN GUADALAJARA"/>
    <x v="4"/>
    <x v="4"/>
    <x v="1"/>
    <x v="2"/>
    <x v="4"/>
    <x v="23"/>
    <x v="16"/>
    <n v="300000"/>
    <n v="299965.92"/>
    <n v="0"/>
    <n v="0"/>
    <n v="0"/>
    <n v="0"/>
    <n v="0"/>
    <n v="300000"/>
    <n v="0"/>
    <n v="0"/>
    <n v="0"/>
    <n v="300000"/>
    <n v="300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3"/>
    <s v="TELETON"/>
    <x v="4"/>
    <x v="4"/>
    <x v="1"/>
    <x v="2"/>
    <x v="4"/>
    <x v="23"/>
    <x v="16"/>
    <n v="1000000"/>
    <n v="1000008.52"/>
    <n v="0"/>
    <n v="0"/>
    <n v="0"/>
    <n v="0"/>
    <n v="0"/>
    <n v="1000000"/>
    <n v="0"/>
    <n v="0"/>
    <n v="0"/>
    <n v="1000000"/>
    <n v="1000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4"/>
    <s v="ONU"/>
    <x v="4"/>
    <x v="4"/>
    <x v="1"/>
    <x v="2"/>
    <x v="4"/>
    <x v="23"/>
    <x v="16"/>
    <n v="1000000"/>
    <n v="1000008.52"/>
    <n v="0"/>
    <n v="0"/>
    <n v="0"/>
    <n v="0"/>
    <n v="0"/>
    <n v="1000000"/>
    <n v="0"/>
    <n v="0"/>
    <n v="0"/>
    <n v="1000000"/>
    <n v="1000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5"/>
    <s v="MÉXICO DANZA"/>
    <x v="4"/>
    <x v="4"/>
    <x v="1"/>
    <x v="2"/>
    <x v="4"/>
    <x v="23"/>
    <x v="16"/>
    <n v="70000"/>
    <n v="70008.52"/>
    <n v="70000"/>
    <n v="70000"/>
    <n v="70000"/>
    <n v="70000"/>
    <n v="70000"/>
    <n v="0"/>
    <n v="0"/>
    <n v="0"/>
    <n v="0"/>
    <n v="70000"/>
    <n v="7000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6"/>
    <s v="LAS CORONELAS"/>
    <x v="4"/>
    <x v="4"/>
    <x v="1"/>
    <x v="2"/>
    <x v="4"/>
    <x v="23"/>
    <x v="16"/>
    <n v="0"/>
    <n v="324000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1"/>
    <x v="1"/>
    <s v="01_23"/>
    <n v="1"/>
    <n v="1"/>
    <s v="001_23"/>
    <x v="0"/>
    <n v="4400"/>
    <s v="AYUDAS SOCIALES"/>
    <n v="4450"/>
    <s v="TRANSFERENCIAS, ASIGNACIONES, SUBSIDIOS Y OTRAS  AYUDAS"/>
    <x v="40"/>
    <x v="40"/>
    <n v="40"/>
    <s v="CAMPAMENTO AEROESPACIAL"/>
    <x v="4"/>
    <x v="4"/>
    <x v="1"/>
    <x v="2"/>
    <x v="4"/>
    <x v="23"/>
    <x v="16"/>
    <n v="165000"/>
    <n v="0"/>
    <n v="0"/>
    <n v="0"/>
    <n v="0"/>
    <n v="0"/>
    <n v="0"/>
    <n v="165000"/>
    <n v="0"/>
    <n v="0"/>
    <n v="0"/>
    <n v="165000"/>
    <n v="165000"/>
  </r>
  <r>
    <s v="1.1-00-23"/>
    <s v="No"/>
    <n v="1"/>
    <x v="0"/>
    <n v="1.3"/>
    <s v="COORDINACIÓN DE LA POLÍTICA DE GOBIERNO"/>
    <s v="1.3.4"/>
    <x v="0"/>
    <x v="1"/>
    <x v="1"/>
    <s v="01_23"/>
    <n v="5"/>
    <n v="2"/>
    <s v="002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2"/>
    <x v="1"/>
    <x v="24"/>
    <x v="17"/>
    <n v="300000"/>
    <n v="150000"/>
    <n v="101205.59"/>
    <n v="101205.59"/>
    <n v="101205.59"/>
    <n v="67622.02"/>
    <n v="67622.02"/>
    <n v="198794.41"/>
    <n v="0"/>
    <n v="0"/>
    <n v="0"/>
    <n v="300000"/>
    <n v="300000"/>
  </r>
  <r>
    <s v="1.1-00-23"/>
    <s v="No"/>
    <n v="1"/>
    <x v="0"/>
    <n v="1.3"/>
    <s v="COORDINACIÓN DE LA POLÍTICA DE GOBIERNO"/>
    <s v="1.3.4"/>
    <x v="0"/>
    <x v="1"/>
    <x v="1"/>
    <s v="01_23"/>
    <n v="5"/>
    <n v="2"/>
    <s v="002_23"/>
    <x v="0"/>
    <n v="3200"/>
    <s v="SERVICIOS DE ARRENDAMIENTO"/>
    <n v="3290"/>
    <s v="SERVICIOS GENERALES"/>
    <x v="48"/>
    <x v="48"/>
    <n v="0"/>
    <s v="SIN DESCRIPCIÓN PARA DESTINOS 00"/>
    <x v="0"/>
    <x v="0"/>
    <x v="1"/>
    <x v="2"/>
    <x v="1"/>
    <x v="24"/>
    <x v="17"/>
    <n v="500000"/>
    <n v="500000"/>
    <n v="282246"/>
    <n v="282246"/>
    <n v="272246"/>
    <n v="272246"/>
    <n v="272246"/>
    <n v="217754"/>
    <n v="0"/>
    <n v="0"/>
    <n v="0"/>
    <n v="500000"/>
    <n v="500000"/>
  </r>
  <r>
    <s v="1.1-00-23"/>
    <s v="No"/>
    <n v="1"/>
    <x v="0"/>
    <n v="1.3"/>
    <s v="COORDINACIÓN DE LA POLÍTICA DE GOBIERNO"/>
    <s v="1.3.4"/>
    <x v="0"/>
    <x v="1"/>
    <x v="1"/>
    <s v="01_23"/>
    <n v="5"/>
    <n v="2"/>
    <s v="002_23"/>
    <x v="0"/>
    <n v="3500"/>
    <s v="SERVICIOS DE INSTALACION, REPARACION, MANTENIMIENTO Y CONSERVACION"/>
    <n v="3580"/>
    <s v="SERVICIOS GENERALES"/>
    <x v="31"/>
    <x v="31"/>
    <n v="0"/>
    <s v="SIN DESCRIPCIÓN PARA DESTINOS 00"/>
    <x v="0"/>
    <x v="0"/>
    <x v="1"/>
    <x v="2"/>
    <x v="1"/>
    <x v="24"/>
    <x v="17"/>
    <n v="5000"/>
    <n v="5000"/>
    <n v="2295.84"/>
    <n v="2295.84"/>
    <n v="2295.84"/>
    <n v="2087.04"/>
    <n v="2087.04"/>
    <n v="2704.16"/>
    <n v="0"/>
    <n v="0"/>
    <n v="0"/>
    <n v="5000"/>
    <n v="5000"/>
  </r>
  <r>
    <s v="1.1-00-23"/>
    <s v="No"/>
    <n v="1"/>
    <x v="0"/>
    <n v="1.3"/>
    <s v="COORDINACIÓN DE LA POLÍTICA DE GOBIERNO"/>
    <s v="1.3.4"/>
    <x v="0"/>
    <x v="1"/>
    <x v="1"/>
    <s v="01_23"/>
    <n v="5"/>
    <n v="2"/>
    <s v="002_23"/>
    <x v="0"/>
    <n v="3800"/>
    <s v="SERVICIOS OFICIALES"/>
    <n v="3820"/>
    <s v="SERVICIOS GENERALES"/>
    <x v="17"/>
    <x v="17"/>
    <n v="0"/>
    <s v="SIN DESCRIPCIÓN PARA DESTINOS 00"/>
    <x v="0"/>
    <x v="0"/>
    <x v="1"/>
    <x v="2"/>
    <x v="1"/>
    <x v="24"/>
    <x v="17"/>
    <n v="850588.4"/>
    <n v="492000"/>
    <n v="850588.4"/>
    <n v="850588.4"/>
    <n v="804988.4"/>
    <n v="804988.4"/>
    <n v="804988.4"/>
    <n v="0"/>
    <n v="0"/>
    <n v="0"/>
    <n v="0"/>
    <n v="850588.4"/>
    <n v="850588.4"/>
  </r>
  <r>
    <s v="1.1-00-23"/>
    <s v="No"/>
    <n v="1"/>
    <x v="0"/>
    <n v="1.3"/>
    <s v="COORDINACIÓN DE LA POLÍTICA DE GOBIERNO"/>
    <s v="1.3.4"/>
    <x v="0"/>
    <x v="1"/>
    <x v="1"/>
    <s v="01_23"/>
    <n v="5"/>
    <n v="5"/>
    <s v="005_23"/>
    <x v="0"/>
    <n v="3800"/>
    <s v="SERVICIOS OFICIALES"/>
    <n v="3820"/>
    <s v="SERVICIOS GENERALES"/>
    <x v="17"/>
    <x v="17"/>
    <n v="0"/>
    <s v="SIN DESCRIPCIÓN PARA DESTINOS 00"/>
    <x v="0"/>
    <x v="0"/>
    <x v="1"/>
    <x v="2"/>
    <x v="1"/>
    <x v="25"/>
    <x v="18"/>
    <n v="500000"/>
    <n v="500000"/>
    <n v="499500"/>
    <n v="499500"/>
    <n v="499500"/>
    <n v="499500"/>
    <n v="499500"/>
    <n v="500"/>
    <n v="0"/>
    <n v="0"/>
    <n v="0"/>
    <n v="500000"/>
    <n v="500000"/>
  </r>
  <r>
    <s v="1.1-00-23"/>
    <s v="No"/>
    <n v="1"/>
    <x v="0"/>
    <n v="1.3"/>
    <s v="COORDINACIÓN DE LA POLÍTICA DE GOBIERNO"/>
    <s v="1.3.4"/>
    <x v="0"/>
    <x v="1"/>
    <x v="1"/>
    <s v="01_23"/>
    <n v="6"/>
    <n v="3"/>
    <s v="003_23"/>
    <x v="0"/>
    <n v="2700"/>
    <s v="VESTUARIO, BLANCOS, PRENDAS DE PROTECCION Y ARTICULOS DEPORTIVOS"/>
    <n v="2710"/>
    <s v="MATERIALES Y SUMINISTROS"/>
    <x v="3"/>
    <x v="3"/>
    <n v="0"/>
    <s v="SIN DESCRIPCIÓN PARA DESTINOS 00"/>
    <x v="2"/>
    <x v="2"/>
    <x v="1"/>
    <x v="2"/>
    <x v="0"/>
    <x v="2"/>
    <x v="2"/>
    <n v="2926756.09"/>
    <n v="1500000"/>
    <n v="0"/>
    <n v="0"/>
    <n v="0"/>
    <n v="0"/>
    <n v="0"/>
    <n v="2926756.09"/>
    <n v="0"/>
    <n v="0"/>
    <n v="0"/>
    <n v="2926756.09"/>
    <n v="2926756.09"/>
  </r>
  <r>
    <s v="1.1-00-23"/>
    <s v="No"/>
    <n v="1"/>
    <x v="0"/>
    <n v="1.3"/>
    <s v="COORDINACIÓN DE LA POLÍTICA DE GOBIERNO"/>
    <s v="1.3.4"/>
    <x v="0"/>
    <x v="1"/>
    <x v="1"/>
    <s v="01_23"/>
    <n v="6"/>
    <n v="3"/>
    <s v="003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1"/>
    <x v="2"/>
    <x v="0"/>
    <x v="2"/>
    <x v="2"/>
    <n v="13515565.449999999"/>
    <n v="10500000"/>
    <n v="11280441.460000001"/>
    <n v="11251905.460000001"/>
    <n v="10047129.460000001"/>
    <n v="10047129.460000001"/>
    <n v="10047129.460000001"/>
    <n v="2235123.9899999984"/>
    <n v="0"/>
    <n v="0"/>
    <n v="0"/>
    <n v="13525565.449999999"/>
    <n v="13515565.449999999"/>
  </r>
  <r>
    <s v="1.1-00-23"/>
    <s v="No"/>
    <n v="1"/>
    <x v="0"/>
    <n v="1.3"/>
    <s v="COORDINACIÓN DE LA POLÍTICA DE GOBIERNO"/>
    <s v="1.3.4"/>
    <x v="0"/>
    <x v="1"/>
    <x v="1"/>
    <s v="01_23"/>
    <n v="6"/>
    <n v="3"/>
    <s v="003_23"/>
    <x v="0"/>
    <n v="3700"/>
    <s v="SERVICIOS DE TRASLADO Y VIATICOS"/>
    <n v="3710"/>
    <s v="SERVICIOS GENERALES"/>
    <x v="37"/>
    <x v="37"/>
    <n v="0"/>
    <s v="SIN DESCRIPCIÓN PARA DESTINOS 00"/>
    <x v="0"/>
    <x v="0"/>
    <x v="1"/>
    <x v="2"/>
    <x v="0"/>
    <x v="2"/>
    <x v="2"/>
    <n v="14707.68"/>
    <n v="0"/>
    <n v="9707.68"/>
    <n v="9707.68"/>
    <n v="9707.68"/>
    <n v="9707.68"/>
    <n v="9707.68"/>
    <n v="5000"/>
    <n v="0"/>
    <n v="0"/>
    <n v="0"/>
    <n v="6430.12"/>
    <n v="14707.68"/>
  </r>
  <r>
    <s v="1.1-00-23"/>
    <s v="No"/>
    <n v="1"/>
    <x v="0"/>
    <n v="1.3"/>
    <s v="COORDINACIÓN DE LA POLÍTICA DE GOBIERNO"/>
    <s v="1.3.4"/>
    <x v="0"/>
    <x v="1"/>
    <x v="1"/>
    <s v="01_23"/>
    <n v="6"/>
    <n v="3"/>
    <s v="003_23"/>
    <x v="0"/>
    <n v="3700"/>
    <s v="SERVICIOS DE TRASLADO Y VIATICOS"/>
    <n v="3750"/>
    <s v="SERVICIOS GENERALES"/>
    <x v="38"/>
    <x v="38"/>
    <n v="0"/>
    <s v="SIN DESCRIPCIÓN PARA DESTINOS 00"/>
    <x v="0"/>
    <x v="0"/>
    <x v="1"/>
    <x v="2"/>
    <x v="0"/>
    <x v="2"/>
    <x v="2"/>
    <n v="11397.95"/>
    <n v="0"/>
    <n v="6397.95"/>
    <n v="6397.95"/>
    <n v="6397.95"/>
    <n v="6397.95"/>
    <n v="6397.95"/>
    <n v="5000.0000000000009"/>
    <n v="0"/>
    <n v="0"/>
    <n v="0"/>
    <n v="5588.43"/>
    <n v="11397.95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100"/>
    <s v="SERVICIOS BASICOS"/>
    <n v="3180"/>
    <s v="SERVICIOS GENERALES"/>
    <x v="47"/>
    <x v="47"/>
    <n v="0"/>
    <s v="SIN DESCRIPCIÓN PARA DESTINOS 00"/>
    <x v="0"/>
    <x v="0"/>
    <x v="1"/>
    <x v="2"/>
    <x v="0"/>
    <x v="5"/>
    <x v="4"/>
    <n v="5000"/>
    <n v="0"/>
    <n v="0"/>
    <n v="0"/>
    <n v="0"/>
    <n v="0"/>
    <n v="0"/>
    <n v="5000"/>
    <n v="0"/>
    <n v="0"/>
    <n v="0"/>
    <n v="5000"/>
    <n v="5000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2"/>
    <x v="0"/>
    <x v="5"/>
    <x v="4"/>
    <n v="450000"/>
    <n v="450000"/>
    <n v="350400"/>
    <n v="350400"/>
    <n v="233600"/>
    <n v="233600"/>
    <n v="204400"/>
    <n v="99600"/>
    <n v="0"/>
    <n v="0"/>
    <n v="0"/>
    <n v="450000"/>
    <n v="450000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600"/>
    <s v="SERVICIOS DE COMUNICACION SOCIAL Y PUBLICIDAD"/>
    <n v="3610"/>
    <s v="SERVICIOS GENERALES"/>
    <x v="19"/>
    <x v="19"/>
    <n v="0"/>
    <s v="SIN DESCRIPCIÓN PARA DESTINOS 00"/>
    <x v="0"/>
    <x v="0"/>
    <x v="1"/>
    <x v="2"/>
    <x v="0"/>
    <x v="5"/>
    <x v="4"/>
    <n v="32495912.920000002"/>
    <n v="30500000"/>
    <n v="26030768.899999999"/>
    <n v="25212659.57"/>
    <n v="15728194.949999999"/>
    <n v="11571678.02"/>
    <n v="11005863.609999999"/>
    <n v="6465144.0200000033"/>
    <n v="0"/>
    <n v="0"/>
    <n v="0"/>
    <n v="32500000"/>
    <n v="32495912.920000002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600"/>
    <s v="SERVICIOS DE COMUNICACION SOCIAL Y PUBLICIDAD"/>
    <n v="3610"/>
    <s v="SERVICIOS GENERALES"/>
    <x v="19"/>
    <x v="19"/>
    <n v="7"/>
    <s v="TRAILER CONCERT"/>
    <x v="0"/>
    <x v="0"/>
    <x v="1"/>
    <x v="2"/>
    <x v="0"/>
    <x v="5"/>
    <x v="4"/>
    <n v="1740000"/>
    <n v="1500000"/>
    <n v="0"/>
    <n v="0"/>
    <n v="0"/>
    <n v="0"/>
    <n v="0"/>
    <n v="1740000"/>
    <n v="0"/>
    <n v="0"/>
    <n v="0"/>
    <n v="1500000"/>
    <n v="1740000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600"/>
    <s v="SERVICIOS DE COMUNICACION SOCIAL Y PUBLICIDAD"/>
    <n v="3650"/>
    <s v="SERVICIOS GENERALES"/>
    <x v="64"/>
    <x v="64"/>
    <n v="0"/>
    <s v="SIN DESCRIPCIÓN PARA DESTINOS 00"/>
    <x v="0"/>
    <x v="0"/>
    <x v="1"/>
    <x v="2"/>
    <x v="0"/>
    <x v="5"/>
    <x v="4"/>
    <n v="4728216"/>
    <n v="3228216"/>
    <n v="3115199.95"/>
    <n v="3115199.95"/>
    <n v="2076800"/>
    <n v="1817200"/>
    <n v="1817200"/>
    <n v="1613016.0499999998"/>
    <n v="0"/>
    <n v="0"/>
    <n v="0"/>
    <n v="4728216"/>
    <n v="4728216"/>
  </r>
  <r>
    <s v="1.1-00-23"/>
    <s v="No"/>
    <n v="1"/>
    <x v="0"/>
    <n v="1.3"/>
    <s v="COORDINACIÓN DE LA POLÍTICA DE GOBIERNO"/>
    <s v="1.3.4"/>
    <x v="0"/>
    <x v="1"/>
    <x v="1"/>
    <s v="01_23"/>
    <n v="6"/>
    <n v="4"/>
    <s v="004_23"/>
    <x v="0"/>
    <n v="3600"/>
    <s v="SERVICIOS DE COMUNICACION SOCIAL Y PUBLICIDAD"/>
    <n v="3660"/>
    <s v="SERVICIOS GENERALES"/>
    <x v="65"/>
    <x v="65"/>
    <n v="0"/>
    <s v="SIN DESCRIPCIÓN PARA DESTINOS 00"/>
    <x v="0"/>
    <x v="0"/>
    <x v="1"/>
    <x v="2"/>
    <x v="0"/>
    <x v="5"/>
    <x v="4"/>
    <n v="9015784"/>
    <n v="7515784"/>
    <n v="6171220.2999999998"/>
    <n v="6171220.2999999998"/>
    <n v="5095146.5199999996"/>
    <n v="5095146.5199999996"/>
    <n v="5095146.5199999996"/>
    <n v="2844563.7"/>
    <n v="20000"/>
    <n v="0"/>
    <n v="0"/>
    <n v="9015784"/>
    <n v="8995784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10"/>
    <s v="BIENES MUEBLES, INMUEBLES E INTANGIBLES"/>
    <x v="5"/>
    <x v="5"/>
    <n v="0"/>
    <s v="SIN DESCRIPCIÓN PARA DESTINOS 00"/>
    <x v="3"/>
    <x v="3"/>
    <x v="1"/>
    <x v="1"/>
    <x v="0"/>
    <x v="3"/>
    <x v="1"/>
    <n v="397740.2"/>
    <n v="100000"/>
    <n v="638353.80000000005"/>
    <n v="600268.68000000005"/>
    <n v="376240.2"/>
    <n v="376240.2"/>
    <n v="376240.2"/>
    <n v="-240613.60000000003"/>
    <n v="0"/>
    <n v="0"/>
    <n v="0"/>
    <n v="376240.2"/>
    <n v="397740.2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1"/>
    <n v="5100"/>
    <s v="MOBILIARIO Y EQUIPO DE ADMINISTRACION"/>
    <n v="5190"/>
    <s v="BIENES MUEBLES, INMUEBLES E INTANGIBLES"/>
    <x v="6"/>
    <x v="6"/>
    <n v="0"/>
    <s v="SIN DESCRIPCIÓN PARA DESTINOS 00"/>
    <x v="3"/>
    <x v="3"/>
    <x v="1"/>
    <x v="1"/>
    <x v="0"/>
    <x v="3"/>
    <x v="1"/>
    <n v="68041"/>
    <n v="68041"/>
    <n v="0"/>
    <n v="0"/>
    <n v="0"/>
    <n v="0"/>
    <n v="0"/>
    <n v="68041"/>
    <n v="0"/>
    <n v="0"/>
    <n v="0"/>
    <n v="68041"/>
    <n v="68041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1"/>
    <n v="5200"/>
    <s v="MOBILIARIO Y EQUIPO EDUCACIONAL Y RECREATIVO"/>
    <n v="5210"/>
    <s v="BIENES MUEBLES, INMUEBLES E INTANGIBLES"/>
    <x v="66"/>
    <x v="66"/>
    <n v="0"/>
    <s v="SIN DESCRIPCIÓN PARA DESTINOS 00"/>
    <x v="3"/>
    <x v="3"/>
    <x v="1"/>
    <x v="1"/>
    <x v="0"/>
    <x v="3"/>
    <x v="1"/>
    <n v="108130.56"/>
    <n v="0"/>
    <n v="108130.56"/>
    <n v="108130.56"/>
    <n v="108130.56"/>
    <n v="108130.56"/>
    <n v="108130.56"/>
    <n v="0"/>
    <n v="0"/>
    <n v="0"/>
    <n v="0"/>
    <n v="108130.56"/>
    <n v="108130.56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1"/>
    <n v="5400"/>
    <s v="VEHICULOS Y EQUIPO DE TRANSPORTE"/>
    <n v="5410"/>
    <s v="BIENES MUEBLES, INMUEBLES E INTANGIBLES"/>
    <x v="20"/>
    <x v="20"/>
    <n v="0"/>
    <s v="SIN DESCRIPCIÓN PARA DESTINOS 00"/>
    <x v="3"/>
    <x v="3"/>
    <x v="1"/>
    <x v="1"/>
    <x v="0"/>
    <x v="3"/>
    <x v="1"/>
    <n v="3380000"/>
    <n v="0"/>
    <n v="3380000"/>
    <n v="3380000"/>
    <n v="3380000"/>
    <n v="3380000"/>
    <n v="3380000"/>
    <n v="0"/>
    <n v="0"/>
    <n v="0"/>
    <n v="0"/>
    <n v="3380000"/>
    <n v="338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1"/>
    <n v="5600"/>
    <s v="MAQUINARIA, OTROS EQUIPOS Y HERRAMIENTAS"/>
    <n v="5640"/>
    <s v="BIENES MUEBLES, INMUEBLES E INTANGIBLES"/>
    <x v="21"/>
    <x v="21"/>
    <n v="0"/>
    <s v="SIN DESCRIPCIÓN PARA DESTINOS 00"/>
    <x v="3"/>
    <x v="3"/>
    <x v="1"/>
    <x v="1"/>
    <x v="0"/>
    <x v="3"/>
    <x v="1"/>
    <n v="61745.64"/>
    <n v="0"/>
    <n v="61745.64"/>
    <n v="61745.64"/>
    <n v="61745.64"/>
    <n v="61745.64"/>
    <n v="61745.64"/>
    <n v="0"/>
    <n v="0"/>
    <n v="0"/>
    <n v="0"/>
    <n v="61745.64"/>
    <n v="61745.64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1"/>
    <x v="1"/>
    <x v="0"/>
    <x v="3"/>
    <x v="1"/>
    <n v="3474000"/>
    <n v="2000000"/>
    <n v="2357061.62"/>
    <n v="1660423.62"/>
    <n v="1309341.67"/>
    <n v="1156440.83"/>
    <n v="1156440.83"/>
    <n v="1116938.3799999999"/>
    <n v="0"/>
    <n v="0"/>
    <n v="0"/>
    <n v="3474000"/>
    <n v="3474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40"/>
    <s v="MATERIALES Y SUMINISTROS"/>
    <x v="10"/>
    <x v="10"/>
    <n v="0"/>
    <s v="SIN DESCRIPCIÓN PARA DESTINOS 00"/>
    <x v="2"/>
    <x v="2"/>
    <x v="1"/>
    <x v="1"/>
    <x v="0"/>
    <x v="3"/>
    <x v="1"/>
    <n v="22605.1"/>
    <n v="0"/>
    <n v="22605.1"/>
    <n v="22605.1"/>
    <n v="22605.1"/>
    <n v="22605.1"/>
    <n v="0"/>
    <n v="0"/>
    <n v="0"/>
    <n v="0"/>
    <n v="0"/>
    <n v="24000"/>
    <n v="22605.1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50"/>
    <s v="MATERIALES Y SUMINISTROS"/>
    <x v="67"/>
    <x v="67"/>
    <n v="0"/>
    <s v="SIN DESCRIPCIÓN PARA DESTINOS 00"/>
    <x v="2"/>
    <x v="2"/>
    <x v="1"/>
    <x v="1"/>
    <x v="0"/>
    <x v="3"/>
    <x v="1"/>
    <n v="420"/>
    <n v="0"/>
    <n v="420"/>
    <n v="420"/>
    <n v="420"/>
    <n v="420"/>
    <n v="420"/>
    <n v="0"/>
    <n v="0"/>
    <n v="0"/>
    <n v="0"/>
    <n v="500"/>
    <n v="42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1"/>
    <x v="0"/>
    <x v="3"/>
    <x v="1"/>
    <n v="1828856.1"/>
    <n v="1450000"/>
    <n v="1653900.31"/>
    <n v="1568096.27"/>
    <n v="1485867.12"/>
    <n v="1485867.12"/>
    <n v="1485867.12"/>
    <n v="174955.79000000004"/>
    <n v="0"/>
    <n v="0"/>
    <n v="0"/>
    <n v="1707501.48"/>
    <n v="1828856.1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1"/>
    <x v="0"/>
    <x v="3"/>
    <x v="1"/>
    <n v="332000"/>
    <n v="247860"/>
    <n v="289492.5"/>
    <n v="289492.5"/>
    <n v="137390"/>
    <n v="137390"/>
    <n v="137390"/>
    <n v="42507.5"/>
    <n v="0"/>
    <n v="0"/>
    <n v="0"/>
    <n v="332000"/>
    <n v="332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10"/>
    <s v="MATERIALES Y SUMINISTROS"/>
    <x v="69"/>
    <x v="69"/>
    <n v="0"/>
    <s v="SIN DESCRIPCIÓN PARA DESTINOS 00"/>
    <x v="2"/>
    <x v="2"/>
    <x v="1"/>
    <x v="1"/>
    <x v="0"/>
    <x v="3"/>
    <x v="1"/>
    <n v="1175.5999999999999"/>
    <n v="0"/>
    <n v="1175.5999999999999"/>
    <n v="1175.5999999999999"/>
    <n v="1175.5999999999999"/>
    <n v="1175.5999999999999"/>
    <n v="1175.5999999999999"/>
    <n v="0"/>
    <n v="0"/>
    <n v="0"/>
    <n v="0"/>
    <n v="2900"/>
    <n v="1175.5999999999999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20"/>
    <s v="MATERIALES Y SUMINISTROS"/>
    <x v="70"/>
    <x v="70"/>
    <n v="0"/>
    <s v="SIN DESCRIPCIÓN PARA DESTINOS 00"/>
    <x v="2"/>
    <x v="2"/>
    <x v="1"/>
    <x v="1"/>
    <x v="0"/>
    <x v="3"/>
    <x v="1"/>
    <n v="54450.01"/>
    <n v="20000"/>
    <n v="54450.01"/>
    <n v="54450.01"/>
    <n v="54450.01"/>
    <n v="54450.01"/>
    <n v="54450.01"/>
    <n v="0"/>
    <n v="0"/>
    <n v="0"/>
    <n v="0"/>
    <n v="60500"/>
    <n v="54450.01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50"/>
    <s v="MATERIALES Y SUMINISTROS"/>
    <x v="71"/>
    <x v="71"/>
    <n v="0"/>
    <s v="SIN DESCRIPCIÓN PARA DESTINOS 00"/>
    <x v="2"/>
    <x v="2"/>
    <x v="1"/>
    <x v="1"/>
    <x v="0"/>
    <x v="3"/>
    <x v="1"/>
    <n v="47757.2"/>
    <n v="50000"/>
    <n v="47757.2"/>
    <n v="32926.6"/>
    <n v="32926.6"/>
    <n v="32926.6"/>
    <n v="32926.6"/>
    <n v="0"/>
    <n v="0"/>
    <n v="0"/>
    <n v="0"/>
    <n v="50000"/>
    <n v="47757.2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1"/>
    <x v="0"/>
    <x v="3"/>
    <x v="1"/>
    <n v="110000"/>
    <n v="110000"/>
    <n v="107755.23"/>
    <n v="67756.11"/>
    <n v="66868.710000000006"/>
    <n v="66868.710000000006"/>
    <n v="66868.710000000006"/>
    <n v="2244.7700000000041"/>
    <n v="0"/>
    <n v="0"/>
    <n v="0"/>
    <n v="110000"/>
    <n v="11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70"/>
    <s v="MATERIALES Y SUMINISTROS"/>
    <x v="73"/>
    <x v="73"/>
    <n v="0"/>
    <s v="SIN DESCRIPCIÓN PARA DESTINOS 00"/>
    <x v="2"/>
    <x v="2"/>
    <x v="1"/>
    <x v="1"/>
    <x v="0"/>
    <x v="3"/>
    <x v="1"/>
    <n v="30000.42"/>
    <n v="80000"/>
    <n v="8359.82"/>
    <n v="8359.82"/>
    <n v="6527.02"/>
    <n v="6527.02"/>
    <n v="6527.02"/>
    <n v="21640.6"/>
    <n v="0"/>
    <n v="0"/>
    <n v="0"/>
    <n v="80000.42"/>
    <n v="30000.42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1"/>
    <x v="0"/>
    <x v="3"/>
    <x v="1"/>
    <n v="417531.9"/>
    <n v="320000"/>
    <n v="413105.34"/>
    <n v="338149.62"/>
    <n v="323257.53999999998"/>
    <n v="323257.53999999998"/>
    <n v="323257.53999999998"/>
    <n v="4426.5599999999977"/>
    <n v="0"/>
    <n v="0"/>
    <n v="0"/>
    <n v="364228"/>
    <n v="417531.9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500"/>
    <s v="PRODUCTOS QUIMICOS, FARMACEUTICOS Y DE LABORATORIO"/>
    <n v="2520"/>
    <s v="MATERIALES Y SUMINISTROS"/>
    <x v="75"/>
    <x v="75"/>
    <n v="0"/>
    <s v="SIN DESCRIPCIÓN PARA DESTINOS 00"/>
    <x v="2"/>
    <x v="2"/>
    <x v="1"/>
    <x v="1"/>
    <x v="0"/>
    <x v="3"/>
    <x v="1"/>
    <n v="95880"/>
    <n v="50000"/>
    <n v="95880"/>
    <n v="61800"/>
    <n v="61800"/>
    <n v="61800"/>
    <n v="61800"/>
    <n v="0"/>
    <n v="0"/>
    <n v="27700"/>
    <n v="0"/>
    <n v="99500"/>
    <n v="12358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500"/>
    <s v="PRODUCTOS QUIMICOS, FARMACEUTICOS Y DE LABORATORIO"/>
    <n v="2560"/>
    <s v="MATERIALES Y SUMINISTROS"/>
    <x v="76"/>
    <x v="76"/>
    <n v="0"/>
    <s v="SIN DESCRIPCIÓN PARA DESTINOS 00"/>
    <x v="2"/>
    <x v="2"/>
    <x v="1"/>
    <x v="1"/>
    <x v="0"/>
    <x v="3"/>
    <x v="1"/>
    <n v="2387"/>
    <n v="0"/>
    <n v="2387"/>
    <n v="2387"/>
    <n v="2387"/>
    <n v="2387"/>
    <n v="2387"/>
    <n v="0"/>
    <n v="0"/>
    <n v="0"/>
    <n v="0"/>
    <n v="2500"/>
    <n v="2387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600"/>
    <s v="COMBUSTIBLES, LUBRICANTES Y ADITIVOS"/>
    <n v="2610"/>
    <s v="MATERIALES Y SUMINISTROS"/>
    <x v="12"/>
    <x v="12"/>
    <n v="0"/>
    <s v="SIN DESCRIPCIÓN PARA DESTINOS 00"/>
    <x v="2"/>
    <x v="2"/>
    <x v="1"/>
    <x v="1"/>
    <x v="0"/>
    <x v="3"/>
    <x v="1"/>
    <n v="42000000"/>
    <n v="35000000"/>
    <n v="37497862.609999999"/>
    <n v="37406222.609999999"/>
    <n v="37361098.609999999"/>
    <n v="37361098.609999999"/>
    <n v="37361098.609999999"/>
    <n v="4502137.3900000006"/>
    <n v="0"/>
    <n v="0"/>
    <n v="0"/>
    <n v="42000000"/>
    <n v="420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1"/>
    <x v="0"/>
    <x v="3"/>
    <x v="1"/>
    <n v="1542.8"/>
    <n v="0"/>
    <n v="1542.8"/>
    <n v="1542.8"/>
    <n v="1542.8"/>
    <n v="1542.8"/>
    <n v="1542.8"/>
    <n v="0"/>
    <n v="0"/>
    <n v="0"/>
    <n v="0"/>
    <n v="2300"/>
    <n v="1542.8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1"/>
    <x v="0"/>
    <x v="3"/>
    <x v="1"/>
    <n v="147560.85999999999"/>
    <n v="150000"/>
    <n v="127560.86"/>
    <n v="86967.82"/>
    <n v="86967.82"/>
    <n v="86967.82"/>
    <n v="86967.82"/>
    <n v="19999.999999999985"/>
    <n v="0"/>
    <n v="0"/>
    <n v="0"/>
    <n v="150000"/>
    <n v="147560.85999999999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900"/>
    <s v="HERRAMIENTAS, REFACCIONES Y ACCESORIOS MENORES"/>
    <n v="2920"/>
    <s v="MATERIALES Y SUMINISTROS"/>
    <x v="78"/>
    <x v="78"/>
    <n v="0"/>
    <s v="SIN DESCRIPCIÓN PARA DESTINOS 00"/>
    <x v="2"/>
    <x v="2"/>
    <x v="1"/>
    <x v="1"/>
    <x v="0"/>
    <x v="3"/>
    <x v="1"/>
    <n v="63791.08"/>
    <n v="0"/>
    <n v="63791.08"/>
    <n v="63791.08"/>
    <n v="63791.08"/>
    <n v="63791.08"/>
    <n v="63791.08"/>
    <n v="0"/>
    <n v="0"/>
    <n v="0"/>
    <n v="0"/>
    <n v="100000"/>
    <n v="63791.08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900"/>
    <s v="HERRAMIENTAS, REFACCIONES Y ACCESORIOS MENORES"/>
    <n v="2960"/>
    <s v="MATERIALES Y SUMINISTROS"/>
    <x v="79"/>
    <x v="79"/>
    <n v="0"/>
    <s v="SIN DESCRIPCIÓN PARA DESTINOS 00"/>
    <x v="2"/>
    <x v="2"/>
    <x v="1"/>
    <x v="1"/>
    <x v="0"/>
    <x v="3"/>
    <x v="1"/>
    <n v="1429971.83"/>
    <n v="800000"/>
    <n v="369641.19"/>
    <n v="369641.19"/>
    <n v="350129.41"/>
    <n v="350129.41"/>
    <n v="329806.21000000002"/>
    <n v="1060330.6400000001"/>
    <n v="0"/>
    <n v="0"/>
    <n v="0"/>
    <n v="1500000"/>
    <n v="1429971.83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2900"/>
    <s v="HERRAMIENTAS, REFACCIONES Y ACCESORIOS MENORES"/>
    <n v="2980"/>
    <s v="MATERIALES Y SUMINISTROS"/>
    <x v="80"/>
    <x v="80"/>
    <n v="0"/>
    <s v="SIN DESCRIPCIÓN PARA DESTINOS 00"/>
    <x v="2"/>
    <x v="2"/>
    <x v="1"/>
    <x v="1"/>
    <x v="0"/>
    <x v="3"/>
    <x v="1"/>
    <n v="680219.6"/>
    <n v="50000"/>
    <n v="598735.35999999999"/>
    <n v="470858.7"/>
    <n v="421823.18"/>
    <n v="418311.16"/>
    <n v="418311.16"/>
    <n v="81484.239999999991"/>
    <n v="0"/>
    <n v="18130.8"/>
    <n v="0"/>
    <n v="495219.6"/>
    <n v="698350.4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100"/>
    <s v="SERVICIOS BASICOS"/>
    <n v="3110"/>
    <s v="SERVICIOS GENERALES"/>
    <x v="32"/>
    <x v="32"/>
    <n v="0"/>
    <s v="SIN DESCRIPCIÓN PARA DESTINOS 00"/>
    <x v="0"/>
    <x v="0"/>
    <x v="1"/>
    <x v="1"/>
    <x v="0"/>
    <x v="3"/>
    <x v="1"/>
    <n v="5197048"/>
    <n v="5197048"/>
    <n v="4615703.8"/>
    <n v="4615703.8"/>
    <n v="4503273"/>
    <n v="4503273"/>
    <n v="4503273"/>
    <n v="581344.20000000019"/>
    <n v="0"/>
    <n v="0"/>
    <n v="0"/>
    <n v="5197048"/>
    <n v="5197048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100"/>
    <s v="SERVICIOS BASICOS"/>
    <n v="3140"/>
    <s v="SERVICIOS GENERALES"/>
    <x v="81"/>
    <x v="81"/>
    <n v="0"/>
    <s v="SIN DESCRIPCIÓN PARA DESTINOS 00"/>
    <x v="0"/>
    <x v="0"/>
    <x v="1"/>
    <x v="1"/>
    <x v="0"/>
    <x v="3"/>
    <x v="1"/>
    <n v="600000"/>
    <n v="600000"/>
    <n v="599999.56000000006"/>
    <n v="599999.56000000006"/>
    <n v="417376.89"/>
    <n v="417376.89"/>
    <n v="370981.96"/>
    <n v="0.43999999994412065"/>
    <n v="0"/>
    <n v="0"/>
    <n v="0"/>
    <n v="600000"/>
    <n v="6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100"/>
    <s v="SERVICIOS BASICOS"/>
    <n v="316"/>
    <s v="SERVICIOS DE TELECOMUNICACIONES Y SATÉLITES"/>
    <x v="34"/>
    <x v="34"/>
    <n v="0"/>
    <s v="SIN DESCRIPCIÓN PARA DESTINOS 00"/>
    <x v="0"/>
    <x v="0"/>
    <x v="1"/>
    <x v="1"/>
    <x v="0"/>
    <x v="3"/>
    <x v="1"/>
    <n v="2700000"/>
    <n v="2700000"/>
    <n v="2593760"/>
    <n v="2593760"/>
    <n v="2143842.4"/>
    <n v="2143842.4"/>
    <n v="2143842.4"/>
    <n v="106240"/>
    <n v="0"/>
    <n v="0"/>
    <n v="0"/>
    <n v="2700000"/>
    <n v="27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200"/>
    <s v="SERVICIOS DE ARRENDAMIENTO"/>
    <n v="3220"/>
    <s v="SERVICIOS GENERALES"/>
    <x v="82"/>
    <x v="82"/>
    <n v="0"/>
    <s v="SIN DESCRIPCIÓN PARA DESTINOS 00"/>
    <x v="0"/>
    <x v="0"/>
    <x v="1"/>
    <x v="1"/>
    <x v="0"/>
    <x v="3"/>
    <x v="1"/>
    <n v="2698000"/>
    <n v="2350000"/>
    <n v="2273560.91"/>
    <n v="2273560.91"/>
    <n v="1681628.94"/>
    <n v="1681628.94"/>
    <n v="1467858.91"/>
    <n v="424439.08999999985"/>
    <n v="0"/>
    <n v="0"/>
    <n v="0"/>
    <n v="2698000"/>
    <n v="2698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200"/>
    <s v="SERVICIOS DE ARRENDAMIENTO"/>
    <n v="3230"/>
    <s v="SERVICIOS GENERALES"/>
    <x v="83"/>
    <x v="83"/>
    <n v="0"/>
    <s v="SIN DESCRIPCIÓN PARA DESTINOS 00"/>
    <x v="0"/>
    <x v="0"/>
    <x v="1"/>
    <x v="1"/>
    <x v="0"/>
    <x v="3"/>
    <x v="1"/>
    <n v="3000000"/>
    <n v="3000000"/>
    <n v="0"/>
    <n v="0"/>
    <n v="0"/>
    <n v="0"/>
    <n v="0"/>
    <n v="3000000"/>
    <n v="0"/>
    <n v="0"/>
    <n v="0"/>
    <n v="3000000"/>
    <n v="30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200"/>
    <s v="SERVICIOS DE ARRENDAMIENTO"/>
    <n v="3250"/>
    <s v="SERVICIOS GENERALES"/>
    <x v="25"/>
    <x v="25"/>
    <n v="0"/>
    <s v="SIN DESCRIPCIÓN PARA DESTINOS 00"/>
    <x v="0"/>
    <x v="0"/>
    <x v="1"/>
    <x v="1"/>
    <x v="0"/>
    <x v="3"/>
    <x v="1"/>
    <n v="0"/>
    <n v="0"/>
    <n v="9945232.6300000008"/>
    <n v="0"/>
    <n v="0"/>
    <n v="0"/>
    <n v="0"/>
    <n v="-9945232.6300000008"/>
    <n v="0"/>
    <n v="0"/>
    <n v="0"/>
    <n v="0"/>
    <n v="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200"/>
    <s v="SERVICIOS DE ARRENDAMIENTO"/>
    <n v="3290"/>
    <s v="SERVICIOS GENERALES"/>
    <x v="48"/>
    <x v="48"/>
    <n v="0"/>
    <s v="SIN DESCRIPCIÓN PARA DESTINOS 00"/>
    <x v="0"/>
    <x v="0"/>
    <x v="1"/>
    <x v="1"/>
    <x v="0"/>
    <x v="3"/>
    <x v="1"/>
    <n v="10000"/>
    <n v="0"/>
    <n v="0"/>
    <n v="0"/>
    <n v="0"/>
    <n v="0"/>
    <n v="0"/>
    <n v="10000"/>
    <n v="0"/>
    <n v="0"/>
    <n v="0"/>
    <n v="10000"/>
    <n v="1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10"/>
    <s v="SERVICIOS GENERALES"/>
    <x v="49"/>
    <x v="49"/>
    <n v="0"/>
    <s v="SIN DESCRIPCIÓN PARA DESTINOS 00"/>
    <x v="0"/>
    <x v="0"/>
    <x v="1"/>
    <x v="1"/>
    <x v="0"/>
    <x v="3"/>
    <x v="1"/>
    <n v="230000"/>
    <n v="230000"/>
    <n v="225620"/>
    <n v="225620"/>
    <n v="90248"/>
    <n v="90248"/>
    <n v="90248"/>
    <n v="4380"/>
    <n v="0"/>
    <n v="0"/>
    <n v="0"/>
    <n v="230000"/>
    <n v="23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20"/>
    <s v="SERVICIOS GENERALES"/>
    <x v="22"/>
    <x v="22"/>
    <n v="0"/>
    <s v="SIN DESCRIPCIÓN PARA DESTINOS 00"/>
    <x v="0"/>
    <x v="0"/>
    <x v="1"/>
    <x v="1"/>
    <x v="0"/>
    <x v="3"/>
    <x v="1"/>
    <n v="69408"/>
    <n v="0"/>
    <n v="68987.75"/>
    <n v="68987.75"/>
    <n v="68987.75"/>
    <n v="0"/>
    <n v="0"/>
    <n v="420.25"/>
    <n v="0"/>
    <n v="0"/>
    <n v="0"/>
    <n v="69408"/>
    <n v="69408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30"/>
    <s v="SERVICIOS GENERALES"/>
    <x v="50"/>
    <x v="50"/>
    <n v="0"/>
    <s v="SIN DESCRIPCIÓN PARA DESTINOS 00"/>
    <x v="0"/>
    <x v="0"/>
    <x v="1"/>
    <x v="1"/>
    <x v="0"/>
    <x v="3"/>
    <x v="1"/>
    <n v="100000"/>
    <n v="100000"/>
    <n v="69600"/>
    <n v="69600"/>
    <n v="69600"/>
    <n v="69600"/>
    <n v="69600"/>
    <n v="30400"/>
    <n v="0"/>
    <n v="0"/>
    <n v="0"/>
    <n v="100000"/>
    <n v="1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40"/>
    <s v="SERVICIOS GENERALES"/>
    <x v="29"/>
    <x v="29"/>
    <n v="33"/>
    <s v="BANDA MUNICIPAL"/>
    <x v="0"/>
    <x v="0"/>
    <x v="1"/>
    <x v="1"/>
    <x v="0"/>
    <x v="3"/>
    <x v="1"/>
    <n v="139200"/>
    <n v="0"/>
    <n v="139200"/>
    <n v="139200"/>
    <n v="83520"/>
    <n v="69600"/>
    <n v="41760"/>
    <n v="0"/>
    <n v="0"/>
    <n v="0"/>
    <n v="0"/>
    <n v="139200"/>
    <n v="1392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40"/>
    <s v="SERVICIOS GENERALES"/>
    <x v="29"/>
    <x v="29"/>
    <n v="34"/>
    <s v="CAPACITACIÓN ISO"/>
    <x v="0"/>
    <x v="0"/>
    <x v="1"/>
    <x v="1"/>
    <x v="0"/>
    <x v="3"/>
    <x v="1"/>
    <n v="50386"/>
    <n v="0"/>
    <n v="40136"/>
    <n v="40136"/>
    <n v="35264"/>
    <n v="0"/>
    <n v="0"/>
    <n v="10250"/>
    <n v="0"/>
    <n v="0"/>
    <n v="0"/>
    <n v="40636"/>
    <n v="50386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40"/>
    <s v="SERVICIOS GENERALES"/>
    <x v="29"/>
    <x v="29"/>
    <n v="35"/>
    <s v="CAPACITACIÓN SERVICIO A CLIENTES"/>
    <x v="0"/>
    <x v="0"/>
    <x v="1"/>
    <x v="1"/>
    <x v="0"/>
    <x v="3"/>
    <x v="1"/>
    <n v="685100"/>
    <n v="0"/>
    <n v="72348.5"/>
    <n v="62604.5"/>
    <n v="62604.5"/>
    <n v="0"/>
    <n v="0"/>
    <n v="612751.5"/>
    <n v="0"/>
    <n v="0"/>
    <n v="0"/>
    <n v="685100"/>
    <n v="6851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300"/>
    <s v="SERVICIOS PROFESIONALES, CIENTIFICOS, TECNICOS Y OTROS SERVICIOS"/>
    <n v="3370"/>
    <s v="SERVICIOS GENERALES"/>
    <x v="84"/>
    <x v="84"/>
    <n v="0"/>
    <s v="SIN DESCRIPCIÓN PARA DESTINOS 00"/>
    <x v="0"/>
    <x v="0"/>
    <x v="1"/>
    <x v="1"/>
    <x v="0"/>
    <x v="3"/>
    <x v="1"/>
    <n v="20885568"/>
    <n v="0"/>
    <n v="15664176"/>
    <n v="15664176"/>
    <n v="15664176"/>
    <n v="15664176"/>
    <n v="15664176"/>
    <n v="5221392"/>
    <n v="0"/>
    <n v="0"/>
    <n v="0"/>
    <n v="20885568"/>
    <n v="20885568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400"/>
    <s v="SERVICIOS FINANCIEROS, BANCARIOS Y COMERCIALES"/>
    <n v="3440"/>
    <s v="SERVICIOS GENERALES"/>
    <x v="85"/>
    <x v="85"/>
    <n v="0"/>
    <s v="SIN DESCRIPCIÓN PARA DESTINOS 00"/>
    <x v="0"/>
    <x v="0"/>
    <x v="1"/>
    <x v="1"/>
    <x v="0"/>
    <x v="3"/>
    <x v="1"/>
    <n v="160000"/>
    <n v="160000"/>
    <n v="138003.72"/>
    <n v="126403.72"/>
    <n v="126403.72"/>
    <n v="126403.72"/>
    <n v="126403.72"/>
    <n v="21996.28"/>
    <n v="0"/>
    <n v="0"/>
    <n v="0"/>
    <n v="160000"/>
    <n v="16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400"/>
    <s v="SERVICIOS FINANCIEROS, BANCARIOS Y COMERCIALES"/>
    <n v="3450"/>
    <s v="SERVICIOS GENERALES"/>
    <x v="86"/>
    <x v="86"/>
    <n v="0"/>
    <s v="SIN DESCRIPCIÓN PARA DESTINOS 00"/>
    <x v="0"/>
    <x v="0"/>
    <x v="1"/>
    <x v="1"/>
    <x v="0"/>
    <x v="3"/>
    <x v="1"/>
    <n v="5400000"/>
    <n v="5000000"/>
    <n v="5375561.7699999996"/>
    <n v="5375561.7699999996"/>
    <n v="5374582.1200000001"/>
    <n v="5374582.1200000001"/>
    <n v="5374582.1200000001"/>
    <n v="24438.230000000447"/>
    <n v="0"/>
    <n v="0"/>
    <n v="0"/>
    <n v="5400000"/>
    <n v="54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400"/>
    <s v="SERVICIOS FINANCIEROS, BANCARIOS Y COMERCIALES"/>
    <n v="348"/>
    <s v="COMISIONES POR VENTAS"/>
    <x v="87"/>
    <x v="87"/>
    <n v="0"/>
    <s v="SIN DESCRIPCIÓN PARA DESTINOS 00"/>
    <x v="0"/>
    <x v="0"/>
    <x v="1"/>
    <x v="1"/>
    <x v="0"/>
    <x v="3"/>
    <x v="1"/>
    <n v="1080000"/>
    <n v="1080000"/>
    <n v="764128.06"/>
    <n v="764128.06"/>
    <n v="764128.06"/>
    <n v="764128.06"/>
    <n v="764128.06"/>
    <n v="315871.93999999994"/>
    <n v="0"/>
    <n v="0"/>
    <n v="0"/>
    <n v="1080000"/>
    <n v="108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500"/>
    <s v="SERVICIOS DE INSTALACION, REPARACION, MANTENIMIENTO Y CONSERVACION"/>
    <n v="3510"/>
    <s v="SERVICIOS GENERALES"/>
    <x v="54"/>
    <x v="54"/>
    <n v="0"/>
    <s v="SIN DESCRIPCIÓN PARA DESTINOS 00"/>
    <x v="0"/>
    <x v="0"/>
    <x v="1"/>
    <x v="1"/>
    <x v="0"/>
    <x v="3"/>
    <x v="1"/>
    <n v="685740"/>
    <n v="800000"/>
    <n v="126578.04"/>
    <n v="126578.04"/>
    <n v="94933.53"/>
    <n v="94933.53"/>
    <n v="84385.36"/>
    <n v="559161.96"/>
    <n v="0"/>
    <n v="0"/>
    <n v="0"/>
    <n v="800000"/>
    <n v="68574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500"/>
    <s v="SERVICIOS DE INSTALACION, REPARACION, MANTENIMIENTO Y CONSERVACION"/>
    <n v="3520"/>
    <s v="SERVICIOS GENERALES"/>
    <x v="88"/>
    <x v="88"/>
    <n v="0"/>
    <s v="SIN DESCRIPCIÓN PARA DESTINOS 00"/>
    <x v="0"/>
    <x v="0"/>
    <x v="1"/>
    <x v="1"/>
    <x v="0"/>
    <x v="3"/>
    <x v="1"/>
    <n v="26000"/>
    <n v="0"/>
    <n v="14913.43"/>
    <n v="14913.43"/>
    <n v="0"/>
    <n v="0"/>
    <n v="0"/>
    <n v="11086.57"/>
    <n v="0"/>
    <n v="0"/>
    <n v="0"/>
    <n v="26000"/>
    <n v="26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500"/>
    <s v="SERVICIOS DE INSTALACION, REPARACION, MANTENIMIENTO Y CONSERVACION"/>
    <n v="3550"/>
    <s v="SERVICIOS GENERALES"/>
    <x v="89"/>
    <x v="89"/>
    <n v="0"/>
    <s v="SIN DESCRIPCIÓN PARA DESTINOS 00"/>
    <x v="0"/>
    <x v="0"/>
    <x v="1"/>
    <x v="1"/>
    <x v="0"/>
    <x v="3"/>
    <x v="1"/>
    <n v="16000000"/>
    <n v="7000000"/>
    <n v="12525729.52"/>
    <n v="10889660.76"/>
    <n v="10365457.369999999"/>
    <n v="9818771.8599999994"/>
    <n v="9264973.9499999993"/>
    <n v="3474270.4800000004"/>
    <n v="0"/>
    <n v="0"/>
    <n v="0"/>
    <n v="16000000"/>
    <n v="160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500"/>
    <s v="SERVICIOS DE INSTALACION, REPARACION, MANTENIMIENTO Y CONSERVACION"/>
    <n v="3570"/>
    <s v="SERVICIOS GENERALES"/>
    <x v="90"/>
    <x v="90"/>
    <n v="0"/>
    <s v="SIN DESCRIPCIÓN PARA DESTINOS 00"/>
    <x v="0"/>
    <x v="0"/>
    <x v="1"/>
    <x v="1"/>
    <x v="0"/>
    <x v="3"/>
    <x v="1"/>
    <n v="17150000"/>
    <n v="13000000"/>
    <n v="16739141.84"/>
    <n v="16739141.84"/>
    <n v="14815289.65"/>
    <n v="13246229.57"/>
    <n v="13246229.57"/>
    <n v="410858.16000000015"/>
    <n v="0"/>
    <n v="0"/>
    <n v="0"/>
    <n v="17150000"/>
    <n v="1715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600"/>
    <s v="SERVICIOS DE COMUNICACION SOCIAL Y PUBLICIDAD"/>
    <n v="3630"/>
    <s v="SERVICIOS GENERALES"/>
    <x v="91"/>
    <x v="91"/>
    <n v="0"/>
    <s v="SIN DESCRIPCIÓN PARA DESTINOS 00"/>
    <x v="0"/>
    <x v="0"/>
    <x v="1"/>
    <x v="1"/>
    <x v="0"/>
    <x v="3"/>
    <x v="1"/>
    <n v="4866666.55"/>
    <n v="4000000"/>
    <n v="4866666.55"/>
    <n v="4866666.55"/>
    <n v="3244444.4"/>
    <n v="3244444.4"/>
    <n v="3244444.4"/>
    <n v="0"/>
    <n v="0"/>
    <n v="0"/>
    <n v="0"/>
    <n v="4866666.55"/>
    <n v="4866666.55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800"/>
    <s v="SERVICIOS OFICIALES"/>
    <n v="3820"/>
    <s v="SERVICIOS GENERALES"/>
    <x v="17"/>
    <x v="17"/>
    <n v="0"/>
    <s v="SIN DESCRIPCIÓN PARA DESTINOS 00"/>
    <x v="0"/>
    <x v="0"/>
    <x v="1"/>
    <x v="1"/>
    <x v="0"/>
    <x v="3"/>
    <x v="1"/>
    <n v="639567.19999999995"/>
    <n v="0"/>
    <n v="635198.01"/>
    <n v="520938.01"/>
    <n v="520938"/>
    <n v="0"/>
    <n v="0"/>
    <n v="4369.1899999999441"/>
    <n v="0"/>
    <n v="0"/>
    <n v="0"/>
    <n v="525307.19999999995"/>
    <n v="639567.19999999995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900"/>
    <s v="OTROS SERVICIOS GENERALES"/>
    <n v="3910"/>
    <s v="SERVICIOS GENERALES"/>
    <x v="92"/>
    <x v="92"/>
    <n v="0"/>
    <s v="SIN DESCRIPCIÓN PARA DESTINOS 00"/>
    <x v="0"/>
    <x v="0"/>
    <x v="1"/>
    <x v="1"/>
    <x v="0"/>
    <x v="3"/>
    <x v="1"/>
    <n v="700000"/>
    <n v="0"/>
    <n v="366615.54"/>
    <n v="366615.54"/>
    <n v="366615.54"/>
    <n v="366615.54"/>
    <n v="366615.54"/>
    <n v="333384.46000000002"/>
    <n v="0"/>
    <n v="0"/>
    <n v="0"/>
    <n v="700000"/>
    <n v="7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900"/>
    <s v="OTROS SERVICIOS GENERALES"/>
    <n v="3920"/>
    <s v="SERVICIOS GENERALES"/>
    <x v="36"/>
    <x v="36"/>
    <n v="0"/>
    <s v="SIN DESCRIPCIÓN PARA DESTINOS 00"/>
    <x v="0"/>
    <x v="0"/>
    <x v="1"/>
    <x v="1"/>
    <x v="0"/>
    <x v="3"/>
    <x v="1"/>
    <n v="1000000"/>
    <n v="1000000"/>
    <n v="764694.38"/>
    <n v="764694.38"/>
    <n v="150994.38"/>
    <n v="150994.38"/>
    <n v="150994.38"/>
    <n v="235305.62"/>
    <n v="0"/>
    <n v="0"/>
    <n v="0"/>
    <n v="1000000"/>
    <n v="10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900"/>
    <s v="OTROS SERVICIOS GENERALES"/>
    <n v="3940"/>
    <s v="SERVICIOS GENERALES"/>
    <x v="58"/>
    <x v="58"/>
    <n v="0"/>
    <s v="SIN DESCRIPCIÓN PARA DESTINOS 00"/>
    <x v="0"/>
    <x v="0"/>
    <x v="1"/>
    <x v="1"/>
    <x v="0"/>
    <x v="3"/>
    <x v="1"/>
    <n v="12000000"/>
    <n v="10000000"/>
    <n v="8137841.8300000001"/>
    <n v="8137841.8300000001"/>
    <n v="8137841.8300000001"/>
    <n v="8042524.0199999996"/>
    <n v="8042524.0199999996"/>
    <n v="3862158.17"/>
    <n v="0"/>
    <n v="0"/>
    <n v="0"/>
    <n v="12000000"/>
    <n v="12000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3900"/>
    <s v="OTROS SERVICIOS GENERALES"/>
    <n v="396"/>
    <s v="OTROS GASTOS POR RESPONSABILIDADES"/>
    <x v="93"/>
    <x v="93"/>
    <n v="0"/>
    <s v="SIN DESCRIPCIÓN PARA DESTINOS 00"/>
    <x v="0"/>
    <x v="0"/>
    <x v="1"/>
    <x v="1"/>
    <x v="0"/>
    <x v="3"/>
    <x v="1"/>
    <n v="75000"/>
    <n v="75000"/>
    <n v="8571"/>
    <n v="8571"/>
    <n v="5256"/>
    <n v="5256"/>
    <n v="5256"/>
    <n v="66429"/>
    <n v="0"/>
    <n v="0"/>
    <n v="0"/>
    <n v="75000"/>
    <n v="75000"/>
  </r>
  <r>
    <s v="1.1-00-23"/>
    <s v="No"/>
    <n v="1"/>
    <x v="0"/>
    <n v="1.3"/>
    <s v="COORDINACIÓN DE LA POLÍTICA DE GOBIERNO"/>
    <s v="1.3.4"/>
    <x v="0"/>
    <x v="1"/>
    <x v="1"/>
    <s v="05_23"/>
    <n v="6"/>
    <n v="21"/>
    <s v="015_23"/>
    <x v="0"/>
    <n v="5600"/>
    <s v="MAQUINARIA, OTROS EQUIPOS Y HERRAMIENTAS"/>
    <n v="566"/>
    <s v="EQUIPOS DE GENERACIÓN ELÉCTRICA, APARATOS Y ACCESORIOS ELÉCTRICOS"/>
    <x v="94"/>
    <x v="94"/>
    <n v="0"/>
    <s v="SIN DESCRIPCIÓN PARA DESTINOS 00"/>
    <x v="3"/>
    <x v="3"/>
    <x v="1"/>
    <x v="1"/>
    <x v="0"/>
    <x v="3"/>
    <x v="1"/>
    <n v="42224"/>
    <n v="0"/>
    <n v="42224"/>
    <n v="42224"/>
    <n v="42224"/>
    <n v="42224"/>
    <n v="42224"/>
    <n v="0"/>
    <n v="0"/>
    <n v="0"/>
    <n v="0"/>
    <n v="42224"/>
    <n v="42224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200"/>
    <s v="REMUNERACIONES AL PERSONAL DE CARACTER TRANSITORIO"/>
    <n v="1220"/>
    <s v="SERVICIOS PERSONALES"/>
    <x v="14"/>
    <x v="14"/>
    <n v="0"/>
    <s v="SIN DESCRIPCIÓN PARA DESTINOS 00"/>
    <x v="1"/>
    <x v="1"/>
    <x v="1"/>
    <x v="1"/>
    <x v="0"/>
    <x v="1"/>
    <x v="1"/>
    <n v="79212874.560000002"/>
    <n v="96348361.019999996"/>
    <n v="75112590.640000001"/>
    <n v="75112590.640000001"/>
    <n v="75112590.640000001"/>
    <n v="75112590.640000001"/>
    <n v="75112590.640000001"/>
    <n v="4100283.9200000018"/>
    <n v="0"/>
    <n v="13900502.49"/>
    <n v="0"/>
    <n v="79212874.560000002"/>
    <n v="93113377.049999997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200"/>
    <s v="REMUNERACIONES AL PERSONAL DE CARACTER TRANSITORIO"/>
    <n v="1230"/>
    <s v="SERVICIOS PERSONALES"/>
    <x v="95"/>
    <x v="95"/>
    <n v="0"/>
    <s v="SIN DESCRIPCIÓN PARA DESTINOS 00"/>
    <x v="1"/>
    <x v="1"/>
    <x v="1"/>
    <x v="1"/>
    <x v="0"/>
    <x v="1"/>
    <x v="1"/>
    <n v="26400"/>
    <n v="26400"/>
    <n v="0"/>
    <n v="0"/>
    <n v="0"/>
    <n v="0"/>
    <n v="0"/>
    <n v="26400"/>
    <n v="0"/>
    <n v="0"/>
    <n v="0"/>
    <n v="26400"/>
    <n v="26400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300"/>
    <s v="REMUNERACIONES ADICIONALES Y ESPECIALES"/>
    <n v="1321"/>
    <s v="SERVICIOS PERSONALES"/>
    <x v="96"/>
    <x v="96"/>
    <n v="0"/>
    <s v="SIN DESCRIPCIÓN PARA DESTINOS 00"/>
    <x v="1"/>
    <x v="1"/>
    <x v="1"/>
    <x v="1"/>
    <x v="0"/>
    <x v="1"/>
    <x v="1"/>
    <n v="11963192.779999999"/>
    <n v="20250338.210000001"/>
    <n v="10792431.33"/>
    <n v="10792431.33"/>
    <n v="10792431.33"/>
    <n v="10789387.41"/>
    <n v="10788814.49"/>
    <n v="1170761.4499999993"/>
    <n v="0"/>
    <n v="65361.220000000671"/>
    <n v="0"/>
    <n v="11963192.779999999"/>
    <n v="12028554"/>
  </r>
  <r>
    <s v="1.5-01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300"/>
    <s v="REMUNERACIONES ADICIONALES Y ESPECIALES"/>
    <n v="1322"/>
    <s v="SERVICIOS PERSONALES"/>
    <x v="97"/>
    <x v="97"/>
    <n v="0"/>
    <s v="SIN DESCRIPCIÓN PARA DESTINOS 00"/>
    <x v="1"/>
    <x v="1"/>
    <x v="2"/>
    <x v="1"/>
    <x v="0"/>
    <x v="1"/>
    <x v="1"/>
    <n v="110301618.84999999"/>
    <n v="69091134.349999994"/>
    <n v="0"/>
    <n v="0"/>
    <n v="0"/>
    <n v="0"/>
    <n v="0"/>
    <n v="110301618.84999999"/>
    <n v="0"/>
    <n v="0"/>
    <n v="0"/>
    <n v="110301618.84999999"/>
    <n v="110301618.84999999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300"/>
    <s v="REMUNERACIONES ADICIONALES Y ESPECIALES"/>
    <n v="1322"/>
    <s v="SERVICIOS PERSONALES"/>
    <x v="97"/>
    <x v="97"/>
    <n v="0"/>
    <s v="SIN DESCRIPCIÓN PARA DESTINOS 00"/>
    <x v="1"/>
    <x v="1"/>
    <x v="1"/>
    <x v="1"/>
    <x v="0"/>
    <x v="1"/>
    <x v="1"/>
    <n v="9330308.9399999995"/>
    <n v="88907687.939999998"/>
    <n v="9050058.3699999992"/>
    <n v="9050058.3699999992"/>
    <n v="9050058.3699999992"/>
    <n v="9026716.3699999992"/>
    <n v="9014112.1999999993"/>
    <n v="280250.5700000003"/>
    <n v="0"/>
    <n v="653612.24"/>
    <n v="0"/>
    <n v="9330308.9399999995"/>
    <n v="9983921.1799999997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300"/>
    <s v="REMUNERACIONES ADICIONALES Y ESPECIALES"/>
    <n v="1330"/>
    <s v="SERVICIOS PERSONALES"/>
    <x v="98"/>
    <x v="98"/>
    <n v="0"/>
    <s v="SIN DESCRIPCIÓN PARA DESTINOS 00"/>
    <x v="1"/>
    <x v="1"/>
    <x v="1"/>
    <x v="1"/>
    <x v="0"/>
    <x v="1"/>
    <x v="1"/>
    <n v="700000"/>
    <n v="600000"/>
    <n v="629301.63"/>
    <n v="629301.63"/>
    <n v="629301.63"/>
    <n v="629301.63"/>
    <n v="629301.63"/>
    <n v="70698.37"/>
    <n v="0"/>
    <n v="0"/>
    <n v="0"/>
    <n v="700000"/>
    <n v="700000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300"/>
    <s v="REMUNERACIONES ADICIONALES Y ESPECIALES"/>
    <n v="134"/>
    <s v="COMPENSACIONES"/>
    <x v="99"/>
    <x v="99"/>
    <n v="0"/>
    <s v="SIN DESCRIPCIÓN PARA DESTINOS 00"/>
    <x v="1"/>
    <x v="1"/>
    <x v="1"/>
    <x v="1"/>
    <x v="0"/>
    <x v="1"/>
    <x v="1"/>
    <n v="7500000"/>
    <n v="7500000"/>
    <n v="1438050.8"/>
    <n v="1438050.8"/>
    <n v="1438050.8"/>
    <n v="1438050.8"/>
    <n v="1438050.8"/>
    <n v="6061949.2000000002"/>
    <n v="0"/>
    <n v="0"/>
    <n v="0"/>
    <n v="7500000"/>
    <n v="7500000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10"/>
    <s v="SERVICIOS PERSONALES"/>
    <x v="100"/>
    <x v="100"/>
    <n v="0"/>
    <s v="SIN DESCRIPCIÓN PARA DESTINOS 00"/>
    <x v="1"/>
    <x v="1"/>
    <x v="1"/>
    <x v="1"/>
    <x v="0"/>
    <x v="1"/>
    <x v="1"/>
    <n v="51680992.799999997"/>
    <n v="51611491.210000001"/>
    <n v="33949380.950000003"/>
    <n v="33949380.950000003"/>
    <n v="33949380.950000003"/>
    <n v="33949380.950000003"/>
    <n v="33949380.950000003"/>
    <n v="17731611.849999994"/>
    <n v="0"/>
    <n v="282360.480000004"/>
    <n v="0"/>
    <n v="51680992.799999997"/>
    <n v="51963353.280000001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2"/>
    <s v="APORTACIONES A FONDOS DE VIVIENDA"/>
    <x v="101"/>
    <x v="101"/>
    <n v="0"/>
    <s v="SIN DESCRIPCIÓN PARA DESTINOS 00"/>
    <x v="1"/>
    <x v="1"/>
    <x v="1"/>
    <x v="1"/>
    <x v="0"/>
    <x v="1"/>
    <x v="1"/>
    <n v="25840496.399999999"/>
    <n v="32055745.600000001"/>
    <n v="17794637.350000001"/>
    <n v="17794637.350000001"/>
    <n v="17794637.350000001"/>
    <n v="17794637.350000001"/>
    <n v="17794637.350000001"/>
    <n v="8045859.049999997"/>
    <n v="0"/>
    <n v="141180.25"/>
    <n v="0"/>
    <n v="25840496.399999999"/>
    <n v="25981676.649999999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31"/>
    <s v="SERVICIOS PERSONALES"/>
    <x v="102"/>
    <x v="102"/>
    <n v="0"/>
    <s v="SIN DESCRIPCIÓN PARA DESTINOS 00"/>
    <x v="1"/>
    <x v="1"/>
    <x v="1"/>
    <x v="1"/>
    <x v="0"/>
    <x v="1"/>
    <x v="1"/>
    <n v="17226997.600000001"/>
    <n v="21703830.41"/>
    <n v="11684397.300000001"/>
    <n v="11684397.300000001"/>
    <n v="11684397.300000001"/>
    <n v="11684397.300000001"/>
    <n v="11684397.300000001"/>
    <n v="5542600.3000000007"/>
    <n v="0"/>
    <n v="94120.160000000105"/>
    <n v="0"/>
    <n v="17226997.600000001"/>
    <n v="17321117.760000002"/>
  </r>
  <r>
    <s v="1.5-01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32"/>
    <s v="SERVICIOS PERSONALES"/>
    <x v="103"/>
    <x v="103"/>
    <n v="0"/>
    <s v="SIN DESCRIPCIÓN PARA DESTINOS 00"/>
    <x v="1"/>
    <x v="1"/>
    <x v="2"/>
    <x v="1"/>
    <x v="0"/>
    <x v="1"/>
    <x v="1"/>
    <n v="80062609.629999995"/>
    <n v="0"/>
    <n v="80062609.629999995"/>
    <n v="80062609.629999995"/>
    <n v="80062609.629999995"/>
    <n v="80062609.629999995"/>
    <n v="80062609.629999995"/>
    <n v="0"/>
    <n v="0"/>
    <n v="19137674.48"/>
    <n v="0"/>
    <n v="80062609.629999995"/>
    <n v="99200284.109999999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32"/>
    <s v="SERVICIOS PERSONALES"/>
    <x v="103"/>
    <x v="103"/>
    <n v="0"/>
    <s v="SIN DESCRIPCIÓN PARA DESTINOS 00"/>
    <x v="1"/>
    <x v="1"/>
    <x v="1"/>
    <x v="1"/>
    <x v="0"/>
    <x v="1"/>
    <x v="1"/>
    <n v="70673619.379999995"/>
    <n v="148886916.09"/>
    <n v="117421351.84"/>
    <n v="117421351.84"/>
    <n v="117421351.84"/>
    <n v="117421351.84"/>
    <n v="117421351.84"/>
    <n v="-46747732.460000008"/>
    <n v="19137674.48"/>
    <n v="823551.41"/>
    <n v="0"/>
    <n v="70673619.379999995"/>
    <n v="52359496.309999987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400"/>
    <s v="SEGURIDAD SOCIAL"/>
    <n v="1440"/>
    <s v="SERVICIOS PERSONALES"/>
    <x v="104"/>
    <x v="104"/>
    <n v="0"/>
    <s v="SIN DESCRIPCIÓN PARA DESTINOS 00"/>
    <x v="1"/>
    <x v="1"/>
    <x v="1"/>
    <x v="1"/>
    <x v="0"/>
    <x v="1"/>
    <x v="1"/>
    <n v="13616211"/>
    <n v="10000000"/>
    <n v="13606210.52"/>
    <n v="13606210.52"/>
    <n v="13606210.52"/>
    <n v="13606210.52"/>
    <n v="13606210.52"/>
    <n v="10000.480000000447"/>
    <n v="0"/>
    <n v="0"/>
    <n v="0"/>
    <n v="13616211"/>
    <n v="13616211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500"/>
    <s v="OTRAS PRESTACIONES SOCIALES Y ECONOMICAS"/>
    <n v="1520"/>
    <s v="SERVICIOS PERSONALES"/>
    <x v="105"/>
    <x v="105"/>
    <n v="0"/>
    <s v="SIN DESCRIPCIÓN PARA DESTINOS 00"/>
    <x v="1"/>
    <x v="1"/>
    <x v="1"/>
    <x v="1"/>
    <x v="0"/>
    <x v="1"/>
    <x v="1"/>
    <n v="5373789"/>
    <n v="6000000"/>
    <n v="0"/>
    <n v="0"/>
    <n v="0"/>
    <n v="0"/>
    <n v="0"/>
    <n v="5373789"/>
    <n v="0"/>
    <n v="0"/>
    <n v="0"/>
    <n v="5373789"/>
    <n v="5373789"/>
  </r>
  <r>
    <s v="1.6-01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500"/>
    <s v="OTRAS PRESTACIONES SOCIALES Y ECONOMICAS"/>
    <n v="1590"/>
    <s v="SERVICIOS PERSONALES"/>
    <x v="106"/>
    <x v="106"/>
    <n v="0"/>
    <s v="SIN DESCRIPCIÓN PARA DESTINOS 00"/>
    <x v="1"/>
    <x v="1"/>
    <x v="4"/>
    <x v="1"/>
    <x v="0"/>
    <x v="1"/>
    <x v="1"/>
    <n v="99913663.920000002"/>
    <n v="99953663.920000002"/>
    <n v="73962437.099999994"/>
    <n v="73962437.099999994"/>
    <n v="55621188.539999999"/>
    <n v="55621188.539999999"/>
    <n v="55621188.539999999"/>
    <n v="25951226.820000008"/>
    <n v="0"/>
    <n v="0"/>
    <n v="0"/>
    <n v="99913663.920000002"/>
    <n v="99913663.920000002"/>
  </r>
  <r>
    <s v="2.6-11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16"/>
    <x v="5"/>
    <x v="3"/>
    <x v="7"/>
    <x v="6"/>
    <n v="0"/>
    <n v="0"/>
    <n v="0"/>
    <n v="0"/>
    <n v="0"/>
    <n v="0"/>
    <n v="0"/>
    <n v="0"/>
    <n v="0"/>
    <n v="0"/>
    <n v="1500000"/>
    <n v="0"/>
    <n v="1500000"/>
  </r>
  <r>
    <s v="1.6-07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17"/>
    <x v="5"/>
    <x v="3"/>
    <x v="7"/>
    <x v="6"/>
    <n v="0"/>
    <n v="0"/>
    <n v="0"/>
    <n v="0"/>
    <n v="0"/>
    <n v="0"/>
    <n v="0"/>
    <n v="0"/>
    <n v="0"/>
    <n v="0"/>
    <n v="1500000"/>
    <n v="0"/>
    <n v="1500000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1500"/>
    <s v="OTRAS PRESTACIONES SOCIALES Y ECONOMICAS"/>
    <n v="1590"/>
    <s v="SERVICIOS PERSONALES"/>
    <x v="106"/>
    <x v="106"/>
    <n v="0"/>
    <s v="SIN DESCRIPCIÓN PARA DESTINOS 00"/>
    <x v="1"/>
    <x v="1"/>
    <x v="1"/>
    <x v="1"/>
    <x v="0"/>
    <x v="1"/>
    <x v="1"/>
    <n v="9023171.3399999999"/>
    <n v="0"/>
    <n v="8026282.1900000004"/>
    <n v="8026282.1900000004"/>
    <n v="8026282.1900000004"/>
    <n v="8026282.1900000004"/>
    <n v="8026282.1900000004"/>
    <n v="996889.14999999944"/>
    <n v="0"/>
    <n v="3176986.2299999893"/>
    <n v="0"/>
    <n v="9023171.3399999999"/>
    <n v="12200157.569999989"/>
  </r>
  <r>
    <s v="1.1-00-23"/>
    <s v="No"/>
    <n v="1"/>
    <x v="0"/>
    <n v="1.3"/>
    <s v="COORDINACIÓN DE LA POLÍTICA DE GOBIERNO"/>
    <s v="1.3.4"/>
    <x v="0"/>
    <x v="1"/>
    <x v="1"/>
    <s v="05_23"/>
    <n v="6"/>
    <n v="24"/>
    <s v="015_23"/>
    <x v="0"/>
    <n v="3400"/>
    <s v="SERVICIOS FINANCIEROS, BANCARIOS Y COMERCIALES"/>
    <n v="3410"/>
    <s v="SERVICIOS GENERALES"/>
    <x v="51"/>
    <x v="51"/>
    <n v="0"/>
    <s v="SIN DESCRIPCIÓN PARA DESTINOS 00"/>
    <x v="0"/>
    <x v="0"/>
    <x v="1"/>
    <x v="1"/>
    <x v="0"/>
    <x v="1"/>
    <x v="1"/>
    <n v="5254432.8499999996"/>
    <n v="0"/>
    <n v="2014462.94"/>
    <n v="2014462.94"/>
    <n v="2014462.94"/>
    <n v="2014462.94"/>
    <n v="2014462.94"/>
    <n v="3239969.9099999997"/>
    <n v="0"/>
    <n v="0"/>
    <n v="0"/>
    <n v="5254432.8499999996"/>
    <n v="5254432.8499999996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1"/>
    <n v="5600"/>
    <s v="MAQUINARIA, OTROS EQUIPOS Y HERRAMIENTAS"/>
    <n v="5610"/>
    <s v="BIENES MUEBLES, INMUEBLES E INTANGIBLES"/>
    <x v="107"/>
    <x v="107"/>
    <n v="0"/>
    <s v="SIN DESCRIPCIÓN PARA DESTINOS 00"/>
    <x v="3"/>
    <x v="3"/>
    <x v="1"/>
    <x v="5"/>
    <x v="3"/>
    <x v="26"/>
    <x v="19"/>
    <n v="88195.199999999997"/>
    <n v="0"/>
    <n v="48178.99"/>
    <n v="48178.99"/>
    <n v="29612.959999999999"/>
    <n v="29612.959999999999"/>
    <n v="29612.959999999999"/>
    <n v="40016.21"/>
    <n v="18130.8"/>
    <n v="0"/>
    <n v="0"/>
    <n v="150000"/>
    <n v="70064.399999999994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1"/>
    <n v="5600"/>
    <s v="MAQUINARIA, OTROS EQUIPOS Y HERRAMIENTAS"/>
    <n v="5630"/>
    <s v="BIENES MUEBLES, INMUEBLES E INTANGIBLES"/>
    <x v="108"/>
    <x v="108"/>
    <n v="0"/>
    <s v="SIN DESCRIPCIÓN PARA DESTINOS 00"/>
    <x v="3"/>
    <x v="3"/>
    <x v="1"/>
    <x v="5"/>
    <x v="3"/>
    <x v="26"/>
    <x v="19"/>
    <n v="0"/>
    <n v="0"/>
    <n v="41050"/>
    <n v="41050"/>
    <n v="0"/>
    <n v="0"/>
    <n v="0"/>
    <n v="-41050"/>
    <n v="0"/>
    <n v="45765"/>
    <n v="0"/>
    <n v="0"/>
    <n v="45765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1"/>
    <n v="5600"/>
    <s v="MAQUINARIA, OTROS EQUIPOS Y HERRAMIENTAS"/>
    <n v="5670"/>
    <s v="BIENES MUEBLES, INMUEBLES E INTANGIBLES"/>
    <x v="109"/>
    <x v="109"/>
    <n v="0"/>
    <s v="SIN DESCRIPCIÓN PARA DESTINOS 00"/>
    <x v="3"/>
    <x v="3"/>
    <x v="1"/>
    <x v="5"/>
    <x v="3"/>
    <x v="26"/>
    <x v="19"/>
    <n v="1436708.8"/>
    <n v="0"/>
    <n v="2015470.28"/>
    <n v="1219600.68"/>
    <n v="1219600.68"/>
    <n v="1219600.68"/>
    <n v="1219600.68"/>
    <n v="-578761.48"/>
    <n v="0"/>
    <n v="570038.32000000007"/>
    <n v="0"/>
    <n v="1374904"/>
    <n v="2006747.12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5"/>
    <x v="3"/>
    <x v="26"/>
    <x v="19"/>
    <n v="1250000"/>
    <n v="0"/>
    <n v="599978.68000000005"/>
    <n v="500450.68"/>
    <n v="0"/>
    <n v="0"/>
    <n v="0"/>
    <n v="650021.31999999995"/>
    <n v="0"/>
    <n v="0"/>
    <n v="0"/>
    <n v="1250000"/>
    <n v="1250000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400"/>
    <s v="MATERIALES Y ARTÍCULOS DE CONSTRUCCIÓN Y DE REPARACIÓN."/>
    <n v="2410"/>
    <s v="MATERIALES Y SUMINISTROS"/>
    <x v="69"/>
    <x v="69"/>
    <n v="0"/>
    <s v="SIN DESCRIPCIÓN PARA DESTINOS 00"/>
    <x v="2"/>
    <x v="2"/>
    <x v="1"/>
    <x v="5"/>
    <x v="3"/>
    <x v="26"/>
    <x v="19"/>
    <n v="236389.6"/>
    <n v="300000"/>
    <n v="56163.519999999997"/>
    <n v="56163.519999999997"/>
    <n v="0"/>
    <n v="0"/>
    <n v="0"/>
    <n v="180226.08000000002"/>
    <n v="0"/>
    <n v="0"/>
    <n v="0"/>
    <n v="300000"/>
    <n v="236389.6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400"/>
    <s v="MATERIALES Y ARTÍCULOS DE CONSTRUCCIÓN Y DE REPARACIÓN."/>
    <n v="2420"/>
    <s v="MATERIALES Y SUMINISTROS"/>
    <x v="70"/>
    <x v="70"/>
    <n v="0"/>
    <s v="SIN DESCRIPCIÓN PARA DESTINOS 00"/>
    <x v="2"/>
    <x v="2"/>
    <x v="1"/>
    <x v="5"/>
    <x v="3"/>
    <x v="26"/>
    <x v="19"/>
    <n v="12100000"/>
    <n v="11000000"/>
    <n v="12011625.35"/>
    <n v="12011625.35"/>
    <n v="9747910.1199999992"/>
    <n v="9731537.6199999992"/>
    <n v="9731537.6199999992"/>
    <n v="88374.650000000373"/>
    <n v="0"/>
    <n v="0"/>
    <n v="0"/>
    <n v="12100000"/>
    <n v="12100000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400"/>
    <s v="MATERIALES Y ARTÍCULOS DE CONSTRUCCIÓN Y DE REPARACIÓN."/>
    <n v="2470"/>
    <s v="MATERIALES Y SUMINISTROS"/>
    <x v="73"/>
    <x v="73"/>
    <n v="0"/>
    <s v="SIN DESCRIPCIÓN PARA DESTINOS 00"/>
    <x v="2"/>
    <x v="2"/>
    <x v="1"/>
    <x v="5"/>
    <x v="3"/>
    <x v="26"/>
    <x v="19"/>
    <n v="770000"/>
    <n v="750000"/>
    <n v="566389.88"/>
    <n v="566389.88"/>
    <n v="566080.16"/>
    <n v="566080.16"/>
    <n v="553983.68000000005"/>
    <n v="203610.12"/>
    <n v="194788.32"/>
    <n v="0"/>
    <n v="0"/>
    <n v="770000"/>
    <n v="575211.67999999993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5"/>
    <x v="3"/>
    <x v="26"/>
    <x v="19"/>
    <n v="4650000"/>
    <n v="3650000"/>
    <n v="4615076.16"/>
    <n v="4156736.96"/>
    <n v="3361576.76"/>
    <n v="3361576.76"/>
    <n v="3359212.68"/>
    <n v="34923.839999999851"/>
    <n v="0"/>
    <n v="212000"/>
    <n v="0"/>
    <n v="4650000"/>
    <n v="4862000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3"/>
    <x v="26"/>
    <x v="19"/>
    <n v="366490.4"/>
    <n v="350000"/>
    <n v="366490.4"/>
    <n v="346190.4"/>
    <n v="346190.4"/>
    <n v="346190.4"/>
    <n v="346190.4"/>
    <n v="0"/>
    <n v="0"/>
    <n v="0"/>
    <n v="0"/>
    <n v="416880"/>
    <n v="366490.4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5"/>
    <x v="3"/>
    <x v="26"/>
    <x v="19"/>
    <n v="1000000"/>
    <n v="1000000"/>
    <n v="559064.4"/>
    <n v="503558.40000000002"/>
    <n v="335925.09"/>
    <n v="310198.03000000003"/>
    <n v="310198.03000000003"/>
    <n v="362285.6"/>
    <n v="78650"/>
    <n v="0"/>
    <n v="0"/>
    <n v="1000000"/>
    <n v="921350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2900"/>
    <s v="HERRAMIENTAS, REFACCIONES Y ACCESORIOS MENORES"/>
    <n v="2970"/>
    <s v="MATERIALES Y SUMINISTROS"/>
    <x v="110"/>
    <x v="110"/>
    <n v="0"/>
    <s v="SIN DESCRIPCIÓN PARA DESTINOS 00"/>
    <x v="2"/>
    <x v="2"/>
    <x v="1"/>
    <x v="5"/>
    <x v="3"/>
    <x v="26"/>
    <x v="19"/>
    <n v="239000"/>
    <n v="400000"/>
    <n v="0"/>
    <n v="0"/>
    <n v="0"/>
    <n v="0"/>
    <n v="0"/>
    <n v="0"/>
    <n v="239000"/>
    <n v="0"/>
    <n v="0"/>
    <n v="310000"/>
    <n v="0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3200"/>
    <s v="SERVICIOS DE ARRENDAMIENTO"/>
    <n v="3260"/>
    <s v="SERVICIOS GENERALES"/>
    <x v="111"/>
    <x v="111"/>
    <n v="0"/>
    <s v="SIN DESCRIPCIÓN PARA DESTINOS 00"/>
    <x v="0"/>
    <x v="0"/>
    <x v="1"/>
    <x v="5"/>
    <x v="3"/>
    <x v="26"/>
    <x v="19"/>
    <n v="13740256"/>
    <n v="10000000"/>
    <n v="13412036"/>
    <n v="10870244"/>
    <n v="8135003.4400000004"/>
    <n v="8135003.4400000004"/>
    <n v="7842683.4400000004"/>
    <n v="328220"/>
    <n v="0"/>
    <n v="0"/>
    <n v="0"/>
    <n v="12000000"/>
    <n v="13740256"/>
  </r>
  <r>
    <s v="1.1-00-23"/>
    <s v="No"/>
    <n v="1"/>
    <x v="0"/>
    <n v="1.3"/>
    <s v="COORDINACIÓN DE LA POLÍTICA DE GOBIERNO"/>
    <s v="1.3.4"/>
    <x v="0"/>
    <x v="1"/>
    <x v="1"/>
    <s v="07_23"/>
    <n v="3"/>
    <n v="33"/>
    <s v="019_23"/>
    <x v="0"/>
    <n v="3300"/>
    <s v="SERVICIOS PROFESIONALES, CIENTIFICOS, TECNICOS Y OTROS SERVICIOS"/>
    <n v="3370"/>
    <s v="SERVICIOS GENERALES"/>
    <x v="84"/>
    <x v="84"/>
    <n v="0"/>
    <s v="SIN DESCRIPCIÓN PARA DESTINOS 00"/>
    <x v="0"/>
    <x v="0"/>
    <x v="1"/>
    <x v="5"/>
    <x v="3"/>
    <x v="26"/>
    <x v="19"/>
    <n v="5350000"/>
    <n v="5000000"/>
    <n v="5005632"/>
    <n v="5005632"/>
    <n v="3754224"/>
    <n v="3754224"/>
    <n v="3754224"/>
    <n v="344368"/>
    <n v="343065"/>
    <n v="0"/>
    <n v="0"/>
    <n v="5350000"/>
    <n v="5006935"/>
  </r>
  <r>
    <s v="1.1-00-23"/>
    <s v="No"/>
    <n v="1"/>
    <x v="0"/>
    <n v="1.3"/>
    <s v="COORDINACIÓN DE LA POLÍTICA DE GOBIERNO"/>
    <s v="1.3.4"/>
    <x v="0"/>
    <x v="1"/>
    <x v="1"/>
    <s v="09_23"/>
    <n v="3"/>
    <n v="43"/>
    <s v="027_23"/>
    <x v="0"/>
    <n v="2200"/>
    <s v="ALIMENTOS Y UTENSILIOS"/>
    <n v="2220"/>
    <s v="MATERIALES Y SUMINISTROS"/>
    <x v="112"/>
    <x v="112"/>
    <n v="0"/>
    <s v="SIN DESCRIPCIÓN PARA DESTINOS 00"/>
    <x v="2"/>
    <x v="2"/>
    <x v="1"/>
    <x v="9"/>
    <x v="3"/>
    <x v="27"/>
    <x v="20"/>
    <n v="59000"/>
    <n v="25000"/>
    <n v="59000"/>
    <n v="59000"/>
    <n v="59000"/>
    <n v="59000"/>
    <n v="59000"/>
    <n v="0"/>
    <n v="0"/>
    <n v="0"/>
    <n v="0"/>
    <n v="75000"/>
    <n v="59000"/>
  </r>
  <r>
    <s v="1.1-00-23"/>
    <s v="No"/>
    <n v="1"/>
    <x v="0"/>
    <n v="1.3"/>
    <s v="COORDINACIÓN DE LA POLÍTICA DE GOBIERNO"/>
    <s v="1.3.4"/>
    <x v="0"/>
    <x v="1"/>
    <x v="1"/>
    <s v="09_23"/>
    <n v="3"/>
    <n v="43"/>
    <s v="027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9"/>
    <x v="3"/>
    <x v="27"/>
    <x v="20"/>
    <n v="34000"/>
    <n v="75000"/>
    <n v="33872.230000000003"/>
    <n v="33872.230000000003"/>
    <n v="33872.230000000003"/>
    <n v="33872.230000000003"/>
    <n v="33872.230000000003"/>
    <n v="127.7699999999968"/>
    <n v="0"/>
    <n v="0"/>
    <n v="0"/>
    <n v="75000"/>
    <n v="34000"/>
  </r>
  <r>
    <s v="1.1-00-23"/>
    <s v="No"/>
    <n v="1"/>
    <x v="0"/>
    <n v="1.3"/>
    <s v="COORDINACIÓN DE LA POLÍTICA DE GOBIERNO"/>
    <s v="1.3.4"/>
    <x v="0"/>
    <x v="1"/>
    <x v="1"/>
    <s v="09_23"/>
    <n v="3"/>
    <n v="43"/>
    <s v="027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9"/>
    <x v="3"/>
    <x v="27"/>
    <x v="20"/>
    <n v="50000"/>
    <n v="50000"/>
    <n v="49938"/>
    <n v="49938"/>
    <n v="0"/>
    <n v="0"/>
    <n v="0"/>
    <n v="62"/>
    <n v="0"/>
    <n v="0"/>
    <n v="0"/>
    <n v="50000"/>
    <n v="50000"/>
  </r>
  <r>
    <s v="1.1-00-23"/>
    <s v="No"/>
    <n v="1"/>
    <x v="0"/>
    <n v="1.3"/>
    <s v="COORDINACIÓN DE LA POLÍTICA DE GOBIERNO"/>
    <s v="1.3.4"/>
    <x v="0"/>
    <x v="1"/>
    <x v="1"/>
    <s v="09_23"/>
    <n v="3"/>
    <n v="43"/>
    <s v="027_23"/>
    <x v="0"/>
    <n v="3500"/>
    <s v="SERVICIOS DE INSTALACION, REPARACION, MANTENIMIENTO Y CONSERVACION"/>
    <n v="3570"/>
    <s v="SERVICIOS GENERALES"/>
    <x v="90"/>
    <x v="90"/>
    <n v="0"/>
    <s v="SIN DESCRIPCIÓN PARA DESTINOS 00"/>
    <x v="0"/>
    <x v="0"/>
    <x v="1"/>
    <x v="9"/>
    <x v="3"/>
    <x v="27"/>
    <x v="20"/>
    <n v="250000"/>
    <n v="200000"/>
    <n v="197664"/>
    <n v="197664"/>
    <n v="109736"/>
    <n v="109736"/>
    <n v="109736"/>
    <n v="52336"/>
    <n v="0"/>
    <n v="0"/>
    <n v="0"/>
    <n v="250000"/>
    <n v="250000"/>
  </r>
  <r>
    <s v="1.1-00-23"/>
    <s v="No"/>
    <n v="1"/>
    <x v="0"/>
    <n v="1.3"/>
    <s v="COORDINACIÓN DE LA POLÍTICA DE GOBIERNO"/>
    <s v="1.3.4"/>
    <x v="0"/>
    <x v="5"/>
    <x v="5"/>
    <s v="02_23"/>
    <n v="1"/>
    <n v="7"/>
    <s v="007_23"/>
    <x v="1"/>
    <n v="5800"/>
    <s v="BIENES INMUEBLES"/>
    <n v="5810"/>
    <s v="BIENES MUEBLES, INMUEBLES E INTANGIBLES"/>
    <x v="35"/>
    <x v="35"/>
    <n v="0"/>
    <s v="SIN DESCRIPCIÓN PARA DESTINOS 00"/>
    <x v="3"/>
    <x v="3"/>
    <x v="1"/>
    <x v="6"/>
    <x v="4"/>
    <x v="15"/>
    <x v="11"/>
    <n v="30325555.600000001"/>
    <n v="0"/>
    <n v="26218852.010000002"/>
    <n v="26218852.010000002"/>
    <n v="26218852.010000002"/>
    <n v="26218852.010000002"/>
    <n v="26218852.010000002"/>
    <n v="4106703.59"/>
    <n v="0"/>
    <n v="0"/>
    <n v="0"/>
    <n v="30325555.600000001"/>
    <n v="30325555.600000001"/>
  </r>
  <r>
    <s v="1.1-00-23"/>
    <s v="No"/>
    <n v="1"/>
    <x v="0"/>
    <n v="1.3"/>
    <s v="COORDINACIÓN DE LA POLÍTICA DE GOBIERNO"/>
    <s v="1.3.4"/>
    <x v="0"/>
    <x v="5"/>
    <x v="5"/>
    <s v="02_23"/>
    <n v="1"/>
    <n v="7"/>
    <s v="007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6"/>
    <x v="4"/>
    <x v="15"/>
    <x v="11"/>
    <n v="812000"/>
    <n v="0"/>
    <n v="1457888"/>
    <n v="726508"/>
    <n v="726508"/>
    <n v="726508"/>
    <n v="726508"/>
    <n v="-645888"/>
    <n v="0"/>
    <n v="0"/>
    <n v="0"/>
    <n v="812000"/>
    <n v="812000"/>
  </r>
  <r>
    <s v="1.1-00-23"/>
    <s v="No"/>
    <n v="1"/>
    <x v="0"/>
    <n v="1.3"/>
    <s v="COORDINACIÓN DE LA POLÍTICA DE GOBIERNO"/>
    <s v="1.3.4"/>
    <x v="0"/>
    <x v="5"/>
    <x v="5"/>
    <s v="02_23"/>
    <n v="1"/>
    <n v="7"/>
    <s v="007_23"/>
    <x v="0"/>
    <n v="3400"/>
    <s v="SERVICIOS FINANCIEROS, BANCARIOS Y COMERCIALES"/>
    <n v="3410"/>
    <s v="SERVICIOS GENERALES"/>
    <x v="51"/>
    <x v="51"/>
    <n v="0"/>
    <s v="SIN DESCRIPCIÓN PARA DESTINOS 00"/>
    <x v="0"/>
    <x v="0"/>
    <x v="1"/>
    <x v="6"/>
    <x v="4"/>
    <x v="15"/>
    <x v="11"/>
    <n v="2112609.0699999998"/>
    <n v="500000"/>
    <n v="1112609.07"/>
    <n v="1112609.07"/>
    <n v="1112609.07"/>
    <n v="1112609.07"/>
    <n v="1112609.07"/>
    <n v="999999.99999999977"/>
    <n v="0"/>
    <n v="0"/>
    <n v="0"/>
    <n v="2112609.0699999998"/>
    <n v="2112609.0699999998"/>
  </r>
  <r>
    <s v="1.1-00-23"/>
    <s v="No"/>
    <n v="1"/>
    <x v="0"/>
    <n v="1.3"/>
    <s v="COORDINACIÓN DE LA POLÍTICA DE GOBIERNO"/>
    <s v="1.3.4"/>
    <x v="0"/>
    <x v="5"/>
    <x v="5"/>
    <s v="02_23"/>
    <n v="1"/>
    <n v="7"/>
    <s v="007_23"/>
    <x v="0"/>
    <n v="3800"/>
    <s v="SERVICIOS OFICIALES"/>
    <n v="3820"/>
    <s v="SERVICIOS GENERALES"/>
    <x v="17"/>
    <x v="17"/>
    <n v="0"/>
    <s v="SIN DESCRIPCIÓN PARA DESTINOS 00"/>
    <x v="0"/>
    <x v="0"/>
    <x v="1"/>
    <x v="6"/>
    <x v="4"/>
    <x v="15"/>
    <x v="11"/>
    <n v="160000"/>
    <n v="0"/>
    <n v="0"/>
    <n v="0"/>
    <n v="0"/>
    <n v="0"/>
    <n v="0"/>
    <n v="160000"/>
    <n v="0"/>
    <n v="0"/>
    <n v="0"/>
    <n v="160000"/>
    <n v="160000"/>
  </r>
  <r>
    <s v="1.1-00-23"/>
    <s v="No"/>
    <n v="1"/>
    <x v="0"/>
    <n v="1.3"/>
    <s v="COORDINACIÓN DE LA POLÍTICA DE GOBIERNO"/>
    <s v="1.3.4"/>
    <x v="0"/>
    <x v="5"/>
    <x v="5"/>
    <s v="02_23"/>
    <n v="1"/>
    <n v="7"/>
    <s v="007_23"/>
    <x v="0"/>
    <n v="3900"/>
    <s v="OTROS SERVICIOS GENERALES"/>
    <n v="3920"/>
    <s v="SERVICIOS GENERALES"/>
    <x v="36"/>
    <x v="36"/>
    <n v="0"/>
    <s v="SIN DESCRIPCIÓN PARA DESTINOS 00"/>
    <x v="0"/>
    <x v="0"/>
    <x v="1"/>
    <x v="6"/>
    <x v="4"/>
    <x v="15"/>
    <x v="11"/>
    <n v="1500000"/>
    <n v="0"/>
    <n v="654168.37"/>
    <n v="654168.37"/>
    <n v="654168.37"/>
    <n v="327084.45"/>
    <n v="327084.45"/>
    <n v="845831.63"/>
    <n v="0"/>
    <n v="0"/>
    <n v="0"/>
    <n v="1500000"/>
    <n v="1500000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20"/>
    <s v="INVERSIÓN PÚBLICA"/>
    <x v="26"/>
    <x v="26"/>
    <n v="0"/>
    <s v="SIN DESCRIPCIÓN PARA DESTINOS 00"/>
    <x v="6"/>
    <x v="6"/>
    <x v="1"/>
    <x v="5"/>
    <x v="3"/>
    <x v="7"/>
    <x v="6"/>
    <n v="0"/>
    <n v="20466278.190000001"/>
    <n v="0"/>
    <n v="0"/>
    <n v="0"/>
    <n v="0"/>
    <n v="0"/>
    <n v="0"/>
    <n v="0"/>
    <n v="0"/>
    <n v="0"/>
    <n v="0"/>
    <n v="0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1"/>
    <x v="5"/>
    <x v="3"/>
    <x v="7"/>
    <x v="6"/>
    <n v="33683296.25"/>
    <n v="0"/>
    <n v="3683296.25"/>
    <n v="3683296.25"/>
    <n v="2453511.9"/>
    <n v="2453511.9"/>
    <n v="2453511.9"/>
    <n v="30000000"/>
    <n v="0"/>
    <n v="0"/>
    <n v="0"/>
    <n v="33683296.25"/>
    <n v="33683296.25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28"/>
    <s v="PLANTA POTABILIZADORA"/>
    <x v="6"/>
    <x v="6"/>
    <x v="1"/>
    <x v="5"/>
    <x v="3"/>
    <x v="7"/>
    <x v="6"/>
    <n v="70368847.280000001"/>
    <n v="34090909.229999997"/>
    <n v="68181818.180000007"/>
    <n v="68181818.180000007"/>
    <n v="39771373.950000003"/>
    <n v="39771373.950000003"/>
    <n v="39771373.950000003"/>
    <n v="2187029.099999994"/>
    <n v="0"/>
    <n v="0"/>
    <n v="0"/>
    <n v="70368847.280000001"/>
    <n v="70368847.280000001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1"/>
    <x v="5"/>
    <x v="3"/>
    <x v="7"/>
    <x v="6"/>
    <n v="2833043.46"/>
    <n v="0"/>
    <n v="1983043.46"/>
    <n v="1983043.46"/>
    <n v="1983043.46"/>
    <n v="1983043.46"/>
    <n v="1983043.46"/>
    <n v="850000"/>
    <n v="0"/>
    <n v="0"/>
    <n v="0"/>
    <n v="2833043.46"/>
    <n v="2833043.46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3"/>
    <x v="7"/>
    <x v="6"/>
    <n v="20000"/>
    <n v="0"/>
    <n v="0"/>
    <n v="0"/>
    <n v="0"/>
    <n v="0"/>
    <n v="0"/>
    <n v="20000"/>
    <n v="0"/>
    <n v="0"/>
    <n v="0"/>
    <n v="0"/>
    <n v="20000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1"/>
    <x v="5"/>
    <x v="3"/>
    <x v="7"/>
    <x v="6"/>
    <n v="12318.5"/>
    <n v="0"/>
    <n v="12318.5"/>
    <n v="12318.5"/>
    <n v="12318.5"/>
    <n v="12318.5"/>
    <n v="12318.5"/>
    <n v="0"/>
    <n v="0"/>
    <n v="0"/>
    <n v="0"/>
    <n v="12318.5"/>
    <n v="12318.5"/>
  </r>
  <r>
    <s v="1.1-00-23"/>
    <s v="No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20"/>
    <s v="INVERSIÓN PÚBLICA"/>
    <x v="26"/>
    <x v="26"/>
    <n v="68"/>
    <s v="OBRAS MULTIANUALES"/>
    <x v="6"/>
    <x v="6"/>
    <x v="1"/>
    <x v="5"/>
    <x v="3"/>
    <x v="7"/>
    <x v="6"/>
    <n v="0"/>
    <n v="0"/>
    <n v="0"/>
    <n v="0"/>
    <n v="0"/>
    <n v="0"/>
    <n v="0"/>
    <n v="0"/>
    <n v="0"/>
    <n v="0"/>
    <n v="75000000"/>
    <n v="0"/>
    <n v="75000000"/>
  </r>
  <r>
    <s v="1.1-00-23"/>
    <s v="No"/>
    <n v="1"/>
    <x v="0"/>
    <n v="1.3"/>
    <s v="COORDINACIÓN DE LA POLÍTICA DE GOBIERNO"/>
    <s v="1.3.4"/>
    <x v="0"/>
    <x v="4"/>
    <x v="4"/>
    <s v="07_23"/>
    <n v="3"/>
    <n v="38"/>
    <s v="023_23"/>
    <x v="1"/>
    <n v="6100"/>
    <s v="OBRA PUBLICA EN BIENES DE DOMINIO PUBLICO"/>
    <n v="6120"/>
    <s v="INVERSIÓN PÚBLICA"/>
    <x v="26"/>
    <x v="26"/>
    <n v="0"/>
    <s v="SIN DESCRIPCIÓN PARA DESTINOS 00"/>
    <x v="6"/>
    <x v="6"/>
    <x v="1"/>
    <x v="5"/>
    <x v="3"/>
    <x v="28"/>
    <x v="6"/>
    <n v="5724717.4800000004"/>
    <n v="16000000"/>
    <n v="3998966.69"/>
    <n v="3998966.69"/>
    <n v="999741.67"/>
    <n v="999741.67"/>
    <n v="999741.67"/>
    <n v="1725750.7900000005"/>
    <n v="0"/>
    <n v="0"/>
    <n v="0"/>
    <n v="16000000"/>
    <n v="5724717.4800000004"/>
  </r>
  <r>
    <s v="1.1-00-23"/>
    <s v="No"/>
    <n v="1"/>
    <x v="0"/>
    <n v="1.3"/>
    <s v="COORDINACIÓN DE LA POLÍTICA DE GOBIERNO"/>
    <s v="1.3.4"/>
    <x v="0"/>
    <x v="4"/>
    <x v="4"/>
    <s v="07_23"/>
    <n v="3"/>
    <n v="38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1"/>
    <x v="5"/>
    <x v="3"/>
    <x v="28"/>
    <x v="6"/>
    <n v="25425282.52"/>
    <n v="16000000"/>
    <n v="23808526.710000001"/>
    <n v="23808526.710000001"/>
    <n v="8735561.3300000001"/>
    <n v="8735561.3300000001"/>
    <n v="8735561.3300000001"/>
    <n v="1616755.8099999987"/>
    <n v="0"/>
    <n v="0"/>
    <n v="0"/>
    <n v="15150000"/>
    <n v="25425282.52"/>
  </r>
  <r>
    <s v="1.1-00-23"/>
    <s v="No"/>
    <n v="1"/>
    <x v="0"/>
    <n v="1.3"/>
    <s v="COORDINACIÓN DE LA POLÍTICA DE GOBIERNO"/>
    <s v="1.3.4"/>
    <x v="0"/>
    <x v="7"/>
    <x v="7"/>
    <s v="01_23"/>
    <n v="6"/>
    <n v="6"/>
    <s v="006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2"/>
    <x v="0"/>
    <x v="29"/>
    <x v="21"/>
    <n v="2111015.56"/>
    <n v="1570000"/>
    <n v="2111015.56"/>
    <n v="2111015.56"/>
    <n v="787176"/>
    <n v="787176"/>
    <n v="787176"/>
    <n v="0"/>
    <n v="0"/>
    <n v="0"/>
    <n v="0"/>
    <n v="2111015.56"/>
    <n v="2111015.56"/>
  </r>
  <r>
    <s v="1.1-00-23"/>
    <s v="No"/>
    <n v="1"/>
    <x v="0"/>
    <n v="1.3"/>
    <s v="COORDINACIÓN DE LA POLÍTICA DE GOBIERNO"/>
    <s v="1.3.4"/>
    <x v="0"/>
    <x v="8"/>
    <x v="8"/>
    <s v="02_23"/>
    <n v="1"/>
    <n v="9"/>
    <s v="007_23"/>
    <x v="0"/>
    <n v="4400"/>
    <s v="AYUDAS SOCIALES"/>
    <n v="4480"/>
    <s v="TRANSFERENCIAS, ASIGNACIONES, SUBSIDIOS Y OTRAS  AYUDAS"/>
    <x v="113"/>
    <x v="113"/>
    <n v="0"/>
    <s v="SIN DESCRIPCIÓN PARA DESTINOS 00"/>
    <x v="4"/>
    <x v="4"/>
    <x v="1"/>
    <x v="6"/>
    <x v="4"/>
    <x v="30"/>
    <x v="11"/>
    <n v="751609.44"/>
    <n v="500000"/>
    <n v="1089485.31"/>
    <n v="1089485.31"/>
    <n v="1089485.31"/>
    <n v="1089485.31"/>
    <n v="1089485.31"/>
    <n v="-337875.87000000011"/>
    <n v="0"/>
    <n v="0"/>
    <n v="0"/>
    <n v="500000"/>
    <n v="751609.44"/>
  </r>
  <r>
    <s v="1.1-00-23"/>
    <s v="No"/>
    <n v="1"/>
    <x v="0"/>
    <n v="1.3"/>
    <s v="COORDINACIÓN DE LA POLÍTICA DE GOBIERNO"/>
    <s v="1.3.5"/>
    <x v="7"/>
    <x v="5"/>
    <x v="5"/>
    <s v="03_23"/>
    <n v="1"/>
    <n v="17"/>
    <s v="011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10"/>
    <x v="4"/>
    <x v="31"/>
    <x v="22"/>
    <n v="85000"/>
    <n v="85000"/>
    <n v="52199.7"/>
    <n v="52199.7"/>
    <n v="52199.7"/>
    <n v="52199.7"/>
    <n v="52199.7"/>
    <n v="32800.300000000003"/>
    <n v="0"/>
    <n v="0"/>
    <n v="0"/>
    <n v="85000"/>
    <n v="85000"/>
  </r>
  <r>
    <s v="1.1-00-23"/>
    <s v="No"/>
    <n v="1"/>
    <x v="0"/>
    <n v="1.3"/>
    <s v="COORDINACIÓN DE LA POLÍTICA DE GOBIERNO"/>
    <s v="1.3.5"/>
    <x v="7"/>
    <x v="5"/>
    <x v="5"/>
    <s v="03_23"/>
    <n v="1"/>
    <n v="17"/>
    <s v="011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10"/>
    <x v="4"/>
    <x v="31"/>
    <x v="22"/>
    <n v="75000"/>
    <n v="75000"/>
    <n v="0"/>
    <n v="0"/>
    <n v="0"/>
    <n v="0"/>
    <n v="0"/>
    <n v="75000"/>
    <n v="0"/>
    <n v="0"/>
    <n v="0"/>
    <n v="75000"/>
    <n v="75000"/>
  </r>
  <r>
    <s v="1.1-00-23"/>
    <s v="No"/>
    <n v="1"/>
    <x v="0"/>
    <n v="1.3"/>
    <s v="COORDINACIÓN DE LA POLÍTICA DE GOBIERNO"/>
    <s v="1.3.5"/>
    <x v="7"/>
    <x v="5"/>
    <x v="5"/>
    <s v="03_23"/>
    <n v="1"/>
    <n v="17"/>
    <s v="011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10"/>
    <x v="4"/>
    <x v="31"/>
    <x v="22"/>
    <n v="50000"/>
    <n v="50000"/>
    <n v="0"/>
    <n v="0"/>
    <n v="0"/>
    <n v="0"/>
    <n v="0"/>
    <n v="50000"/>
    <n v="0"/>
    <n v="0"/>
    <n v="0"/>
    <n v="50000"/>
    <n v="50000"/>
  </r>
  <r>
    <s v="1.1-00-23"/>
    <s v="No"/>
    <n v="1"/>
    <x v="0"/>
    <n v="1.3"/>
    <s v="COORDINACIÓN DE LA POLÍTICA DE GOBIERNO"/>
    <s v="1.3.5"/>
    <x v="7"/>
    <x v="5"/>
    <x v="5"/>
    <s v="03_23"/>
    <n v="1"/>
    <n v="17"/>
    <s v="011_23"/>
    <x v="0"/>
    <n v="3300"/>
    <s v="SERVICIOS PROFESIONALES, CIENTIFICOS, TECNICOS Y OTROS SERVICIOS"/>
    <n v="3310"/>
    <s v="SERVICIOS GENERALES"/>
    <x v="49"/>
    <x v="49"/>
    <n v="0"/>
    <s v="SIN DESCRIPCIÓN PARA DESTINOS 00"/>
    <x v="0"/>
    <x v="0"/>
    <x v="1"/>
    <x v="10"/>
    <x v="4"/>
    <x v="31"/>
    <x v="22"/>
    <n v="2367000"/>
    <n v="2375000"/>
    <n v="1859400"/>
    <n v="1859400"/>
    <n v="1241200"/>
    <n v="1189000"/>
    <n v="1090400"/>
    <n v="507600"/>
    <n v="0"/>
    <n v="0"/>
    <n v="0"/>
    <n v="2367000"/>
    <n v="2367000"/>
  </r>
  <r>
    <s v="1.1-00-23"/>
    <s v="No"/>
    <n v="1"/>
    <x v="0"/>
    <n v="1.3"/>
    <s v="COORDINACIÓN DE LA POLÍTICA DE GOBIERNO"/>
    <s v="1.3.5"/>
    <x v="7"/>
    <x v="5"/>
    <x v="5"/>
    <s v="03_23"/>
    <n v="1"/>
    <n v="17"/>
    <s v="011_23"/>
    <x v="0"/>
    <n v="3500"/>
    <s v="SERVICIOS DE INSTALACION, REPARACION, MANTENIMIENTO Y CONSERVACION"/>
    <n v="3520"/>
    <s v="SERVICIOS GENERALES"/>
    <x v="88"/>
    <x v="88"/>
    <n v="0"/>
    <s v="SIN DESCRIPCIÓN PARA DESTINOS 00"/>
    <x v="0"/>
    <x v="0"/>
    <x v="1"/>
    <x v="10"/>
    <x v="4"/>
    <x v="31"/>
    <x v="22"/>
    <n v="8000"/>
    <n v="0"/>
    <n v="7656"/>
    <n v="0"/>
    <n v="0"/>
    <n v="0"/>
    <n v="0"/>
    <n v="344"/>
    <n v="0"/>
    <n v="0"/>
    <n v="0"/>
    <n v="8000"/>
    <n v="8000"/>
  </r>
  <r>
    <s v="1.1-00-23"/>
    <s v="No"/>
    <n v="1"/>
    <x v="0"/>
    <n v="1.7"/>
    <s v="ASUNTOS DE ORDEN PÚBLICO Y DE SEGURIDAD INTERIOR"/>
    <s v="1.7.1"/>
    <x v="2"/>
    <x v="3"/>
    <x v="3"/>
    <s v="08_23"/>
    <n v="7"/>
    <n v="40"/>
    <s v="025_23"/>
    <x v="0"/>
    <n v="3100"/>
    <s v="SERVICIOS BASICOS"/>
    <n v="3180"/>
    <s v="SERVICIOS GENERALES"/>
    <x v="47"/>
    <x v="47"/>
    <n v="0"/>
    <s v="SIN DESCRIPCIÓN PARA DESTINOS 00"/>
    <x v="0"/>
    <x v="0"/>
    <x v="1"/>
    <x v="4"/>
    <x v="2"/>
    <x v="8"/>
    <x v="5"/>
    <n v="10000"/>
    <n v="10000"/>
    <n v="0"/>
    <n v="0"/>
    <n v="0"/>
    <n v="0"/>
    <n v="0"/>
    <n v="10000"/>
    <n v="0"/>
    <n v="0"/>
    <n v="0"/>
    <n v="10000"/>
    <n v="10000"/>
  </r>
  <r>
    <s v="1.1-00-23"/>
    <s v="No"/>
    <n v="1"/>
    <x v="0"/>
    <n v="1.7"/>
    <s v="ASUNTOS DE ORDEN PÚBLICO Y DE SEGURIDAD INTERIOR"/>
    <s v="1.7.1"/>
    <x v="2"/>
    <x v="3"/>
    <x v="3"/>
    <s v="08_23"/>
    <n v="7"/>
    <n v="40"/>
    <s v="025_23"/>
    <x v="0"/>
    <n v="3900"/>
    <s v="OTROS SERVICIOS GENERALES"/>
    <n v="3940"/>
    <s v="SERVICIOS GENERALES"/>
    <x v="58"/>
    <x v="58"/>
    <n v="0"/>
    <s v="SIN DESCRIPCIÓN PARA DESTINOS 00"/>
    <x v="0"/>
    <x v="0"/>
    <x v="1"/>
    <x v="4"/>
    <x v="2"/>
    <x v="8"/>
    <x v="5"/>
    <n v="45121"/>
    <n v="35000"/>
    <n v="45121"/>
    <n v="45121"/>
    <n v="0"/>
    <n v="0"/>
    <n v="0"/>
    <n v="0"/>
    <n v="0"/>
    <n v="0"/>
    <n v="0"/>
    <n v="35000"/>
    <n v="45121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1"/>
    <x v="4"/>
    <x v="2"/>
    <x v="6"/>
    <x v="5"/>
    <n v="1058.5999999999999"/>
    <n v="0"/>
    <n v="0"/>
    <n v="0"/>
    <n v="0"/>
    <n v="0"/>
    <n v="0"/>
    <n v="1058.5999999999999"/>
    <n v="0"/>
    <n v="0"/>
    <n v="0"/>
    <n v="0"/>
    <n v="1058.5999999999999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100"/>
    <s v="MATERIALES DE ADMINISTRACION, EMISION DE DOCUMENTOS Y ARTICULOS OFICIALES"/>
    <n v="2140"/>
    <s v="MATERIALES Y SUMINISTROS"/>
    <x v="10"/>
    <x v="10"/>
    <n v="0"/>
    <s v="SIN DESCRIPCIÓN PARA DESTINOS 00"/>
    <x v="2"/>
    <x v="2"/>
    <x v="1"/>
    <x v="4"/>
    <x v="2"/>
    <x v="6"/>
    <x v="5"/>
    <n v="30000"/>
    <n v="0"/>
    <n v="0"/>
    <n v="0"/>
    <n v="0"/>
    <n v="0"/>
    <n v="0"/>
    <n v="30000"/>
    <n v="0"/>
    <n v="0"/>
    <n v="0"/>
    <n v="30000"/>
    <n v="30000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4"/>
    <x v="2"/>
    <x v="6"/>
    <x v="5"/>
    <n v="384482"/>
    <n v="369158"/>
    <n v="384482"/>
    <n v="384482"/>
    <n v="234030"/>
    <n v="234030"/>
    <n v="234030"/>
    <n v="0"/>
    <n v="0"/>
    <n v="0"/>
    <n v="0"/>
    <n v="384482"/>
    <n v="384482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700"/>
    <s v="VESTUARIO, BLANCOS, PRENDAS DE PROTECCION Y ARTICULOS DEPORTIVOS"/>
    <n v="2710"/>
    <s v="MATERIALES Y SUMINISTROS"/>
    <x v="3"/>
    <x v="3"/>
    <n v="0"/>
    <s v="SIN DESCRIPCIÓN PARA DESTINOS 00"/>
    <x v="2"/>
    <x v="2"/>
    <x v="1"/>
    <x v="4"/>
    <x v="2"/>
    <x v="6"/>
    <x v="5"/>
    <n v="1300000"/>
    <n v="1300000"/>
    <n v="1093153.8400000001"/>
    <n v="1093153.8400000001"/>
    <n v="0"/>
    <n v="0"/>
    <n v="0"/>
    <n v="123599.67999999993"/>
    <n v="0"/>
    <n v="0"/>
    <n v="0"/>
    <n v="1300000"/>
    <n v="1300000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800"/>
    <s v="MATERIALES Y SUMINISTROS PARA SEGURIDAD"/>
    <n v="282"/>
    <s v="MATERIALES DE SEGURIDAD PÚBLICA"/>
    <x v="114"/>
    <x v="114"/>
    <n v="0"/>
    <s v="SIN DESCRIPCIÓN PARA DESTINOS 00"/>
    <x v="2"/>
    <x v="2"/>
    <x v="1"/>
    <x v="4"/>
    <x v="2"/>
    <x v="6"/>
    <x v="5"/>
    <n v="898941.4"/>
    <n v="900000"/>
    <n v="485022"/>
    <n v="485022"/>
    <n v="15022"/>
    <n v="15022"/>
    <n v="15022"/>
    <n v="413919.4"/>
    <n v="0"/>
    <n v="0"/>
    <n v="0"/>
    <n v="900000"/>
    <n v="898941.4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2800"/>
    <s v="MATERIALES Y SUMINISTROS PARA SEGURIDAD"/>
    <n v="2830"/>
    <s v="MATERIALES Y SUMINISTROS"/>
    <x v="30"/>
    <x v="30"/>
    <n v="0"/>
    <s v="SIN DESCRIPCIÓN PARA DESTINOS 00"/>
    <x v="2"/>
    <x v="2"/>
    <x v="1"/>
    <x v="4"/>
    <x v="2"/>
    <x v="6"/>
    <x v="5"/>
    <n v="264514.8"/>
    <n v="0"/>
    <n v="460554.8"/>
    <n v="264514.8"/>
    <n v="220666.8"/>
    <n v="220666.8"/>
    <n v="220666.8"/>
    <n v="-196040"/>
    <n v="0"/>
    <n v="0"/>
    <n v="0"/>
    <n v="264514.8"/>
    <n v="264514.8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3100"/>
    <s v="SERVICIOS BASICOS"/>
    <n v="316"/>
    <s v="SERVICIOS DE TELECOMUNICACIONES Y SATÉLITES"/>
    <x v="34"/>
    <x v="34"/>
    <n v="0"/>
    <s v="SIN DESCRIPCIÓN PARA DESTINOS 00"/>
    <x v="0"/>
    <x v="0"/>
    <x v="1"/>
    <x v="4"/>
    <x v="2"/>
    <x v="6"/>
    <x v="5"/>
    <n v="200000"/>
    <n v="200000"/>
    <n v="145672.79999999999"/>
    <n v="145672.79999999999"/>
    <n v="127463.7"/>
    <n v="109254.6"/>
    <n v="109254.6"/>
    <n v="54327.200000000012"/>
    <n v="0"/>
    <n v="0"/>
    <n v="0"/>
    <n v="200000"/>
    <n v="200000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4"/>
    <x v="2"/>
    <x v="6"/>
    <x v="5"/>
    <n v="1900000"/>
    <n v="1900000"/>
    <n v="1900000"/>
    <n v="1900000"/>
    <n v="1500000"/>
    <n v="1500000"/>
    <n v="1500000"/>
    <n v="0"/>
    <n v="0"/>
    <n v="0"/>
    <n v="0"/>
    <n v="1900000"/>
    <n v="1900000"/>
  </r>
  <r>
    <s v="1.1-00-23"/>
    <s v="No"/>
    <n v="1"/>
    <x v="0"/>
    <n v="1.7"/>
    <s v="ASUNTOS DE ORDEN PÚBLICO Y DE SEGURIDAD INTERIOR"/>
    <s v="1.7.1"/>
    <x v="2"/>
    <x v="3"/>
    <x v="3"/>
    <s v="08_23"/>
    <n v="7"/>
    <n v="41"/>
    <s v="025_23"/>
    <x v="0"/>
    <n v="3900"/>
    <s v="OTROS SERVICIOS GENERALES"/>
    <n v="396"/>
    <s v="OTROS GASTOS POR RESPONSABILIDADES"/>
    <x v="93"/>
    <x v="93"/>
    <n v="0"/>
    <s v="SIN DESCRIPCIÓN PARA DESTINOS 00"/>
    <x v="0"/>
    <x v="0"/>
    <x v="1"/>
    <x v="4"/>
    <x v="2"/>
    <x v="6"/>
    <x v="5"/>
    <n v="120000"/>
    <n v="120000"/>
    <n v="67473"/>
    <n v="67473"/>
    <n v="0"/>
    <n v="0"/>
    <n v="0"/>
    <n v="52527"/>
    <n v="0"/>
    <n v="0"/>
    <n v="0"/>
    <n v="120000"/>
    <n v="120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6"/>
    <x v="3"/>
    <x v="32"/>
    <x v="7"/>
    <n v="270000"/>
    <n v="150000"/>
    <n v="170434.23"/>
    <n v="170434.23"/>
    <n v="163434.23000000001"/>
    <n v="163434.23000000001"/>
    <n v="163434.23000000001"/>
    <n v="99565.76999999999"/>
    <n v="0"/>
    <n v="0"/>
    <n v="0"/>
    <n v="270000"/>
    <n v="270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200"/>
    <s v="ALIMENTOS Y UTENSILIOS"/>
    <n v="2230"/>
    <s v="MATERIALES Y SUMINISTROS"/>
    <x v="44"/>
    <x v="44"/>
    <n v="0"/>
    <s v="SIN DESCRIPCIÓN PARA DESTINOS 00"/>
    <x v="2"/>
    <x v="2"/>
    <x v="1"/>
    <x v="6"/>
    <x v="3"/>
    <x v="32"/>
    <x v="7"/>
    <n v="5000"/>
    <n v="0"/>
    <n v="4955.41"/>
    <n v="4955.41"/>
    <n v="4955.41"/>
    <n v="4955.41"/>
    <n v="4955.41"/>
    <n v="44.590000000000146"/>
    <n v="0"/>
    <n v="0"/>
    <n v="0"/>
    <n v="5000"/>
    <n v="5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6"/>
    <x v="3"/>
    <x v="32"/>
    <x v="7"/>
    <n v="1000"/>
    <n v="1000"/>
    <n v="0"/>
    <n v="0"/>
    <n v="0"/>
    <n v="0"/>
    <n v="0"/>
    <n v="1000"/>
    <n v="0"/>
    <n v="0"/>
    <n v="0"/>
    <n v="1000"/>
    <n v="1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400"/>
    <s v="MATERIALES Y ARTÍCULOS DE CONSTRUCCIÓN Y DE REPARACIÓN."/>
    <n v="2470"/>
    <s v="MATERIALES Y SUMINISTROS"/>
    <x v="73"/>
    <x v="73"/>
    <n v="0"/>
    <s v="SIN DESCRIPCIÓN PARA DESTINOS 00"/>
    <x v="2"/>
    <x v="2"/>
    <x v="1"/>
    <x v="6"/>
    <x v="3"/>
    <x v="32"/>
    <x v="7"/>
    <n v="2000"/>
    <n v="2000"/>
    <n v="279.44"/>
    <n v="279.44"/>
    <n v="279.44"/>
    <n v="279.44"/>
    <n v="279.44"/>
    <n v="1720.56"/>
    <n v="0"/>
    <n v="0"/>
    <n v="0"/>
    <n v="2000"/>
    <n v="2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900"/>
    <s v="HERRAMIENTAS, REFACCIONES Y ACCESORIOS MENORES"/>
    <n v="2920"/>
    <s v="MATERIALES Y SUMINISTROS"/>
    <x v="78"/>
    <x v="78"/>
    <n v="0"/>
    <s v="SIN DESCRIPCIÓN PARA DESTINOS 00"/>
    <x v="2"/>
    <x v="2"/>
    <x v="1"/>
    <x v="6"/>
    <x v="3"/>
    <x v="32"/>
    <x v="7"/>
    <n v="1000"/>
    <n v="0"/>
    <n v="126.97"/>
    <n v="126.97"/>
    <n v="126.97"/>
    <n v="126.97"/>
    <n v="126.97"/>
    <n v="873.03"/>
    <n v="0"/>
    <n v="0"/>
    <n v="0"/>
    <n v="1000"/>
    <n v="1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2900"/>
    <s v="HERRAMIENTAS, REFACCIONES Y ACCESORIOS MENORES"/>
    <n v="2960"/>
    <s v="MATERIALES Y SUMINISTROS"/>
    <x v="79"/>
    <x v="79"/>
    <n v="0"/>
    <s v="SIN DESCRIPCIÓN PARA DESTINOS 00"/>
    <x v="2"/>
    <x v="2"/>
    <x v="1"/>
    <x v="6"/>
    <x v="3"/>
    <x v="32"/>
    <x v="7"/>
    <n v="45000"/>
    <n v="45000"/>
    <n v="10440"/>
    <n v="10440"/>
    <n v="10440"/>
    <n v="10440"/>
    <n v="10440"/>
    <n v="34560"/>
    <n v="0"/>
    <n v="0"/>
    <n v="0"/>
    <n v="45000"/>
    <n v="45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3800"/>
    <s v="SERVICIOS OFICIALES"/>
    <n v="3820"/>
    <s v="SERVICIOS GENERALES"/>
    <x v="17"/>
    <x v="17"/>
    <n v="0"/>
    <s v="SIN DESCRIPCIÓN PARA DESTINOS 00"/>
    <x v="0"/>
    <x v="0"/>
    <x v="1"/>
    <x v="6"/>
    <x v="3"/>
    <x v="32"/>
    <x v="7"/>
    <n v="0"/>
    <n v="0"/>
    <n v="0"/>
    <n v="0"/>
    <n v="0"/>
    <n v="0"/>
    <n v="0"/>
    <n v="0"/>
    <n v="0"/>
    <n v="50000"/>
    <n v="0"/>
    <n v="0"/>
    <n v="50000"/>
  </r>
  <r>
    <s v="1.1-00-23"/>
    <s v="No"/>
    <n v="1"/>
    <x v="0"/>
    <n v="1.7"/>
    <s v="ASUNTOS DE ORDEN PÚBLICO Y DE SEGURIDAD INTERIOR"/>
    <s v="1.7.2"/>
    <x v="3"/>
    <x v="1"/>
    <x v="1"/>
    <s v="02_23"/>
    <n v="3"/>
    <n v="11"/>
    <s v="009_23"/>
    <x v="0"/>
    <n v="3500"/>
    <s v="SERVICIOS DE INSTALACION, REPARACION, MANTENIMIENTO Y CONSERVACION"/>
    <n v="3570"/>
    <s v="SERVICIOS GENERALES"/>
    <x v="90"/>
    <x v="90"/>
    <n v="0"/>
    <s v="SIN DESCRIPCIÓN PARA DESTINOS 00"/>
    <x v="0"/>
    <x v="0"/>
    <x v="1"/>
    <x v="6"/>
    <x v="3"/>
    <x v="32"/>
    <x v="7"/>
    <n v="80000"/>
    <n v="50000"/>
    <n v="20000"/>
    <n v="20000"/>
    <n v="0"/>
    <n v="0"/>
    <n v="0"/>
    <n v="60000"/>
    <n v="0"/>
    <n v="0"/>
    <n v="0"/>
    <n v="80000"/>
    <n v="8000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1"/>
    <n v="5600"/>
    <s v="MAQUINARIA, OTROS EQUIPOS Y HERRAMIENTAS"/>
    <n v="5650"/>
    <s v="BIENES MUEBLES, INMUEBLES E INTANGIBLES"/>
    <x v="115"/>
    <x v="115"/>
    <n v="0"/>
    <s v="SIN DESCRIPCIÓN PARA DESTINOS 00"/>
    <x v="3"/>
    <x v="3"/>
    <x v="1"/>
    <x v="6"/>
    <x v="3"/>
    <x v="33"/>
    <x v="7"/>
    <n v="100000"/>
    <n v="100000"/>
    <n v="71050"/>
    <n v="71050"/>
    <n v="71050"/>
    <n v="71050"/>
    <n v="71050"/>
    <n v="28950"/>
    <n v="0"/>
    <n v="0"/>
    <n v="0"/>
    <n v="100000"/>
    <n v="10000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1"/>
    <n v="5600"/>
    <s v="MAQUINARIA, OTROS EQUIPOS Y HERRAMIENTAS"/>
    <n v="5690"/>
    <s v="BIENES MUEBLES, INMUEBLES E INTANGIBLES"/>
    <x v="33"/>
    <x v="33"/>
    <n v="0"/>
    <s v="SIN DESCRIPCIÓN PARA DESTINOS 00"/>
    <x v="3"/>
    <x v="3"/>
    <x v="1"/>
    <x v="6"/>
    <x v="3"/>
    <x v="33"/>
    <x v="7"/>
    <n v="1581950"/>
    <n v="1000000"/>
    <n v="1581950"/>
    <n v="1581950"/>
    <n v="1581950"/>
    <n v="1581950"/>
    <n v="63568"/>
    <n v="0"/>
    <n v="0"/>
    <n v="0"/>
    <n v="0"/>
    <n v="1581950"/>
    <n v="158195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0"/>
    <n v="2500"/>
    <s v="PRODUCTOS QUIMICOS, FARMACEUTICOS Y DE LABORATORIO"/>
    <n v="2530"/>
    <s v="MATERIALES Y SUMINISTROS"/>
    <x v="116"/>
    <x v="116"/>
    <n v="0"/>
    <s v="SIN DESCRIPCIÓN PARA DESTINOS 00"/>
    <x v="2"/>
    <x v="2"/>
    <x v="1"/>
    <x v="6"/>
    <x v="3"/>
    <x v="33"/>
    <x v="7"/>
    <n v="50000"/>
    <n v="50000"/>
    <n v="25640.15"/>
    <n v="25640.15"/>
    <n v="25640.15"/>
    <n v="25640.15"/>
    <n v="25640.15"/>
    <n v="24359.85"/>
    <n v="0"/>
    <n v="0"/>
    <n v="0"/>
    <n v="50000"/>
    <n v="5000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0"/>
    <n v="2500"/>
    <s v="PRODUCTOS QUIMICOS, FARMACEUTICOS Y DE LABORATORIO"/>
    <n v="2540"/>
    <s v="MATERIALES Y SUMINISTROS"/>
    <x v="117"/>
    <x v="117"/>
    <n v="0"/>
    <s v="SIN DESCRIPCIÓN PARA DESTINOS 00"/>
    <x v="2"/>
    <x v="2"/>
    <x v="1"/>
    <x v="6"/>
    <x v="3"/>
    <x v="33"/>
    <x v="7"/>
    <n v="52000"/>
    <n v="52000"/>
    <n v="44217.08"/>
    <n v="32037.08"/>
    <n v="17976"/>
    <n v="17976"/>
    <n v="17976"/>
    <n v="7782.9199999999983"/>
    <n v="0"/>
    <n v="0"/>
    <n v="0"/>
    <n v="52000"/>
    <n v="5200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6"/>
    <x v="3"/>
    <x v="33"/>
    <x v="7"/>
    <n v="2000000"/>
    <n v="2000000"/>
    <n v="1979577.12"/>
    <n v="1979577.12"/>
    <n v="0"/>
    <n v="0"/>
    <n v="0"/>
    <n v="20422.879999999888"/>
    <n v="0"/>
    <n v="0"/>
    <n v="0"/>
    <n v="2000000"/>
    <n v="2000000"/>
  </r>
  <r>
    <s v="1.1-00-23"/>
    <s v="No"/>
    <n v="1"/>
    <x v="0"/>
    <n v="1.7"/>
    <s v="ASUNTOS DE ORDEN PÚBLICO Y DE SEGURIDAD INTERIOR"/>
    <s v="1.7.2"/>
    <x v="3"/>
    <x v="1"/>
    <x v="1"/>
    <s v="02_23"/>
    <n v="3"/>
    <n v="12"/>
    <s v="009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6"/>
    <x v="3"/>
    <x v="33"/>
    <x v="7"/>
    <n v="30000"/>
    <n v="30000"/>
    <n v="17650.86"/>
    <n v="17650.86"/>
    <n v="17650.86"/>
    <n v="17650.86"/>
    <n v="17650.86"/>
    <n v="12349.14"/>
    <n v="0"/>
    <n v="0"/>
    <n v="0"/>
    <n v="30000"/>
    <n v="3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1"/>
    <n v="5300"/>
    <s v="EQUIPO E INSTRUMENTAL MEDICO Y DE LABORATORIO"/>
    <n v="5310"/>
    <s v="BIENES MUEBLES, INMUEBLES E INTANGIBLES"/>
    <x v="118"/>
    <x v="118"/>
    <n v="0"/>
    <s v="SIN DESCRIPCIÓN PARA DESTINOS 00"/>
    <x v="3"/>
    <x v="3"/>
    <x v="1"/>
    <x v="11"/>
    <x v="5"/>
    <x v="34"/>
    <x v="23"/>
    <n v="110000"/>
    <n v="110000"/>
    <n v="0"/>
    <n v="0"/>
    <n v="0"/>
    <n v="0"/>
    <n v="0"/>
    <n v="110000"/>
    <n v="0"/>
    <n v="0"/>
    <n v="0"/>
    <n v="110000"/>
    <n v="11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1"/>
    <n v="5300"/>
    <s v="EQUIPO E INSTRUMENTAL MEDICO Y DE LABORATORIO"/>
    <n v="5320"/>
    <s v="BIENES MUEBLES, INMUEBLES E INTANGIBLES"/>
    <x v="119"/>
    <x v="119"/>
    <n v="0"/>
    <s v="SIN DESCRIPCIÓN PARA DESTINOS 00"/>
    <x v="3"/>
    <x v="3"/>
    <x v="1"/>
    <x v="11"/>
    <x v="5"/>
    <x v="34"/>
    <x v="23"/>
    <n v="10000"/>
    <n v="10000"/>
    <n v="0"/>
    <n v="0"/>
    <n v="0"/>
    <n v="0"/>
    <n v="0"/>
    <n v="10000"/>
    <n v="0"/>
    <n v="0"/>
    <n v="0"/>
    <n v="10000"/>
    <n v="1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1"/>
    <x v="11"/>
    <x v="5"/>
    <x v="34"/>
    <x v="23"/>
    <n v="21657"/>
    <n v="21657"/>
    <n v="0"/>
    <n v="0"/>
    <n v="0"/>
    <n v="0"/>
    <n v="0"/>
    <n v="21657"/>
    <n v="0"/>
    <n v="0"/>
    <n v="0"/>
    <n v="21657"/>
    <n v="21657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11"/>
    <x v="5"/>
    <x v="34"/>
    <x v="23"/>
    <n v="20000"/>
    <n v="20000"/>
    <n v="0"/>
    <n v="0"/>
    <n v="0"/>
    <n v="0"/>
    <n v="0"/>
    <n v="20000"/>
    <n v="0"/>
    <n v="0"/>
    <n v="0"/>
    <n v="20000"/>
    <n v="2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200"/>
    <s v="ALIMENTOS Y UTENSILIOS"/>
    <n v="2220"/>
    <s v="MATERIALES Y SUMINISTROS"/>
    <x v="112"/>
    <x v="112"/>
    <n v="0"/>
    <s v="SIN DESCRIPCIÓN PARA DESTINOS 00"/>
    <x v="2"/>
    <x v="2"/>
    <x v="1"/>
    <x v="11"/>
    <x v="5"/>
    <x v="34"/>
    <x v="23"/>
    <n v="420000"/>
    <n v="420000"/>
    <n v="393180"/>
    <n v="393180"/>
    <n v="393180"/>
    <n v="393180"/>
    <n v="393180"/>
    <n v="26820"/>
    <n v="0"/>
    <n v="0"/>
    <n v="0"/>
    <n v="420000"/>
    <n v="42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500"/>
    <s v="PRODUCTOS QUIMICOS, FARMACEUTICOS Y DE LABORATORIO"/>
    <n v="2530"/>
    <s v="MATERIALES Y SUMINISTROS"/>
    <x v="116"/>
    <x v="116"/>
    <n v="0"/>
    <s v="SIN DESCRIPCIÓN PARA DESTINOS 00"/>
    <x v="2"/>
    <x v="2"/>
    <x v="1"/>
    <x v="11"/>
    <x v="5"/>
    <x v="34"/>
    <x v="23"/>
    <n v="826202"/>
    <n v="366202"/>
    <n v="739086"/>
    <n v="678439"/>
    <n v="614888"/>
    <n v="614888"/>
    <n v="614888"/>
    <n v="87116"/>
    <n v="0"/>
    <n v="0"/>
    <n v="0"/>
    <n v="826202"/>
    <n v="826202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500"/>
    <s v="PRODUCTOS QUIMICOS, FARMACEUTICOS Y DE LABORATORIO"/>
    <n v="2540"/>
    <s v="MATERIALES Y SUMINISTROS"/>
    <x v="117"/>
    <x v="117"/>
    <n v="0"/>
    <s v="SIN DESCRIPCIÓN PARA DESTINOS 00"/>
    <x v="2"/>
    <x v="2"/>
    <x v="1"/>
    <x v="11"/>
    <x v="5"/>
    <x v="34"/>
    <x v="23"/>
    <n v="540000"/>
    <n v="1000000"/>
    <n v="387081.23"/>
    <n v="375651.75"/>
    <n v="360628.93"/>
    <n v="360628.93"/>
    <n v="360565.55"/>
    <n v="152918.77000000002"/>
    <n v="0"/>
    <n v="0"/>
    <n v="0"/>
    <n v="540000"/>
    <n v="54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11"/>
    <x v="5"/>
    <x v="34"/>
    <x v="23"/>
    <n v="20000"/>
    <n v="20000"/>
    <n v="0"/>
    <n v="0"/>
    <n v="0"/>
    <n v="0"/>
    <n v="0"/>
    <n v="20000"/>
    <n v="0"/>
    <n v="0"/>
    <n v="0"/>
    <n v="20000"/>
    <n v="20000"/>
  </r>
  <r>
    <s v="1.1-00-23"/>
    <s v="No"/>
    <n v="2"/>
    <x v="1"/>
    <n v="2.1"/>
    <s v="PROTECCIÓN AMBIENTAL"/>
    <s v="2.1.5"/>
    <x v="8"/>
    <x v="3"/>
    <x v="3"/>
    <s v="17_23"/>
    <n v="4"/>
    <n v="56"/>
    <s v="037_23"/>
    <x v="0"/>
    <n v="2900"/>
    <s v="HERRAMIENTAS, REFACCIONES Y ACCESORIOS MENORES"/>
    <n v="2970"/>
    <s v="MATERIALES Y SUMINISTROS"/>
    <x v="110"/>
    <x v="110"/>
    <n v="0"/>
    <s v="SIN DESCRIPCIÓN PARA DESTINOS 00"/>
    <x v="2"/>
    <x v="2"/>
    <x v="1"/>
    <x v="11"/>
    <x v="5"/>
    <x v="34"/>
    <x v="23"/>
    <n v="60000"/>
    <n v="60000"/>
    <n v="0"/>
    <n v="0"/>
    <n v="0"/>
    <n v="0"/>
    <n v="0"/>
    <n v="60000"/>
    <n v="0"/>
    <n v="0"/>
    <n v="0"/>
    <n v="60000"/>
    <n v="60000"/>
  </r>
  <r>
    <s v="1.1-00-23"/>
    <s v="No"/>
    <n v="2"/>
    <x v="1"/>
    <n v="2.1"/>
    <s v="PROTECCIÓN AMBIENTAL"/>
    <s v="2.1.1"/>
    <x v="4"/>
    <x v="1"/>
    <x v="1"/>
    <s v="07_23"/>
    <n v="3"/>
    <n v="35"/>
    <s v="021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5"/>
    <x v="3"/>
    <x v="12"/>
    <x v="8"/>
    <n v="175000"/>
    <n v="175000"/>
    <n v="175369.96"/>
    <n v="153894.88"/>
    <n v="153894.88"/>
    <n v="153894.88"/>
    <n v="153894.88"/>
    <n v="-369.95999999999185"/>
    <n v="0"/>
    <n v="0"/>
    <n v="0"/>
    <n v="175000"/>
    <n v="175000"/>
  </r>
  <r>
    <s v="1.1-00-23"/>
    <s v="No"/>
    <n v="2"/>
    <x v="1"/>
    <n v="2.1"/>
    <s v="PROTECCIÓN AMBIENTAL"/>
    <s v="2.1.1"/>
    <x v="4"/>
    <x v="1"/>
    <x v="1"/>
    <s v="07_23"/>
    <n v="3"/>
    <n v="35"/>
    <s v="021_23"/>
    <x v="0"/>
    <n v="2700"/>
    <s v="VESTUARIO, BLANCOS, PRENDAS DE PROTECCION Y ARTICULOS DEPORTIVOS"/>
    <n v="2710"/>
    <s v="MATERIALES Y SUMINISTROS"/>
    <x v="3"/>
    <x v="3"/>
    <n v="0"/>
    <s v="SIN DESCRIPCIÓN PARA DESTINOS 00"/>
    <x v="2"/>
    <x v="2"/>
    <x v="1"/>
    <x v="5"/>
    <x v="3"/>
    <x v="12"/>
    <x v="8"/>
    <n v="0"/>
    <n v="150000"/>
    <n v="0"/>
    <n v="0"/>
    <n v="0"/>
    <n v="0"/>
    <n v="0"/>
    <n v="0"/>
    <n v="0"/>
    <n v="0"/>
    <n v="0"/>
    <n v="0"/>
    <n v="0"/>
  </r>
  <r>
    <s v="1.1-00-23"/>
    <s v="No"/>
    <n v="2"/>
    <x v="1"/>
    <n v="2.1"/>
    <s v="PROTECCIÓN AMBIENTAL"/>
    <s v="2.1.1"/>
    <x v="4"/>
    <x v="1"/>
    <x v="1"/>
    <s v="07_23"/>
    <n v="3"/>
    <n v="35"/>
    <s v="021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3"/>
    <x v="12"/>
    <x v="8"/>
    <n v="180000"/>
    <n v="180000"/>
    <n v="167520.24"/>
    <n v="84290.240000000005"/>
    <n v="84290.240000000005"/>
    <n v="84290.240000000005"/>
    <n v="84290.240000000005"/>
    <n v="12479.760000000009"/>
    <n v="0"/>
    <n v="0"/>
    <n v="0"/>
    <n v="180000"/>
    <n v="180000"/>
  </r>
  <r>
    <s v="1.1-00-23"/>
    <s v="No"/>
    <n v="2"/>
    <x v="1"/>
    <n v="2.1"/>
    <s v="PROTECCIÓN AMBIENTAL"/>
    <s v="2.1.1"/>
    <x v="4"/>
    <x v="1"/>
    <x v="1"/>
    <s v="07_23"/>
    <n v="3"/>
    <n v="35"/>
    <s v="021_23"/>
    <x v="0"/>
    <n v="3200"/>
    <s v="SERVICIOS DE ARRENDAMIENTO"/>
    <n v="3260"/>
    <s v="SERVICIOS GENERALES"/>
    <x v="111"/>
    <x v="111"/>
    <n v="0"/>
    <s v="SIN DESCRIPCIÓN PARA DESTINOS 00"/>
    <x v="0"/>
    <x v="0"/>
    <x v="1"/>
    <x v="5"/>
    <x v="3"/>
    <x v="12"/>
    <x v="8"/>
    <n v="0"/>
    <n v="0"/>
    <n v="0"/>
    <n v="0"/>
    <n v="0"/>
    <n v="0"/>
    <n v="0"/>
    <n v="0"/>
    <n v="0"/>
    <n v="0"/>
    <n v="0"/>
    <n v="740256"/>
    <n v="0"/>
  </r>
  <r>
    <s v="1.1-00-23"/>
    <s v="No"/>
    <n v="2"/>
    <x v="1"/>
    <n v="2.1"/>
    <s v="PROTECCIÓN AMBIENTAL"/>
    <s v="2.1.1"/>
    <x v="4"/>
    <x v="1"/>
    <x v="1"/>
    <s v="07_23"/>
    <n v="3"/>
    <n v="35"/>
    <s v="021_23"/>
    <x v="0"/>
    <n v="3500"/>
    <s v="SERVICIOS DE INSTALACION, REPARACION, MANTENIMIENTO Y CONSERVACION"/>
    <n v="3580"/>
    <s v="SERVICIOS GENERALES"/>
    <x v="31"/>
    <x v="31"/>
    <n v="0"/>
    <s v="SIN DESCRIPCIÓN PARA DESTINOS 00"/>
    <x v="0"/>
    <x v="0"/>
    <x v="1"/>
    <x v="5"/>
    <x v="3"/>
    <x v="12"/>
    <x v="8"/>
    <n v="56810762"/>
    <n v="0"/>
    <n v="19040185.34"/>
    <n v="17880186.5"/>
    <n v="17880186.5"/>
    <n v="17880186.5"/>
    <n v="17880186.5"/>
    <n v="37770576.659999996"/>
    <n v="0"/>
    <n v="0"/>
    <n v="0"/>
    <n v="56810762"/>
    <n v="56810762"/>
  </r>
  <r>
    <s v="1.1-00-23"/>
    <s v="No"/>
    <n v="2"/>
    <x v="1"/>
    <n v="2.2000000000000002"/>
    <s v="VIVIENDA Y SERVICIOS A LA COMUNIDAD"/>
    <s v="2.2.7"/>
    <x v="9"/>
    <x v="2"/>
    <x v="2"/>
    <s v="02_23"/>
    <n v="1"/>
    <n v="10"/>
    <s v="008_23"/>
    <x v="0"/>
    <n v="4400"/>
    <s v="AYUDAS SOCIALES"/>
    <n v="4410"/>
    <s v="TRANSFERENCIAS, ASIGNACIONES, SUBSIDIOS Y OTRAS  AYUDAS"/>
    <x v="18"/>
    <x v="18"/>
    <n v="11"/>
    <s v="RENTA TU CASA"/>
    <x v="4"/>
    <x v="4"/>
    <x v="1"/>
    <x v="6"/>
    <x v="4"/>
    <x v="35"/>
    <x v="24"/>
    <n v="3432000"/>
    <n v="3431990.12"/>
    <n v="1612961.34"/>
    <n v="1612961.34"/>
    <n v="886279.34"/>
    <n v="811188"/>
    <n v="811188"/>
    <n v="1819038.66"/>
    <n v="0"/>
    <n v="0"/>
    <n v="0"/>
    <n v="3432000"/>
    <n v="3432000"/>
  </r>
  <r>
    <s v="1.1-00-23"/>
    <s v="No"/>
    <n v="2"/>
    <x v="1"/>
    <n v="2.2000000000000002"/>
    <s v="VIVIENDA Y SERVICIOS A LA COMUNIDAD"/>
    <s v="2.2.7"/>
    <x v="9"/>
    <x v="2"/>
    <x v="2"/>
    <s v="02_23"/>
    <n v="1"/>
    <n v="10"/>
    <s v="008_23"/>
    <x v="0"/>
    <n v="4400"/>
    <s v="AYUDAS SOCIALES"/>
    <n v="4410"/>
    <s v="TRANSFERENCIAS, ASIGNACIONES, SUBSIDIOS Y OTRAS  AYUDAS"/>
    <x v="18"/>
    <x v="18"/>
    <n v="12"/>
    <s v="VIVIENDA PROTEGIDA"/>
    <x v="4"/>
    <x v="4"/>
    <x v="1"/>
    <x v="6"/>
    <x v="4"/>
    <x v="35"/>
    <x v="24"/>
    <n v="1000000"/>
    <n v="1000009.88"/>
    <n v="991162"/>
    <n v="991162"/>
    <n v="0"/>
    <n v="0"/>
    <n v="0"/>
    <n v="8838"/>
    <n v="0"/>
    <n v="0"/>
    <n v="0"/>
    <n v="1000000"/>
    <n v="100000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100"/>
    <s v="MATERIALES DE ADMINISTRACION, EMISION DE DOCUMENTOS Y ARTICULOS OFICIALES"/>
    <n v="2110"/>
    <s v="MATERIALES Y SUMINISTROS"/>
    <x v="8"/>
    <x v="8"/>
    <n v="0"/>
    <s v="SIN DESCRIPCIÓN PARA DESTINOS 00"/>
    <x v="2"/>
    <x v="2"/>
    <x v="1"/>
    <x v="6"/>
    <x v="4"/>
    <x v="36"/>
    <x v="12"/>
    <n v="17493"/>
    <n v="0"/>
    <n v="13854.28"/>
    <n v="12636.28"/>
    <n v="12636.28"/>
    <n v="12636.28"/>
    <n v="12636.28"/>
    <n v="3638.7199999999993"/>
    <n v="0"/>
    <n v="0"/>
    <n v="0"/>
    <n v="20000"/>
    <n v="17493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6"/>
    <x v="4"/>
    <x v="36"/>
    <x v="12"/>
    <n v="210000"/>
    <n v="0"/>
    <n v="168342.87"/>
    <n v="168342.87"/>
    <n v="161691.43"/>
    <n v="161691.43"/>
    <n v="161691.43"/>
    <n v="41657.130000000005"/>
    <n v="0"/>
    <n v="0"/>
    <n v="0"/>
    <n v="210000"/>
    <n v="21000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400"/>
    <s v="MATERIALES Y ARTÍCULOS DE CONSTRUCCIÓN Y DE REPARACIÓN."/>
    <n v="2420"/>
    <s v="MATERIALES Y SUMINISTROS"/>
    <x v="70"/>
    <x v="70"/>
    <n v="0"/>
    <s v="SIN DESCRIPCIÓN PARA DESTINOS 00"/>
    <x v="2"/>
    <x v="2"/>
    <x v="1"/>
    <x v="6"/>
    <x v="4"/>
    <x v="36"/>
    <x v="12"/>
    <n v="40537.18"/>
    <n v="0"/>
    <n v="8687.18"/>
    <n v="8687.18"/>
    <n v="8687.18"/>
    <n v="8687.18"/>
    <n v="8687.18"/>
    <n v="31850"/>
    <n v="0"/>
    <n v="0"/>
    <n v="0"/>
    <n v="42000"/>
    <n v="40537.18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6"/>
    <x v="4"/>
    <x v="36"/>
    <x v="12"/>
    <n v="10650"/>
    <n v="0"/>
    <n v="10592.98"/>
    <n v="10592.98"/>
    <n v="0"/>
    <n v="0"/>
    <n v="0"/>
    <n v="57.020000000000437"/>
    <n v="0"/>
    <n v="0"/>
    <n v="0"/>
    <n v="10650"/>
    <n v="1065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6"/>
    <x v="4"/>
    <x v="36"/>
    <x v="12"/>
    <n v="144969.82"/>
    <n v="0"/>
    <n v="133216.72"/>
    <n v="74172.72"/>
    <n v="74172.72"/>
    <n v="74172.72"/>
    <n v="0"/>
    <n v="11753.100000000006"/>
    <n v="0"/>
    <n v="0"/>
    <n v="0"/>
    <n v="170000"/>
    <n v="144969.82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6"/>
    <x v="4"/>
    <x v="36"/>
    <x v="12"/>
    <n v="79000"/>
    <n v="0"/>
    <n v="48952"/>
    <n v="0"/>
    <n v="0"/>
    <n v="0"/>
    <n v="0"/>
    <n v="30048"/>
    <n v="0"/>
    <n v="0"/>
    <n v="0"/>
    <n v="50000"/>
    <n v="7900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6"/>
    <x v="4"/>
    <x v="36"/>
    <x v="12"/>
    <n v="107850"/>
    <n v="0"/>
    <n v="106196.94"/>
    <n v="96510.94"/>
    <n v="87760.639999999999"/>
    <n v="87760.639999999999"/>
    <n v="87760.639999999999"/>
    <n v="1653.0599999999977"/>
    <n v="0"/>
    <n v="0"/>
    <n v="0"/>
    <n v="107850"/>
    <n v="10785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2900"/>
    <s v="HERRAMIENTAS, REFACCIONES Y ACCESORIOS MENORES"/>
    <n v="2980"/>
    <s v="MATERIALES Y SUMINISTROS"/>
    <x v="80"/>
    <x v="80"/>
    <n v="0"/>
    <s v="SIN DESCRIPCIÓN PARA DESTINOS 00"/>
    <x v="2"/>
    <x v="2"/>
    <x v="1"/>
    <x v="6"/>
    <x v="4"/>
    <x v="36"/>
    <x v="12"/>
    <n v="20000"/>
    <n v="0"/>
    <n v="0"/>
    <n v="0"/>
    <n v="0"/>
    <n v="0"/>
    <n v="0"/>
    <n v="20000"/>
    <n v="0"/>
    <n v="0"/>
    <n v="0"/>
    <n v="20000"/>
    <n v="20000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6"/>
    <x v="4"/>
    <x v="36"/>
    <x v="12"/>
    <n v="4200000"/>
    <n v="4200000"/>
    <n v="2500000"/>
    <n v="2500000"/>
    <n v="2500000"/>
    <n v="2380000"/>
    <n v="2380000"/>
    <n v="1700000"/>
    <n v="0"/>
    <n v="0"/>
    <n v="1489448.2"/>
    <n v="4200000"/>
    <n v="5689448.2000000002"/>
  </r>
  <r>
    <s v="1.1-00-23"/>
    <s v="No"/>
    <n v="2"/>
    <x v="1"/>
    <n v="2.2000000000000002"/>
    <s v="VIVIENDA Y SERVICIOS A LA COMUNIDAD"/>
    <s v="2.2.7"/>
    <x v="9"/>
    <x v="2"/>
    <x v="2"/>
    <s v="02_23"/>
    <n v="1"/>
    <n v="16"/>
    <s v="010_23"/>
    <x v="0"/>
    <n v="4400"/>
    <s v="AYUDAS SOCIALES"/>
    <n v="4410"/>
    <s v="TRANSFERENCIAS, ASIGNACIONES, SUBSIDIOS Y OTRAS  AYUDAS"/>
    <x v="18"/>
    <x v="18"/>
    <n v="31"/>
    <s v="TLAJOMULCO CUIDA A QUIEN CUIDA"/>
    <x v="4"/>
    <x v="4"/>
    <x v="1"/>
    <x v="6"/>
    <x v="4"/>
    <x v="36"/>
    <x v="12"/>
    <n v="200000"/>
    <n v="0"/>
    <n v="0"/>
    <n v="0"/>
    <n v="0"/>
    <n v="0"/>
    <n v="0"/>
    <n v="200000"/>
    <n v="0"/>
    <n v="0"/>
    <n v="0"/>
    <n v="200000"/>
    <n v="20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1"/>
    <n v="5600"/>
    <s v="MAQUINARIA, OTROS EQUIPOS Y HERRAMIENTAS"/>
    <n v="5610"/>
    <s v="BIENES MUEBLES, INMUEBLES E INTANGIBLES"/>
    <x v="107"/>
    <x v="107"/>
    <n v="0"/>
    <s v="SIN DESCRIPCIÓN PARA DESTINOS 00"/>
    <x v="3"/>
    <x v="3"/>
    <x v="1"/>
    <x v="5"/>
    <x v="6"/>
    <x v="37"/>
    <x v="25"/>
    <n v="128500"/>
    <n v="150000"/>
    <n v="0"/>
    <n v="0"/>
    <n v="0"/>
    <n v="0"/>
    <n v="0"/>
    <n v="128500"/>
    <n v="0"/>
    <n v="0"/>
    <n v="0"/>
    <n v="150000"/>
    <n v="1285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400"/>
    <s v="MATERIALES Y ARTÍCULOS DE CONSTRUCCIÓN Y DE REPARACIÓN."/>
    <n v="2410"/>
    <s v="MATERIALES Y SUMINISTROS"/>
    <x v="69"/>
    <x v="69"/>
    <n v="0"/>
    <s v="SIN DESCRIPCIÓN PARA DESTINOS 00"/>
    <x v="2"/>
    <x v="2"/>
    <x v="1"/>
    <x v="5"/>
    <x v="6"/>
    <x v="37"/>
    <x v="25"/>
    <n v="80000"/>
    <n v="200000"/>
    <n v="67338"/>
    <n v="67338"/>
    <n v="67338"/>
    <n v="67338"/>
    <n v="67338"/>
    <n v="12662"/>
    <n v="0"/>
    <n v="0"/>
    <n v="0"/>
    <n v="200000"/>
    <n v="8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400"/>
    <s v="MATERIALES Y ARTÍCULOS DE CONSTRUCCIÓN Y DE REPARACIÓN."/>
    <n v="2420"/>
    <s v="MATERIALES Y SUMINISTROS"/>
    <x v="70"/>
    <x v="70"/>
    <n v="0"/>
    <s v="SIN DESCRIPCIÓN PARA DESTINOS 00"/>
    <x v="2"/>
    <x v="2"/>
    <x v="1"/>
    <x v="5"/>
    <x v="6"/>
    <x v="37"/>
    <x v="25"/>
    <n v="700000"/>
    <n v="700000"/>
    <n v="694410.8"/>
    <n v="694410.8"/>
    <n v="527080.80000000005"/>
    <n v="527080.80000000005"/>
    <n v="527080.80000000005"/>
    <n v="5589.1999999999534"/>
    <n v="0"/>
    <n v="0"/>
    <n v="0"/>
    <n v="700000"/>
    <n v="70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5"/>
    <x v="6"/>
    <x v="37"/>
    <x v="25"/>
    <n v="1116140"/>
    <n v="150000"/>
    <n v="1070907.1299999999"/>
    <n v="244314.33"/>
    <n v="234280.33"/>
    <n v="142530.13"/>
    <n v="142530.13"/>
    <n v="45232.870000000112"/>
    <n v="0"/>
    <n v="0"/>
    <n v="0"/>
    <n v="642000"/>
    <n v="111614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400"/>
    <s v="MATERIALES Y ARTÍCULOS DE CONSTRUCCIÓN Y DE REPARACIÓN."/>
    <n v="2470"/>
    <s v="MATERIALES Y SUMINISTROS"/>
    <x v="73"/>
    <x v="73"/>
    <n v="0"/>
    <s v="SIN DESCRIPCIÓN PARA DESTINOS 00"/>
    <x v="2"/>
    <x v="2"/>
    <x v="1"/>
    <x v="5"/>
    <x v="6"/>
    <x v="37"/>
    <x v="25"/>
    <n v="2457000"/>
    <n v="2250000"/>
    <n v="2449691.54"/>
    <n v="2012424.9"/>
    <n v="1768688.74"/>
    <n v="985578.53"/>
    <n v="985578.53"/>
    <n v="7308.4599999999627"/>
    <n v="0"/>
    <n v="0"/>
    <n v="0"/>
    <n v="2250000"/>
    <n v="2457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5"/>
    <x v="6"/>
    <x v="37"/>
    <x v="25"/>
    <n v="5860"/>
    <n v="30000"/>
    <n v="5860"/>
    <n v="5860"/>
    <n v="5860"/>
    <n v="5860"/>
    <n v="5860"/>
    <n v="0"/>
    <n v="0"/>
    <n v="0"/>
    <n v="0"/>
    <n v="30000"/>
    <n v="586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500"/>
    <s v="PRODUCTOS QUIMICOS, FARMACEUTICOS Y DE LABORATORIO"/>
    <n v="2510"/>
    <s v="MATERIALES Y SUMINISTROS"/>
    <x v="120"/>
    <x v="120"/>
    <n v="0"/>
    <s v="SIN DESCRIPCIÓN PARA DESTINOS 00"/>
    <x v="2"/>
    <x v="2"/>
    <x v="1"/>
    <x v="5"/>
    <x v="6"/>
    <x v="37"/>
    <x v="25"/>
    <n v="1770000"/>
    <n v="1700000"/>
    <n v="1758902.2"/>
    <n v="1499642.2"/>
    <n v="986475.6"/>
    <n v="986475.6"/>
    <n v="986475.6"/>
    <n v="11097.800000000047"/>
    <n v="0"/>
    <n v="0"/>
    <n v="0"/>
    <n v="1700000"/>
    <n v="177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500"/>
    <s v="PRODUCTOS QUIMICOS, FARMACEUTICOS Y DE LABORATORIO"/>
    <n v="2550"/>
    <s v="MATERIALES Y SUMINISTROS"/>
    <x v="121"/>
    <x v="121"/>
    <n v="0"/>
    <s v="SIN DESCRIPCIÓN PARA DESTINOS 00"/>
    <x v="2"/>
    <x v="2"/>
    <x v="1"/>
    <x v="5"/>
    <x v="6"/>
    <x v="37"/>
    <x v="25"/>
    <n v="250000"/>
    <n v="200000"/>
    <n v="223578.4"/>
    <n v="0"/>
    <n v="0"/>
    <n v="0"/>
    <n v="0"/>
    <n v="26421.600000000006"/>
    <n v="0"/>
    <n v="0"/>
    <n v="0"/>
    <n v="200000"/>
    <n v="25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500"/>
    <s v="PRODUCTOS QUIMICOS, FARMACEUTICOS Y DE LABORATORIO"/>
    <n v="2560"/>
    <s v="MATERIALES Y SUMINISTROS"/>
    <x v="76"/>
    <x v="76"/>
    <n v="0"/>
    <s v="SIN DESCRIPCIÓN PARA DESTINOS 00"/>
    <x v="2"/>
    <x v="2"/>
    <x v="1"/>
    <x v="5"/>
    <x v="6"/>
    <x v="37"/>
    <x v="25"/>
    <n v="2750000"/>
    <n v="2250000"/>
    <n v="2700576.5"/>
    <n v="2378177.7000000002"/>
    <n v="1746216.19"/>
    <n v="1255145.27"/>
    <n v="1222730.23"/>
    <n v="49423.5"/>
    <n v="0"/>
    <n v="0"/>
    <n v="0"/>
    <n v="2750000"/>
    <n v="275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6"/>
    <x v="37"/>
    <x v="25"/>
    <n v="336000"/>
    <n v="360000"/>
    <n v="335630.05"/>
    <n v="301178.05"/>
    <n v="301178.05"/>
    <n v="301178.05"/>
    <n v="301178.05"/>
    <n v="369.95000000001164"/>
    <n v="0"/>
    <n v="0"/>
    <n v="0"/>
    <n v="360000"/>
    <n v="336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5"/>
    <x v="6"/>
    <x v="37"/>
    <x v="25"/>
    <n v="1867000"/>
    <n v="2500000"/>
    <n v="1771925.4"/>
    <n v="1464653"/>
    <n v="1162416.3700000001"/>
    <n v="1061235.8899999999"/>
    <n v="1061235.8899999999"/>
    <n v="95074.600000000093"/>
    <n v="0"/>
    <n v="0"/>
    <n v="0"/>
    <n v="2500000"/>
    <n v="1867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2900"/>
    <s v="HERRAMIENTAS, REFACCIONES Y ACCESORIOS MENORES"/>
    <n v="2980"/>
    <s v="MATERIALES Y SUMINISTROS"/>
    <x v="80"/>
    <x v="80"/>
    <n v="0"/>
    <s v="SIN DESCRIPCIÓN PARA DESTINOS 00"/>
    <x v="2"/>
    <x v="2"/>
    <x v="1"/>
    <x v="5"/>
    <x v="6"/>
    <x v="37"/>
    <x v="25"/>
    <n v="350000"/>
    <n v="350000"/>
    <n v="87672.8"/>
    <n v="87672.8"/>
    <n v="87672.8"/>
    <n v="87672.8"/>
    <n v="87672.8"/>
    <n v="262327.2"/>
    <n v="0"/>
    <n v="0"/>
    <n v="0"/>
    <n v="350000"/>
    <n v="35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100"/>
    <s v="SERVICIOS BASICOS"/>
    <n v="3110"/>
    <s v="SERVICIOS GENERALES"/>
    <x v="32"/>
    <x v="32"/>
    <n v="0"/>
    <s v="SIN DESCRIPCIÓN PARA DESTINOS 00"/>
    <x v="0"/>
    <x v="0"/>
    <x v="1"/>
    <x v="5"/>
    <x v="6"/>
    <x v="37"/>
    <x v="25"/>
    <n v="203460000"/>
    <n v="116185349.58"/>
    <n v="167041147.08000001"/>
    <n v="167041147.08000001"/>
    <n v="167041147.08000001"/>
    <n v="167041147.08000001"/>
    <n v="167041147.08000001"/>
    <n v="36418852.919999987"/>
    <n v="0"/>
    <n v="0"/>
    <n v="0"/>
    <n v="195460000"/>
    <n v="20346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200"/>
    <s v="SERVICIOS DE ARRENDAMIENTO"/>
    <n v="3260"/>
    <s v="SERVICIOS GENERALES"/>
    <x v="111"/>
    <x v="111"/>
    <n v="0"/>
    <s v="SIN DESCRIPCIÓN PARA DESTINOS 00"/>
    <x v="0"/>
    <x v="0"/>
    <x v="1"/>
    <x v="5"/>
    <x v="6"/>
    <x v="37"/>
    <x v="25"/>
    <n v="60000000"/>
    <n v="30000000"/>
    <n v="43327060.240000002"/>
    <n v="43327060.240000002"/>
    <n v="43327060.240000002"/>
    <n v="38835844.159999996"/>
    <n v="38835844.159999996"/>
    <n v="16672939.759999998"/>
    <n v="0"/>
    <n v="0"/>
    <n v="0"/>
    <n v="60000000"/>
    <n v="6000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300"/>
    <s v="SERVICIOS PROFESIONALES, CIENTIFICOS, TECNICOS Y OTROS SERVICIOS"/>
    <n v="3310"/>
    <s v="SERVICIOS GENERALES"/>
    <x v="49"/>
    <x v="49"/>
    <n v="0"/>
    <s v="SIN DESCRIPCIÓN PARA DESTINOS 00"/>
    <x v="0"/>
    <x v="0"/>
    <x v="1"/>
    <x v="5"/>
    <x v="6"/>
    <x v="37"/>
    <x v="25"/>
    <n v="3480000"/>
    <n v="3480000"/>
    <n v="3480000"/>
    <n v="3480000"/>
    <n v="2088000"/>
    <n v="2088000"/>
    <n v="1740000"/>
    <n v="0"/>
    <n v="0"/>
    <n v="0"/>
    <n v="0"/>
    <n v="3480000"/>
    <n v="348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300"/>
    <s v="SERVICIOS PROFESIONALES, CIENTIFICOS, TECNICOS Y OTROS SERVICIOS"/>
    <n v="3320"/>
    <s v="SERVICIOS GENERALES"/>
    <x v="22"/>
    <x v="22"/>
    <n v="0"/>
    <s v="SIN DESCRIPCIÓN PARA DESTINOS 00"/>
    <x v="0"/>
    <x v="0"/>
    <x v="1"/>
    <x v="5"/>
    <x v="6"/>
    <x v="37"/>
    <x v="25"/>
    <n v="6775246"/>
    <n v="5000000"/>
    <n v="5555159.96"/>
    <n v="4964526.24"/>
    <n v="4964526.24"/>
    <n v="4964526.24"/>
    <n v="3472859.04"/>
    <n v="1220086.04"/>
    <n v="0"/>
    <n v="0"/>
    <n v="0"/>
    <n v="5000000"/>
    <n v="6775246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300"/>
    <s v="SERVICIOS PROFESIONALES, CIENTIFICOS, TECNICOS Y OTROS SERVICIOS"/>
    <n v="338"/>
    <s v="SERVICIOS DE VIGILANCIA"/>
    <x v="122"/>
    <x v="122"/>
    <n v="0"/>
    <s v="SIN DESCRIPCIÓN PARA DESTINOS 00"/>
    <x v="0"/>
    <x v="0"/>
    <x v="1"/>
    <x v="5"/>
    <x v="6"/>
    <x v="37"/>
    <x v="25"/>
    <n v="42000000"/>
    <n v="42000000"/>
    <n v="34355024"/>
    <n v="34355024"/>
    <n v="30878272"/>
    <n v="30878272"/>
    <n v="30878272"/>
    <n v="7644976"/>
    <n v="0"/>
    <n v="0"/>
    <n v="0"/>
    <n v="42000000"/>
    <n v="4200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500"/>
    <s v="SERVICIOS DE INSTALACION, REPARACION, MANTENIMIENTO Y CONSERVACION"/>
    <n v="3570"/>
    <s v="SERVICIOS GENERALES"/>
    <x v="90"/>
    <x v="90"/>
    <n v="0"/>
    <s v="SIN DESCRIPCIÓN PARA DESTINOS 00"/>
    <x v="0"/>
    <x v="0"/>
    <x v="1"/>
    <x v="5"/>
    <x v="6"/>
    <x v="37"/>
    <x v="25"/>
    <n v="198664000"/>
    <n v="43006351"/>
    <n v="157196589.34"/>
    <n v="157196589.34"/>
    <n v="155148936.40000001"/>
    <n v="149637835.75999999"/>
    <n v="149407189.53999999"/>
    <n v="41467410.659999996"/>
    <n v="0"/>
    <n v="0"/>
    <n v="0"/>
    <n v="198664000"/>
    <n v="198664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900"/>
    <s v="OTROS SERVICIOS GENERALES"/>
    <n v="3920"/>
    <s v="SERVICIOS GENERALES"/>
    <x v="36"/>
    <x v="36"/>
    <n v="0"/>
    <s v="SIN DESCRIPCIÓN PARA DESTINOS 00"/>
    <x v="0"/>
    <x v="0"/>
    <x v="1"/>
    <x v="5"/>
    <x v="6"/>
    <x v="37"/>
    <x v="25"/>
    <n v="9000000"/>
    <n v="9000000"/>
    <n v="6879250"/>
    <n v="6879250"/>
    <n v="6879250"/>
    <n v="6879250"/>
    <n v="6879250"/>
    <n v="2120750"/>
    <n v="0"/>
    <n v="0"/>
    <n v="0"/>
    <n v="9000000"/>
    <n v="9000000"/>
  </r>
  <r>
    <s v="1.1-00-23"/>
    <s v="No"/>
    <n v="2"/>
    <x v="1"/>
    <n v="2.2000000000000002"/>
    <s v="VIVIENDA Y SERVICIOS A LA COMUNIDAD"/>
    <s v="2.2.7"/>
    <x v="9"/>
    <x v="1"/>
    <x v="1"/>
    <s v="07_23"/>
    <n v="2"/>
    <n v="36"/>
    <s v="022_23"/>
    <x v="0"/>
    <n v="3900"/>
    <s v="OTROS SERVICIOS GENERALES"/>
    <n v="3950"/>
    <s v="SERVICIOS GENERALES"/>
    <x v="62"/>
    <x v="62"/>
    <n v="0"/>
    <s v="SIN DESCRIPCIÓN PARA DESTINOS 00"/>
    <x v="0"/>
    <x v="0"/>
    <x v="1"/>
    <x v="5"/>
    <x v="6"/>
    <x v="37"/>
    <x v="25"/>
    <n v="0"/>
    <n v="9775246"/>
    <n v="0"/>
    <n v="0"/>
    <n v="0"/>
    <n v="0"/>
    <n v="0"/>
    <n v="0"/>
    <n v="0"/>
    <n v="0"/>
    <n v="0"/>
    <n v="9775246"/>
    <n v="0"/>
  </r>
  <r>
    <s v="1.1-00-23"/>
    <s v="No"/>
    <n v="2"/>
    <x v="1"/>
    <n v="2.2000000000000002"/>
    <s v="VIVIENDA Y SERVICIOS A LA COMUNIDAD"/>
    <s v="2.2.4"/>
    <x v="5"/>
    <x v="1"/>
    <x v="1"/>
    <s v="07_23"/>
    <n v="3"/>
    <n v="34"/>
    <s v="020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5"/>
    <x v="3"/>
    <x v="13"/>
    <x v="9"/>
    <n v="28000"/>
    <n v="0"/>
    <n v="0"/>
    <n v="0"/>
    <n v="0"/>
    <n v="0"/>
    <n v="0"/>
    <n v="28000"/>
    <n v="0"/>
    <n v="0"/>
    <n v="0"/>
    <n v="28000"/>
    <n v="28000"/>
  </r>
  <r>
    <s v="1.1-00-23"/>
    <s v="No"/>
    <n v="2"/>
    <x v="1"/>
    <n v="2.2000000000000002"/>
    <s v="VIVIENDA Y SERVICIOS A LA COMUNIDAD"/>
    <s v="2.2.4"/>
    <x v="5"/>
    <x v="1"/>
    <x v="1"/>
    <s v="07_23"/>
    <n v="3"/>
    <n v="34"/>
    <s v="020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5"/>
    <x v="3"/>
    <x v="13"/>
    <x v="9"/>
    <n v="9600000"/>
    <n v="9600000"/>
    <n v="9587751.7100000009"/>
    <n v="9587751.7100000009"/>
    <n v="8566487.7100000009"/>
    <n v="8566487.7100000009"/>
    <n v="8566487.7100000009"/>
    <n v="12248.289999999106"/>
    <n v="0"/>
    <n v="0"/>
    <n v="0"/>
    <n v="9600000"/>
    <n v="9600000"/>
  </r>
  <r>
    <s v="1.1-00-23"/>
    <s v="No"/>
    <n v="2"/>
    <x v="1"/>
    <n v="2.2000000000000002"/>
    <s v="VIVIENDA Y SERVICIOS A LA COMUNIDAD"/>
    <s v="2.2.4"/>
    <x v="5"/>
    <x v="1"/>
    <x v="1"/>
    <s v="07_23"/>
    <n v="3"/>
    <n v="34"/>
    <s v="020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3"/>
    <x v="13"/>
    <x v="9"/>
    <n v="96000"/>
    <n v="96000"/>
    <n v="88525.4"/>
    <n v="88525.4"/>
    <n v="73306.2"/>
    <n v="73306.2"/>
    <n v="73306.2"/>
    <n v="7474.6000000000058"/>
    <n v="0"/>
    <n v="0"/>
    <n v="0"/>
    <n v="96000"/>
    <n v="96000"/>
  </r>
  <r>
    <s v="1.1-00-23"/>
    <s v="No"/>
    <n v="2"/>
    <x v="1"/>
    <n v="2.2000000000000002"/>
    <s v="VIVIENDA Y SERVICIOS A LA COMUNIDAD"/>
    <s v="2.2.4"/>
    <x v="5"/>
    <x v="1"/>
    <x v="1"/>
    <s v="07_23"/>
    <n v="3"/>
    <n v="34"/>
    <s v="020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5"/>
    <x v="3"/>
    <x v="13"/>
    <x v="9"/>
    <n v="150000"/>
    <n v="150000"/>
    <n v="99012.87"/>
    <n v="99012.87"/>
    <n v="99012.87"/>
    <n v="99012.87"/>
    <n v="99012.87"/>
    <n v="50987.130000000005"/>
    <n v="0"/>
    <n v="0"/>
    <n v="0"/>
    <n v="150000"/>
    <n v="15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100"/>
    <s v="MOBILIARIO Y EQUIPO DE ADMINISTRACION"/>
    <n v="5110"/>
    <s v="BIENES MUEBLES, INMUEBLES E INTANGIBLES"/>
    <x v="5"/>
    <x v="5"/>
    <n v="0"/>
    <s v="SIN DESCRIPCIÓN PARA DESTINOS 00"/>
    <x v="3"/>
    <x v="3"/>
    <x v="1"/>
    <x v="5"/>
    <x v="3"/>
    <x v="38"/>
    <x v="26"/>
    <n v="150000"/>
    <n v="0"/>
    <n v="30415.200000000001"/>
    <n v="30415.200000000001"/>
    <n v="0"/>
    <n v="0"/>
    <n v="0"/>
    <n v="119584.8"/>
    <n v="0"/>
    <n v="0"/>
    <n v="0"/>
    <n v="50000"/>
    <n v="15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300"/>
    <s v="EQUIPO E INSTRUMENTAL MEDICO Y DE LABORATORIO"/>
    <n v="5310"/>
    <s v="BIENES MUEBLES, INMUEBLES E INTANGIBLES"/>
    <x v="118"/>
    <x v="118"/>
    <n v="0"/>
    <s v="SIN DESCRIPCIÓN PARA DESTINOS 00"/>
    <x v="3"/>
    <x v="3"/>
    <x v="1"/>
    <x v="5"/>
    <x v="3"/>
    <x v="38"/>
    <x v="26"/>
    <n v="3966039"/>
    <n v="3966039"/>
    <n v="2606471.73"/>
    <n v="2498591.73"/>
    <n v="2498591.73"/>
    <n v="2498591.73"/>
    <n v="2498591.73"/>
    <n v="1359567.27"/>
    <n v="0"/>
    <n v="0"/>
    <n v="0"/>
    <n v="3966039"/>
    <n v="3966039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300"/>
    <s v="EQUIPO E INSTRUMENTAL MEDICO Y DE LABORATORIO"/>
    <n v="5320"/>
    <s v="BIENES MUEBLES, INMUEBLES E INTANGIBLES"/>
    <x v="119"/>
    <x v="119"/>
    <n v="0"/>
    <s v="SIN DESCRIPCIÓN PARA DESTINOS 00"/>
    <x v="3"/>
    <x v="3"/>
    <x v="1"/>
    <x v="5"/>
    <x v="3"/>
    <x v="38"/>
    <x v="26"/>
    <n v="1005112"/>
    <n v="1005112"/>
    <n v="998020.79"/>
    <n v="642422.79"/>
    <n v="642422.79"/>
    <n v="642422.79"/>
    <n v="642422.79"/>
    <n v="7091.2099999999627"/>
    <n v="0"/>
    <n v="0"/>
    <n v="0"/>
    <n v="1005112"/>
    <n v="1005112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600"/>
    <s v="MAQUINARIA, OTROS EQUIPOS Y HERRAMIENTAS"/>
    <n v="5620"/>
    <s v="BIENES MUEBLES, INMUEBLES E INTANGIBLES"/>
    <x v="123"/>
    <x v="123"/>
    <n v="0"/>
    <s v="SIN DESCRIPCIÓN PARA DESTINOS 00"/>
    <x v="3"/>
    <x v="3"/>
    <x v="1"/>
    <x v="5"/>
    <x v="3"/>
    <x v="38"/>
    <x v="26"/>
    <n v="90000"/>
    <n v="90000"/>
    <n v="0"/>
    <n v="0"/>
    <n v="0"/>
    <n v="0"/>
    <n v="0"/>
    <n v="90000"/>
    <n v="0"/>
    <n v="0"/>
    <n v="0"/>
    <n v="90000"/>
    <n v="9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600"/>
    <s v="MAQUINARIA, OTROS EQUIPOS Y HERRAMIENTAS"/>
    <n v="5640"/>
    <s v="BIENES MUEBLES, INMUEBLES E INTANGIBLES"/>
    <x v="21"/>
    <x v="21"/>
    <n v="0"/>
    <s v="SIN DESCRIPCIÓN PARA DESTINOS 00"/>
    <x v="3"/>
    <x v="3"/>
    <x v="1"/>
    <x v="5"/>
    <x v="3"/>
    <x v="38"/>
    <x v="26"/>
    <n v="400000"/>
    <n v="0"/>
    <n v="257520"/>
    <n v="0"/>
    <n v="0"/>
    <n v="0"/>
    <n v="0"/>
    <n v="142480"/>
    <n v="0"/>
    <n v="0"/>
    <n v="0"/>
    <n v="500000"/>
    <n v="4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600"/>
    <s v="MAQUINARIA, OTROS EQUIPOS Y HERRAMIENTAS"/>
    <n v="5660"/>
    <s v="BIENES MUEBLES, INMUEBLES E INTANGIBLES"/>
    <x v="124"/>
    <x v="124"/>
    <n v="0"/>
    <s v="SIN DESCRIPCIÓN PARA DESTINOS 00"/>
    <x v="3"/>
    <x v="3"/>
    <x v="1"/>
    <x v="5"/>
    <x v="3"/>
    <x v="38"/>
    <x v="26"/>
    <n v="81805"/>
    <n v="581805"/>
    <n v="27747.200000000001"/>
    <n v="27747.200000000001"/>
    <n v="12829.6"/>
    <n v="12829.6"/>
    <n v="12829.6"/>
    <n v="54057.8"/>
    <n v="0"/>
    <n v="0"/>
    <n v="0"/>
    <n v="81805"/>
    <n v="81805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1"/>
    <n v="5600"/>
    <s v="MAQUINARIA, OTROS EQUIPOS Y HERRAMIENTAS"/>
    <n v="5690"/>
    <s v="BIENES MUEBLES, INMUEBLES E INTANGIBLES"/>
    <x v="33"/>
    <x v="33"/>
    <n v="0"/>
    <s v="SIN DESCRIPCIÓN PARA DESTINOS 00"/>
    <x v="3"/>
    <x v="3"/>
    <x v="1"/>
    <x v="5"/>
    <x v="3"/>
    <x v="38"/>
    <x v="26"/>
    <n v="92000"/>
    <n v="92000"/>
    <n v="66575.839999999997"/>
    <n v="66575.839999999997"/>
    <n v="66575.839999999997"/>
    <n v="66575.839999999997"/>
    <n v="66575.839999999997"/>
    <n v="25424.160000000003"/>
    <n v="0"/>
    <n v="0"/>
    <n v="0"/>
    <n v="92000"/>
    <n v="92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5"/>
    <x v="3"/>
    <x v="38"/>
    <x v="26"/>
    <n v="650000"/>
    <n v="500000"/>
    <n v="442326.13"/>
    <n v="442326.13"/>
    <n v="402247.32"/>
    <n v="388705.21"/>
    <n v="388705.21"/>
    <n v="207673.87"/>
    <n v="0"/>
    <n v="0"/>
    <n v="0"/>
    <n v="800000"/>
    <n v="65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400"/>
    <s v="MATERIALES Y ARTÍCULOS DE CONSTRUCCIÓN Y DE REPARACIÓN."/>
    <n v="2420"/>
    <s v="MATERIALES Y SUMINISTROS"/>
    <x v="70"/>
    <x v="70"/>
    <n v="0"/>
    <s v="SIN DESCRIPCIÓN PARA DESTINOS 00"/>
    <x v="2"/>
    <x v="2"/>
    <x v="1"/>
    <x v="5"/>
    <x v="3"/>
    <x v="38"/>
    <x v="26"/>
    <n v="10000"/>
    <n v="10000"/>
    <n v="2078.7199999999998"/>
    <n v="2078.7199999999998"/>
    <n v="2078.7199999999998"/>
    <n v="0"/>
    <n v="0"/>
    <n v="7921.2800000000007"/>
    <n v="0"/>
    <n v="0"/>
    <n v="0"/>
    <n v="10000"/>
    <n v="1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400"/>
    <s v="MATERIALES Y ARTÍCULOS DE CONSTRUCCIÓN Y DE REPARACIÓN."/>
    <n v="2480"/>
    <s v="MATERIALES Y SUMINISTROS"/>
    <x v="125"/>
    <x v="125"/>
    <n v="0"/>
    <s v="SIN DESCRIPCIÓN PARA DESTINOS 00"/>
    <x v="2"/>
    <x v="2"/>
    <x v="1"/>
    <x v="5"/>
    <x v="3"/>
    <x v="38"/>
    <x v="26"/>
    <n v="10000"/>
    <n v="10000"/>
    <n v="9284.5499999999993"/>
    <n v="9284.5499999999993"/>
    <n v="9284.5499999999993"/>
    <n v="6646.79"/>
    <n v="6646.79"/>
    <n v="715.45000000000073"/>
    <n v="0"/>
    <n v="0"/>
    <n v="0"/>
    <n v="10000"/>
    <n v="1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5"/>
    <x v="3"/>
    <x v="38"/>
    <x v="26"/>
    <n v="100000"/>
    <n v="100000"/>
    <n v="36803.449999999997"/>
    <n v="36803.449999999997"/>
    <n v="36803.47"/>
    <n v="11288.63"/>
    <n v="11288.63"/>
    <n v="63196.55"/>
    <n v="0"/>
    <n v="0"/>
    <n v="0"/>
    <n v="100000"/>
    <n v="1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500"/>
    <s v="PRODUCTOS QUIMICOS, FARMACEUTICOS Y DE LABORATORIO"/>
    <n v="2520"/>
    <s v="MATERIALES Y SUMINISTROS"/>
    <x v="75"/>
    <x v="75"/>
    <n v="0"/>
    <s v="SIN DESCRIPCIÓN PARA DESTINOS 00"/>
    <x v="2"/>
    <x v="2"/>
    <x v="1"/>
    <x v="5"/>
    <x v="3"/>
    <x v="38"/>
    <x v="26"/>
    <n v="450000"/>
    <n v="450000"/>
    <n v="435613.62"/>
    <n v="288873.62"/>
    <n v="273873.62"/>
    <n v="273873.62"/>
    <n v="273873.62"/>
    <n v="14386.380000000005"/>
    <n v="0"/>
    <n v="0"/>
    <n v="0"/>
    <n v="450000"/>
    <n v="45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500"/>
    <s v="PRODUCTOS QUIMICOS, FARMACEUTICOS Y DE LABORATORIO"/>
    <n v="2530"/>
    <s v="MATERIALES Y SUMINISTROS"/>
    <x v="116"/>
    <x v="116"/>
    <n v="0"/>
    <s v="SIN DESCRIPCIÓN PARA DESTINOS 00"/>
    <x v="2"/>
    <x v="2"/>
    <x v="1"/>
    <x v="5"/>
    <x v="3"/>
    <x v="38"/>
    <x v="26"/>
    <n v="5000000"/>
    <n v="5000000"/>
    <n v="4667008.97"/>
    <n v="3718228.67"/>
    <n v="3077529.05"/>
    <n v="3022851.59"/>
    <n v="3022851.59"/>
    <n v="332991.03000000026"/>
    <n v="0"/>
    <n v="0"/>
    <n v="0"/>
    <n v="5000000"/>
    <n v="50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500"/>
    <s v="PRODUCTOS QUIMICOS, FARMACEUTICOS Y DE LABORATORIO"/>
    <n v="2540"/>
    <s v="MATERIALES Y SUMINISTROS"/>
    <x v="117"/>
    <x v="117"/>
    <n v="0"/>
    <s v="SIN DESCRIPCIÓN PARA DESTINOS 00"/>
    <x v="2"/>
    <x v="2"/>
    <x v="1"/>
    <x v="5"/>
    <x v="3"/>
    <x v="38"/>
    <x v="26"/>
    <n v="6500000"/>
    <n v="6500000"/>
    <n v="4739200.9800000004"/>
    <n v="4627671.04"/>
    <n v="4433979.1100000003"/>
    <n v="4059606.23"/>
    <n v="3871265.61"/>
    <n v="1760799.0199999996"/>
    <n v="0"/>
    <n v="0"/>
    <n v="0"/>
    <n v="6500000"/>
    <n v="65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500"/>
    <s v="PRODUCTOS QUIMICOS, FARMACEUTICOS Y DE LABORATORIO"/>
    <n v="2560"/>
    <s v="MATERIALES Y SUMINISTROS"/>
    <x v="76"/>
    <x v="76"/>
    <n v="0"/>
    <s v="SIN DESCRIPCIÓN PARA DESTINOS 00"/>
    <x v="2"/>
    <x v="2"/>
    <x v="1"/>
    <x v="5"/>
    <x v="3"/>
    <x v="38"/>
    <x v="26"/>
    <n v="6000"/>
    <n v="6000"/>
    <n v="5579.6"/>
    <n v="5579.6"/>
    <n v="5579.6"/>
    <n v="5579.6"/>
    <n v="5579.6"/>
    <n v="420.39999999999964"/>
    <n v="0"/>
    <n v="0"/>
    <n v="0"/>
    <n v="6000"/>
    <n v="6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700"/>
    <s v="VESTUARIO, BLANCOS, PRENDAS DE PROTECCION Y ARTICULOS DEPORTIVOS"/>
    <n v="2710"/>
    <s v="MATERIALES Y SUMINISTROS"/>
    <x v="3"/>
    <x v="3"/>
    <n v="0"/>
    <s v="SIN DESCRIPCIÓN PARA DESTINOS 00"/>
    <x v="2"/>
    <x v="2"/>
    <x v="1"/>
    <x v="5"/>
    <x v="3"/>
    <x v="38"/>
    <x v="26"/>
    <n v="1187100"/>
    <n v="1187100"/>
    <n v="951624.56"/>
    <n v="951624.56"/>
    <n v="553192.4"/>
    <n v="553192.4"/>
    <n v="553192.4"/>
    <n v="235475.43999999994"/>
    <n v="0"/>
    <n v="0"/>
    <n v="0"/>
    <n v="1187100"/>
    <n v="11871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5"/>
    <x v="3"/>
    <x v="38"/>
    <x v="26"/>
    <n v="442200"/>
    <n v="442200"/>
    <n v="429755.1"/>
    <n v="418155.1"/>
    <n v="418155.1"/>
    <n v="418155.1"/>
    <n v="418155.1"/>
    <n v="12444.900000000023"/>
    <n v="0"/>
    <n v="0"/>
    <n v="0"/>
    <n v="442200"/>
    <n v="4422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5"/>
    <x v="3"/>
    <x v="38"/>
    <x v="26"/>
    <n v="300000"/>
    <n v="150000"/>
    <n v="174150.79"/>
    <n v="93823.11"/>
    <n v="93823.11"/>
    <n v="93823.11"/>
    <n v="93823.11"/>
    <n v="125849.20999999999"/>
    <n v="0"/>
    <n v="0"/>
    <n v="0"/>
    <n v="150000"/>
    <n v="3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1"/>
    <x v="5"/>
    <x v="3"/>
    <x v="38"/>
    <x v="26"/>
    <n v="1100000"/>
    <n v="1100000"/>
    <n v="0"/>
    <n v="0"/>
    <n v="0"/>
    <n v="0"/>
    <n v="0"/>
    <n v="1100000"/>
    <n v="0"/>
    <n v="0"/>
    <n v="0"/>
    <n v="1100000"/>
    <n v="11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5"/>
    <x v="3"/>
    <x v="38"/>
    <x v="26"/>
    <n v="12000000"/>
    <n v="4000000"/>
    <n v="8158208.0499999998"/>
    <n v="7892859.4000000004"/>
    <n v="7287969.2800000003"/>
    <n v="7287969.2800000003"/>
    <n v="7287969.29"/>
    <n v="3841791.95"/>
    <n v="0"/>
    <n v="0"/>
    <n v="0"/>
    <n v="12000000"/>
    <n v="1200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500"/>
    <s v="SERVICIOS DE INSTALACION, REPARACION, MANTENIMIENTO Y CONSERVACION"/>
    <n v="3540"/>
    <s v="SERVICIOS GENERALES"/>
    <x v="126"/>
    <x v="126"/>
    <n v="0"/>
    <s v="SIN DESCRIPCIÓN PARA DESTINOS 00"/>
    <x v="0"/>
    <x v="0"/>
    <x v="1"/>
    <x v="5"/>
    <x v="3"/>
    <x v="38"/>
    <x v="26"/>
    <n v="650000"/>
    <n v="650000"/>
    <n v="626843.77"/>
    <n v="626843.77"/>
    <n v="418475.84"/>
    <n v="417605.84"/>
    <n v="365513.86"/>
    <n v="23156.229999999981"/>
    <n v="0"/>
    <n v="0"/>
    <n v="0"/>
    <n v="650000"/>
    <n v="65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500"/>
    <s v="SERVICIOS DE INSTALACION, REPARACION, MANTENIMIENTO Y CONSERVACION"/>
    <n v="3560"/>
    <s v="SERVICIOS GENERALES"/>
    <x v="127"/>
    <x v="127"/>
    <n v="0"/>
    <s v="SIN DESCRIPCIÓN PARA DESTINOS 00"/>
    <x v="0"/>
    <x v="0"/>
    <x v="1"/>
    <x v="5"/>
    <x v="3"/>
    <x v="38"/>
    <x v="26"/>
    <n v="30000"/>
    <n v="10000"/>
    <n v="13058.12"/>
    <n v="13058.12"/>
    <n v="13058.12"/>
    <n v="0"/>
    <n v="0"/>
    <n v="16941.879999999997"/>
    <n v="0"/>
    <n v="0"/>
    <n v="0"/>
    <n v="30000"/>
    <n v="30000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500"/>
    <s v="SERVICIOS DE INSTALACION, REPARACION, MANTENIMIENTO Y CONSERVACION"/>
    <n v="3570"/>
    <s v="SERVICIOS GENERALES"/>
    <x v="90"/>
    <x v="90"/>
    <n v="0"/>
    <s v="SIN DESCRIPCIÓN PARA DESTINOS 00"/>
    <x v="0"/>
    <x v="0"/>
    <x v="1"/>
    <x v="5"/>
    <x v="3"/>
    <x v="38"/>
    <x v="26"/>
    <n v="24119"/>
    <n v="0"/>
    <n v="0"/>
    <n v="0"/>
    <n v="0"/>
    <n v="0"/>
    <n v="0"/>
    <n v="24119"/>
    <n v="0"/>
    <n v="0"/>
    <n v="0"/>
    <n v="24119"/>
    <n v="24119"/>
  </r>
  <r>
    <s v="1.1-00-23"/>
    <s v="No"/>
    <n v="2"/>
    <x v="1"/>
    <n v="2.2999999999999998"/>
    <s v="SALUD"/>
    <s v="2.3.1"/>
    <x v="10"/>
    <x v="1"/>
    <x v="1"/>
    <s v="07_23"/>
    <n v="3"/>
    <n v="39"/>
    <s v="024_23"/>
    <x v="0"/>
    <n v="3500"/>
    <s v="SERVICIOS DE INSTALACION, REPARACION, MANTENIMIENTO Y CONSERVACION"/>
    <n v="3580"/>
    <s v="SERVICIOS GENERALES"/>
    <x v="31"/>
    <x v="31"/>
    <n v="0"/>
    <s v="SIN DESCRIPCIÓN PARA DESTINOS 00"/>
    <x v="0"/>
    <x v="0"/>
    <x v="1"/>
    <x v="5"/>
    <x v="3"/>
    <x v="38"/>
    <x v="26"/>
    <n v="1000000"/>
    <n v="1000000"/>
    <n v="994604.12"/>
    <n v="994604.12"/>
    <n v="541590.06000000006"/>
    <n v="538961.5"/>
    <n v="532332.68000000005"/>
    <n v="5395.8800000000047"/>
    <n v="0"/>
    <n v="0"/>
    <n v="0"/>
    <n v="1000000"/>
    <n v="100000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100"/>
    <s v="MATERIALES DE ADMINISTRACION, EMISION DE DOCUMENTOS Y ARTICULOS OFICIALES"/>
    <n v="2140"/>
    <s v="MATERIALES Y SUMINISTROS"/>
    <x v="10"/>
    <x v="10"/>
    <n v="0"/>
    <s v="SIN DESCRIPCIÓN PARA DESTINOS 00"/>
    <x v="2"/>
    <x v="2"/>
    <x v="1"/>
    <x v="3"/>
    <x v="1"/>
    <x v="39"/>
    <x v="27"/>
    <n v="1000"/>
    <n v="0"/>
    <n v="0"/>
    <n v="0"/>
    <n v="0"/>
    <n v="0"/>
    <n v="0"/>
    <n v="1000"/>
    <n v="1000"/>
    <n v="0"/>
    <n v="0"/>
    <n v="1000"/>
    <n v="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100"/>
    <s v="MATERIALES DE ADMINISTRACION, EMISION DE DOCUMENTOS Y ARTICULOS OFICIALES"/>
    <n v="2160"/>
    <s v="MATERIALES Y SUMINISTROS"/>
    <x v="68"/>
    <x v="68"/>
    <n v="0"/>
    <s v="SIN DESCRIPCIÓN PARA DESTINOS 00"/>
    <x v="2"/>
    <x v="2"/>
    <x v="1"/>
    <x v="3"/>
    <x v="1"/>
    <x v="39"/>
    <x v="27"/>
    <n v="75000"/>
    <n v="0"/>
    <n v="0"/>
    <n v="0"/>
    <n v="0"/>
    <n v="0"/>
    <n v="0"/>
    <n v="75000"/>
    <n v="75000"/>
    <n v="0"/>
    <n v="0"/>
    <n v="75000"/>
    <n v="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200"/>
    <s v="ALIMENTOS Y UTENSILIOS"/>
    <n v="2210"/>
    <s v="MATERIALES Y SUMINISTROS"/>
    <x v="43"/>
    <x v="43"/>
    <n v="0"/>
    <s v="SIN DESCRIPCIÓN PARA DESTINOS 00"/>
    <x v="2"/>
    <x v="2"/>
    <x v="1"/>
    <x v="3"/>
    <x v="1"/>
    <x v="39"/>
    <x v="27"/>
    <n v="25000"/>
    <n v="0"/>
    <n v="0"/>
    <n v="0"/>
    <n v="0"/>
    <n v="0"/>
    <n v="0"/>
    <n v="25000"/>
    <n v="25000"/>
    <n v="0"/>
    <n v="0"/>
    <n v="25000"/>
    <n v="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3"/>
    <x v="1"/>
    <x v="39"/>
    <x v="27"/>
    <n v="150000"/>
    <n v="150000"/>
    <n v="0"/>
    <n v="0"/>
    <n v="0"/>
    <n v="0"/>
    <n v="0"/>
    <n v="150000"/>
    <n v="0"/>
    <n v="0"/>
    <n v="0"/>
    <n v="150000"/>
    <n v="15000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500"/>
    <s v="PRODUCTOS QUIMICOS, FARMACEUTICOS Y DE LABORATORIO"/>
    <n v="2540"/>
    <s v="MATERIALES Y SUMINISTROS"/>
    <x v="117"/>
    <x v="117"/>
    <n v="0"/>
    <s v="SIN DESCRIPCIÓN PARA DESTINOS 00"/>
    <x v="2"/>
    <x v="2"/>
    <x v="1"/>
    <x v="3"/>
    <x v="1"/>
    <x v="39"/>
    <x v="27"/>
    <n v="3000"/>
    <n v="3000"/>
    <n v="2169.1999999999998"/>
    <n v="2169.1999999999998"/>
    <n v="2169.1999999999998"/>
    <n v="2169.1999999999998"/>
    <n v="0"/>
    <n v="830.80000000000018"/>
    <n v="830.8"/>
    <n v="0"/>
    <n v="0"/>
    <n v="3000"/>
    <n v="2169.1999999999998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3"/>
    <x v="1"/>
    <x v="39"/>
    <x v="27"/>
    <n v="7000"/>
    <n v="7000"/>
    <n v="3263.12"/>
    <n v="3263.12"/>
    <n v="3263.13"/>
    <n v="0"/>
    <n v="0"/>
    <n v="3736.88"/>
    <n v="3736.88"/>
    <n v="0"/>
    <n v="0"/>
    <n v="7000"/>
    <n v="3263.12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2900"/>
    <s v="HERRAMIENTAS, REFACCIONES Y ACCESORIOS MENORES"/>
    <n v="2920"/>
    <s v="MATERIALES Y SUMINISTROS"/>
    <x v="78"/>
    <x v="78"/>
    <n v="0"/>
    <s v="SIN DESCRIPCIÓN PARA DESTINOS 00"/>
    <x v="2"/>
    <x v="2"/>
    <x v="1"/>
    <x v="3"/>
    <x v="1"/>
    <x v="39"/>
    <x v="27"/>
    <n v="10000"/>
    <n v="10000"/>
    <n v="0"/>
    <n v="0"/>
    <n v="0"/>
    <n v="0"/>
    <n v="0"/>
    <n v="10000"/>
    <n v="10000"/>
    <n v="0"/>
    <n v="0"/>
    <n v="10000"/>
    <n v="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3700"/>
    <s v="SERVICIOS DE TRASLADO Y VIATICOS"/>
    <n v="3790"/>
    <s v="SERVICIOS GENERALES"/>
    <x v="39"/>
    <x v="39"/>
    <n v="0"/>
    <s v="SIN DESCRIPCIÓN PARA DESTINOS 00"/>
    <x v="0"/>
    <x v="0"/>
    <x v="1"/>
    <x v="3"/>
    <x v="1"/>
    <x v="39"/>
    <x v="27"/>
    <n v="10000"/>
    <n v="0"/>
    <n v="0"/>
    <n v="0"/>
    <n v="0"/>
    <n v="0"/>
    <n v="0"/>
    <n v="10000"/>
    <n v="10000"/>
    <n v="0"/>
    <n v="0"/>
    <n v="10000"/>
    <n v="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3800"/>
    <s v="SERVICIOS OFICIALES"/>
    <n v="3820"/>
    <s v="SERVICIOS GENERALES"/>
    <x v="17"/>
    <x v="17"/>
    <n v="0"/>
    <s v="SIN DESCRIPCIÓN PARA DESTINOS 00"/>
    <x v="0"/>
    <x v="0"/>
    <x v="1"/>
    <x v="3"/>
    <x v="1"/>
    <x v="39"/>
    <x v="27"/>
    <n v="414959.84"/>
    <n v="429793.08"/>
    <n v="376600"/>
    <n v="376600"/>
    <n v="301600"/>
    <n v="301600"/>
    <n v="301600"/>
    <n v="38359.840000000026"/>
    <n v="28359.84"/>
    <n v="918809.32"/>
    <n v="0"/>
    <n v="654959.84"/>
    <n v="1305409.3199999998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3800"/>
    <s v="SERVICIOS OFICIALES"/>
    <n v="3820"/>
    <s v="SERVICIOS GENERALES"/>
    <x v="17"/>
    <x v="17"/>
    <n v="16"/>
    <s v="FESTIVAL MAROMETA"/>
    <x v="0"/>
    <x v="0"/>
    <x v="1"/>
    <x v="3"/>
    <x v="1"/>
    <x v="39"/>
    <x v="27"/>
    <n v="1996400"/>
    <n v="1500000"/>
    <n v="1996400"/>
    <n v="1996400"/>
    <n v="1496400"/>
    <n v="1496400"/>
    <n v="1496400"/>
    <n v="0"/>
    <n v="0"/>
    <n v="0"/>
    <n v="0"/>
    <n v="1996400"/>
    <n v="1996400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3800"/>
    <s v="SERVICIOS OFICIALES"/>
    <n v="3820"/>
    <s v="SERVICIOS GENERALES"/>
    <x v="17"/>
    <x v="17"/>
    <n v="30"/>
    <s v="DIA DEL MAESTRO"/>
    <x v="0"/>
    <x v="0"/>
    <x v="1"/>
    <x v="3"/>
    <x v="1"/>
    <x v="39"/>
    <x v="27"/>
    <n v="666440.16"/>
    <n v="600006.92000000004"/>
    <n v="665928.16"/>
    <n v="665928.16"/>
    <n v="665928.16"/>
    <n v="665928.16"/>
    <n v="665928.16"/>
    <n v="512"/>
    <n v="512"/>
    <n v="0"/>
    <n v="0"/>
    <n v="666440.16"/>
    <n v="665928.16"/>
  </r>
  <r>
    <s v="1.1-00-23"/>
    <s v="No"/>
    <n v="2"/>
    <x v="1"/>
    <n v="2.4"/>
    <s v="RECREACIÓN, CULTURA Y OTRAS MANIFESTACIONES SOCIALES"/>
    <s v="2.4.2"/>
    <x v="11"/>
    <x v="6"/>
    <x v="6"/>
    <s v="06_23"/>
    <n v="5"/>
    <n v="29"/>
    <s v="017_23"/>
    <x v="0"/>
    <n v="3800"/>
    <s v="SERVICIOS OFICIALES"/>
    <n v="384"/>
    <s v="EXPOSICIONES"/>
    <x v="128"/>
    <x v="128"/>
    <n v="0"/>
    <s v="SIN DESCRIPCIÓN PARA DESTINOS 00"/>
    <x v="0"/>
    <x v="0"/>
    <x v="1"/>
    <x v="3"/>
    <x v="1"/>
    <x v="39"/>
    <x v="27"/>
    <n v="570000"/>
    <n v="0"/>
    <n v="570000"/>
    <n v="570000"/>
    <n v="570000"/>
    <n v="570000"/>
    <n v="570000"/>
    <n v="0"/>
    <n v="0"/>
    <n v="0"/>
    <n v="0"/>
    <n v="570000"/>
    <n v="570000"/>
  </r>
  <r>
    <s v="1.1-00-23"/>
    <s v="No"/>
    <n v="2"/>
    <x v="1"/>
    <n v="2.4"/>
    <s v="RECREACIÓN, CULTURA Y OTRAS MANIFESTACIONES SOCIALES"/>
    <s v="2.4.1"/>
    <x v="12"/>
    <x v="6"/>
    <x v="6"/>
    <s v="16_23"/>
    <n v="5"/>
    <n v="55"/>
    <s v="036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12"/>
    <x v="1"/>
    <x v="40"/>
    <x v="28"/>
    <n v="16800000"/>
    <n v="16500000"/>
    <n v="13325735.99"/>
    <n v="13325735.99"/>
    <n v="13325735.99"/>
    <n v="13325735.99"/>
    <n v="13325735.99"/>
    <n v="3474264.01"/>
    <n v="290000"/>
    <n v="0"/>
    <n v="0"/>
    <n v="16800000"/>
    <n v="16510000"/>
  </r>
  <r>
    <s v="1.1-00-23"/>
    <s v="No"/>
    <n v="2"/>
    <x v="1"/>
    <n v="2.5"/>
    <s v="EDUCACIÓN"/>
    <s v="2.5.6"/>
    <x v="1"/>
    <x v="2"/>
    <x v="2"/>
    <s v="06_23"/>
    <n v="5"/>
    <n v="25"/>
    <s v="016_23"/>
    <x v="1"/>
    <n v="5600"/>
    <s v="MAQUINARIA, OTROS EQUIPOS Y HERRAMIENTAS"/>
    <n v="5670"/>
    <s v="BIENES MUEBLES, INMUEBLES E INTANGIBLES"/>
    <x v="109"/>
    <x v="109"/>
    <n v="0"/>
    <s v="SIN DESCRIPCIÓN PARA DESTINOS 00"/>
    <x v="3"/>
    <x v="3"/>
    <x v="1"/>
    <x v="3"/>
    <x v="1"/>
    <x v="4"/>
    <x v="3"/>
    <n v="250000"/>
    <n v="250000"/>
    <n v="186600"/>
    <n v="186600"/>
    <n v="186600"/>
    <n v="186600"/>
    <n v="0"/>
    <n v="63400"/>
    <n v="0"/>
    <n v="0"/>
    <n v="0"/>
    <n v="250000"/>
    <n v="250000"/>
  </r>
  <r>
    <s v="1.1-00-23"/>
    <s v="No"/>
    <n v="2"/>
    <x v="1"/>
    <n v="2.5"/>
    <s v="EDUCACIÓN"/>
    <s v="2.5.6"/>
    <x v="1"/>
    <x v="2"/>
    <x v="2"/>
    <s v="06_23"/>
    <n v="5"/>
    <n v="25"/>
    <s v="016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3"/>
    <x v="1"/>
    <x v="4"/>
    <x v="3"/>
    <n v="349774.89"/>
    <n v="502000"/>
    <n v="247774.89"/>
    <n v="247774.89"/>
    <n v="0"/>
    <n v="0"/>
    <n v="0"/>
    <n v="102000"/>
    <n v="102000"/>
    <n v="0"/>
    <n v="0"/>
    <n v="502000"/>
    <n v="247774.89"/>
  </r>
  <r>
    <s v="1.1-00-23"/>
    <s v="No"/>
    <n v="2"/>
    <x v="1"/>
    <n v="2.5"/>
    <s v="EDUCACIÓN"/>
    <s v="2.5.6"/>
    <x v="1"/>
    <x v="2"/>
    <x v="2"/>
    <s v="06_23"/>
    <n v="5"/>
    <n v="25"/>
    <s v="016_23"/>
    <x v="0"/>
    <n v="2900"/>
    <s v="HERRAMIENTAS, REFACCIONES Y ACCESORIOS MENORES"/>
    <n v="2920"/>
    <s v="MATERIALES Y SUMINISTROS"/>
    <x v="78"/>
    <x v="78"/>
    <n v="0"/>
    <s v="SIN DESCRIPCIÓN PARA DESTINOS 00"/>
    <x v="2"/>
    <x v="2"/>
    <x v="1"/>
    <x v="3"/>
    <x v="1"/>
    <x v="4"/>
    <x v="3"/>
    <n v="300000"/>
    <n v="300000"/>
    <n v="0"/>
    <n v="0"/>
    <n v="0"/>
    <n v="0"/>
    <n v="0"/>
    <n v="300000"/>
    <n v="300000"/>
    <n v="0"/>
    <n v="0"/>
    <n v="300000"/>
    <n v="0"/>
  </r>
  <r>
    <s v="1.1-00-23"/>
    <s v="No"/>
    <n v="2"/>
    <x v="1"/>
    <n v="2.5"/>
    <s v="EDUCACIÓN"/>
    <s v="2.5.6"/>
    <x v="1"/>
    <x v="2"/>
    <x v="2"/>
    <s v="06_23"/>
    <n v="5"/>
    <n v="25"/>
    <s v="016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3"/>
    <x v="1"/>
    <x v="4"/>
    <x v="3"/>
    <n v="100000"/>
    <n v="100000"/>
    <n v="0"/>
    <n v="0"/>
    <n v="0"/>
    <n v="0"/>
    <n v="0"/>
    <n v="100000"/>
    <n v="0"/>
    <n v="0"/>
    <n v="0"/>
    <n v="100000"/>
    <n v="100000"/>
  </r>
  <r>
    <s v="1.1-00-23"/>
    <s v="No"/>
    <n v="2"/>
    <x v="1"/>
    <n v="2.5"/>
    <s v="EDUCACIÓN"/>
    <s v="2.5.6"/>
    <x v="1"/>
    <x v="2"/>
    <x v="2"/>
    <s v="06_23"/>
    <n v="5"/>
    <n v="25"/>
    <s v="016_23"/>
    <x v="0"/>
    <n v="4400"/>
    <s v="AYUDAS SOCIALES"/>
    <n v="4430"/>
    <s v="TRANSFERENCIAS, ASIGNACIONES, SUBSIDIOS Y OTRAS  AYUDAS"/>
    <x v="129"/>
    <x v="129"/>
    <n v="0"/>
    <s v="SIN DESCRIPCIÓN PARA DESTINOS 00"/>
    <x v="4"/>
    <x v="4"/>
    <x v="1"/>
    <x v="3"/>
    <x v="1"/>
    <x v="4"/>
    <x v="3"/>
    <n v="3900000"/>
    <n v="3800000"/>
    <n v="2526192"/>
    <n v="2526192"/>
    <n v="2526192"/>
    <n v="2244093"/>
    <n v="2244093"/>
    <n v="1373808"/>
    <n v="0"/>
    <n v="0"/>
    <n v="0"/>
    <n v="3900000"/>
    <n v="3900000"/>
  </r>
  <r>
    <s v="1.1-00-23"/>
    <s v="No"/>
    <n v="2"/>
    <x v="1"/>
    <n v="2.5"/>
    <s v="EDUCACIÓN"/>
    <s v="2.5.6"/>
    <x v="1"/>
    <x v="2"/>
    <x v="2"/>
    <s v="06_23"/>
    <n v="5"/>
    <n v="25"/>
    <s v="016_23"/>
    <x v="0"/>
    <n v="4400"/>
    <s v="AYUDAS SOCIALES"/>
    <n v="4430"/>
    <s v="TRANSFERENCIAS, ASIGNACIONES, SUBSIDIOS Y OTRAS  AYUDAS"/>
    <x v="129"/>
    <x v="129"/>
    <n v="41"/>
    <s v="PINTURA PARA ESCUELAS"/>
    <x v="4"/>
    <x v="4"/>
    <x v="1"/>
    <x v="3"/>
    <x v="1"/>
    <x v="4"/>
    <x v="3"/>
    <n v="400000"/>
    <n v="0"/>
    <n v="397648"/>
    <n v="0"/>
    <n v="0"/>
    <n v="0"/>
    <n v="0"/>
    <n v="2352"/>
    <n v="0"/>
    <n v="0"/>
    <n v="0"/>
    <n v="400000"/>
    <n v="400000"/>
  </r>
  <r>
    <s v="1.1-00-23"/>
    <s v="No"/>
    <n v="2"/>
    <x v="1"/>
    <n v="2.5"/>
    <s v="EDUCACIÓN"/>
    <s v="2.5.6"/>
    <x v="1"/>
    <x v="2"/>
    <x v="2"/>
    <s v="06_23"/>
    <n v="5"/>
    <n v="28"/>
    <s v="016_23"/>
    <x v="0"/>
    <n v="4400"/>
    <s v="AYUDAS SOCIALES"/>
    <n v="4420"/>
    <s v="TRANSFERENCIAS, ASIGNACIONES, SUBSIDIOS Y OTRAS  AYUDAS"/>
    <x v="130"/>
    <x v="130"/>
    <n v="0"/>
    <s v="SIN DESCRIPCIÓN PARA DESTINOS 00"/>
    <x v="4"/>
    <x v="4"/>
    <x v="1"/>
    <x v="3"/>
    <x v="1"/>
    <x v="41"/>
    <x v="3"/>
    <n v="200000"/>
    <n v="200000"/>
    <n v="81300"/>
    <n v="81300"/>
    <n v="81300"/>
    <n v="81300"/>
    <n v="81300"/>
    <n v="118700"/>
    <n v="0"/>
    <n v="0"/>
    <n v="0"/>
    <n v="200000"/>
    <n v="200000"/>
  </r>
  <r>
    <s v="1.1-00-23"/>
    <s v="No"/>
    <n v="2"/>
    <x v="1"/>
    <n v="2.6"/>
    <s v="PROTECCIÓN SOCIAL"/>
    <s v="2.6.8"/>
    <x v="13"/>
    <x v="3"/>
    <x v="3"/>
    <s v="13_23"/>
    <n v="1"/>
    <n v="52"/>
    <s v="033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13"/>
    <x v="4"/>
    <x v="42"/>
    <x v="29"/>
    <n v="5910000"/>
    <n v="5910000"/>
    <n v="3346776.01"/>
    <n v="3346776.01"/>
    <n v="3346776.01"/>
    <n v="3346776.01"/>
    <n v="3346776.01"/>
    <n v="2563223.9900000002"/>
    <n v="0"/>
    <n v="0"/>
    <n v="0"/>
    <n v="5910000"/>
    <n v="5910000"/>
  </r>
  <r>
    <s v="1.1-00-23"/>
    <s v="No"/>
    <n v="2"/>
    <x v="1"/>
    <n v="2.6"/>
    <s v="PROTECCIÓN SOCIAL"/>
    <s v="2.6.3"/>
    <x v="14"/>
    <x v="3"/>
    <x v="3"/>
    <s v="12_23"/>
    <n v="1"/>
    <n v="51"/>
    <s v="032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14"/>
    <x v="4"/>
    <x v="43"/>
    <x v="30"/>
    <n v="66533232.560000002"/>
    <n v="66784842"/>
    <n v="58228005.030000001"/>
    <n v="58228005.030000001"/>
    <n v="57679614.469999999"/>
    <n v="57679614.469999999"/>
    <n v="57679614.469999999"/>
    <n v="8305227.5300000012"/>
    <n v="0"/>
    <n v="0"/>
    <n v="0"/>
    <n v="66784842"/>
    <n v="66533232.560000002"/>
  </r>
  <r>
    <s v="1.1-00-23"/>
    <s v="No"/>
    <n v="2"/>
    <x v="1"/>
    <n v="2.7"/>
    <s v="OTROS ASUNTOS SOCIALES"/>
    <s v="2.7.1"/>
    <x v="15"/>
    <x v="3"/>
    <x v="3"/>
    <s v="15_23"/>
    <n v="1"/>
    <n v="54"/>
    <s v="035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15"/>
    <x v="4"/>
    <x v="44"/>
    <x v="31"/>
    <n v="14625430"/>
    <n v="12625430"/>
    <n v="12889706.630000001"/>
    <n v="12889706.630000001"/>
    <n v="12889706.630000001"/>
    <n v="12889706.630000001"/>
    <n v="12889706.630000001"/>
    <n v="1735723.3699999992"/>
    <n v="0"/>
    <n v="0"/>
    <n v="0"/>
    <n v="14625430"/>
    <n v="14625430"/>
  </r>
  <r>
    <s v="1.1-00-23"/>
    <s v="No"/>
    <n v="2"/>
    <x v="1"/>
    <n v="2.7"/>
    <s v="OTROS ASUNTOS SOCIALES"/>
    <s v="2.7.1"/>
    <x v="15"/>
    <x v="2"/>
    <x v="2"/>
    <s v="06_23"/>
    <n v="5"/>
    <n v="26"/>
    <s v="016_23"/>
    <x v="0"/>
    <n v="3800"/>
    <s v="SERVICIOS OFICIALES"/>
    <n v="3820"/>
    <s v="SERVICIOS GENERALES"/>
    <x v="17"/>
    <x v="17"/>
    <n v="0"/>
    <s v="SIN DESCRIPCIÓN PARA DESTINOS 00"/>
    <x v="0"/>
    <x v="0"/>
    <x v="1"/>
    <x v="3"/>
    <x v="1"/>
    <x v="45"/>
    <x v="3"/>
    <n v="4000000"/>
    <n v="4000000"/>
    <n v="4000000"/>
    <n v="4000000"/>
    <n v="0"/>
    <n v="0"/>
    <n v="0"/>
    <n v="0"/>
    <n v="0"/>
    <n v="0"/>
    <n v="0"/>
    <n v="4000000"/>
    <n v="4000000"/>
  </r>
  <r>
    <s v="1.1-00-23"/>
    <s v="No"/>
    <n v="2"/>
    <x v="1"/>
    <n v="2.7"/>
    <s v="OTROS ASUNTOS SOCIALES"/>
    <s v="2.7.1"/>
    <x v="15"/>
    <x v="2"/>
    <x v="2"/>
    <s v="06_23"/>
    <n v="5"/>
    <n v="26"/>
    <s v="016_23"/>
    <x v="0"/>
    <n v="4400"/>
    <s v="AYUDAS SOCIALES"/>
    <n v="4450"/>
    <s v="TRANSFERENCIAS, ASIGNACIONES, SUBSIDIOS Y OTRAS  AYUDAS"/>
    <x v="40"/>
    <x v="40"/>
    <n v="15"/>
    <s v="RECONSTRUCCIÓN DEL TEJIDO SOCIAL"/>
    <x v="4"/>
    <x v="4"/>
    <x v="1"/>
    <x v="3"/>
    <x v="1"/>
    <x v="45"/>
    <x v="3"/>
    <n v="30000000"/>
    <n v="10000000"/>
    <n v="14923870.050000001"/>
    <n v="14923870.050000001"/>
    <n v="14923870.050000001"/>
    <n v="14923870.050000001"/>
    <n v="14923870.050000001"/>
    <n v="15076129.949999999"/>
    <n v="0"/>
    <n v="0"/>
    <n v="0"/>
    <n v="30000000"/>
    <n v="30000000"/>
  </r>
  <r>
    <s v="1.1-00-23"/>
    <s v="No"/>
    <n v="2"/>
    <x v="1"/>
    <n v="2.7"/>
    <s v="OTROS ASUNTOS SOCIALES"/>
    <s v="2.7.1"/>
    <x v="15"/>
    <x v="2"/>
    <x v="2"/>
    <s v="06_23"/>
    <n v="5"/>
    <n v="27"/>
    <s v="016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3"/>
    <x v="1"/>
    <x v="46"/>
    <x v="3"/>
    <n v="1000000"/>
    <n v="1000000"/>
    <n v="301466.42"/>
    <n v="301466.42"/>
    <n v="301466.42"/>
    <n v="283466.42"/>
    <n v="184500"/>
    <n v="698533.58000000007"/>
    <n v="0"/>
    <n v="0"/>
    <n v="0"/>
    <n v="1000000"/>
    <n v="1000000"/>
  </r>
  <r>
    <s v="1.1-00-23"/>
    <s v="No"/>
    <n v="2"/>
    <x v="1"/>
    <n v="2.7"/>
    <s v="OTROS ASUNTOS SOCIALES"/>
    <s v="2.7.1"/>
    <x v="15"/>
    <x v="2"/>
    <x v="2"/>
    <s v="06_23"/>
    <n v="5"/>
    <n v="30"/>
    <s v="018_23"/>
    <x v="0"/>
    <n v="3300"/>
    <s v="SERVICIOS PROFESIONALES, CIENTIFICOS, TECNICOS Y OTROS SERVICIOS"/>
    <n v="3350"/>
    <s v="SERVICIOS GENERALES"/>
    <x v="131"/>
    <x v="131"/>
    <n v="0"/>
    <s v="SIN DESCRIPCIÓN PARA DESTINOS 00"/>
    <x v="0"/>
    <x v="0"/>
    <x v="1"/>
    <x v="3"/>
    <x v="1"/>
    <x v="47"/>
    <x v="32"/>
    <n v="470000"/>
    <n v="470000"/>
    <n v="462979.2"/>
    <n v="462979.2"/>
    <n v="462979.2"/>
    <n v="462979.2"/>
    <n v="462979.2"/>
    <n v="7020.7999999999884"/>
    <n v="7020.8"/>
    <n v="0"/>
    <n v="0"/>
    <n v="470000"/>
    <n v="462979.2"/>
  </r>
  <r>
    <s v="1.1-00-23"/>
    <s v="No"/>
    <n v="2"/>
    <x v="1"/>
    <n v="2.7"/>
    <s v="OTROS ASUNTOS SOCIALES"/>
    <s v="2.7.1"/>
    <x v="15"/>
    <x v="2"/>
    <x v="2"/>
    <s v="06_23"/>
    <n v="5"/>
    <n v="30"/>
    <s v="018_23"/>
    <x v="0"/>
    <n v="3800"/>
    <s v="SERVICIOS OFICIALES"/>
    <n v="3820"/>
    <s v="SERVICIOS GENERALES"/>
    <x v="17"/>
    <x v="17"/>
    <n v="0"/>
    <s v="SIN DESCRIPCIÓN PARA DESTINOS 00"/>
    <x v="0"/>
    <x v="0"/>
    <x v="1"/>
    <x v="3"/>
    <x v="1"/>
    <x v="47"/>
    <x v="32"/>
    <n v="139879"/>
    <n v="0"/>
    <n v="74530"/>
    <n v="74530"/>
    <n v="74530"/>
    <n v="74530"/>
    <n v="74530"/>
    <n v="65349"/>
    <n v="65349"/>
    <n v="0"/>
    <n v="0"/>
    <n v="150000"/>
    <n v="74530"/>
  </r>
  <r>
    <s v="1.1-00-23"/>
    <s v="No"/>
    <n v="2"/>
    <x v="1"/>
    <n v="2.7"/>
    <s v="OTROS ASUNTOS SOCIALES"/>
    <s v="2.7.1"/>
    <x v="15"/>
    <x v="2"/>
    <x v="2"/>
    <s v="06_23"/>
    <n v="5"/>
    <n v="30"/>
    <s v="018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3"/>
    <x v="1"/>
    <x v="47"/>
    <x v="32"/>
    <n v="10000000"/>
    <n v="10000000"/>
    <n v="9990000"/>
    <n v="9990000"/>
    <n v="9990000"/>
    <n v="9990000"/>
    <n v="9990000"/>
    <n v="10000"/>
    <n v="0"/>
    <n v="0"/>
    <n v="0"/>
    <n v="10000000"/>
    <n v="10000000"/>
  </r>
  <r>
    <s v="1.1-00-23"/>
    <s v="No"/>
    <n v="2"/>
    <x v="1"/>
    <n v="2.7"/>
    <s v="OTROS ASUNTOS SOCIALES"/>
    <s v="2.7.1"/>
    <x v="15"/>
    <x v="2"/>
    <x v="2"/>
    <s v="06_23"/>
    <n v="5"/>
    <n v="30"/>
    <s v="018_23"/>
    <x v="0"/>
    <n v="4400"/>
    <s v="AYUDAS SOCIALES"/>
    <n v="4430"/>
    <s v="TRANSFERENCIAS, ASIGNACIONES, SUBSIDIOS Y OTRAS  AYUDAS"/>
    <x v="129"/>
    <x v="129"/>
    <n v="0"/>
    <s v="SIN DESCRIPCIÓN PARA DESTINOS 00"/>
    <x v="4"/>
    <x v="4"/>
    <x v="1"/>
    <x v="3"/>
    <x v="1"/>
    <x v="47"/>
    <x v="32"/>
    <n v="0"/>
    <n v="0"/>
    <n v="0"/>
    <n v="0"/>
    <n v="0"/>
    <n v="0"/>
    <n v="0"/>
    <n v="0"/>
    <n v="0"/>
    <n v="0"/>
    <n v="0"/>
    <n v="0"/>
    <n v="0"/>
  </r>
  <r>
    <s v="1.1-00-23"/>
    <s v="No"/>
    <n v="2"/>
    <x v="1"/>
    <n v="2.7"/>
    <s v="OTROS ASUNTOS SOCIALES"/>
    <s v="2.7.1"/>
    <x v="15"/>
    <x v="2"/>
    <x v="2"/>
    <s v="06_23"/>
    <n v="5"/>
    <n v="31"/>
    <s v="018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3"/>
    <x v="1"/>
    <x v="48"/>
    <x v="32"/>
    <n v="54793475.799999997"/>
    <n v="50566898.219999999"/>
    <n v="54554449.479999997"/>
    <n v="54554449.479999997"/>
    <n v="54554449.479999997"/>
    <n v="54554449.479999997"/>
    <n v="54554449.479999997"/>
    <n v="239026.3200000003"/>
    <n v="0"/>
    <n v="0"/>
    <n v="0"/>
    <n v="54793475.799999997"/>
    <n v="54793475.799999997"/>
  </r>
  <r>
    <s v="1.1-00-23"/>
    <s v="No"/>
    <n v="2"/>
    <x v="1"/>
    <n v="2.7"/>
    <s v="OTROS ASUNTOS SOCIALES"/>
    <s v="2.7.1"/>
    <x v="15"/>
    <x v="2"/>
    <x v="2"/>
    <s v="06_23"/>
    <n v="5"/>
    <n v="32"/>
    <s v="018_23"/>
    <x v="0"/>
    <n v="4400"/>
    <s v="AYUDAS SOCIALES"/>
    <n v="4410"/>
    <s v="TRANSFERENCIAS, ASIGNACIONES, SUBSIDIOS Y OTRAS  AYUDAS"/>
    <x v="18"/>
    <x v="18"/>
    <n v="0"/>
    <s v="SIN DESCRIPCIÓN PARA DESTINOS 00"/>
    <x v="4"/>
    <x v="4"/>
    <x v="1"/>
    <x v="3"/>
    <x v="1"/>
    <x v="49"/>
    <x v="32"/>
    <n v="14162986.199999999"/>
    <n v="10733101.779999999"/>
    <n v="14162986.199999999"/>
    <n v="14162986.199999999"/>
    <n v="14162986.199999999"/>
    <n v="14162986.199999999"/>
    <n v="14162986.199999999"/>
    <n v="0"/>
    <n v="0"/>
    <n v="0"/>
    <n v="0"/>
    <n v="14162986.199999999"/>
    <n v="14162986.199999999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1"/>
    <n v="5600"/>
    <s v="MAQUINARIA, OTROS EQUIPOS Y HERRAMIENTAS"/>
    <n v="5670"/>
    <s v="BIENES MUEBLES, INMUEBLES E INTANGIBLES"/>
    <x v="109"/>
    <x v="109"/>
    <n v="0"/>
    <s v="SIN DESCRIPCIÓN PARA DESTINOS 00"/>
    <x v="3"/>
    <x v="3"/>
    <x v="1"/>
    <x v="16"/>
    <x v="5"/>
    <x v="50"/>
    <x v="33"/>
    <n v="100000"/>
    <n v="100000"/>
    <n v="0"/>
    <n v="0"/>
    <n v="0"/>
    <n v="0"/>
    <n v="0"/>
    <n v="100000"/>
    <n v="0"/>
    <n v="0"/>
    <n v="0"/>
    <n v="100000"/>
    <n v="10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1"/>
    <n v="5700"/>
    <s v="ACTIVOS BIOLOGICOS"/>
    <n v="5780"/>
    <s v="BIENES MUEBLES, INMUEBLES E INTANGIBLES"/>
    <x v="132"/>
    <x v="132"/>
    <n v="0"/>
    <s v="SIN DESCRIPCIÓN PARA DESTINOS 00"/>
    <x v="3"/>
    <x v="3"/>
    <x v="1"/>
    <x v="16"/>
    <x v="5"/>
    <x v="50"/>
    <x v="33"/>
    <n v="50000"/>
    <n v="50000"/>
    <n v="0"/>
    <n v="0"/>
    <n v="0"/>
    <n v="0"/>
    <n v="0"/>
    <n v="50000"/>
    <n v="0"/>
    <n v="0"/>
    <n v="0"/>
    <n v="50000"/>
    <n v="5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2100"/>
    <s v="MATERIALES DE ADMINISTRACION, EMISION DE DOCUMENTOS Y ARTICULOS OFICIALES"/>
    <n v="2170"/>
    <s v="MATERIALES Y SUMINISTROS"/>
    <x v="11"/>
    <x v="11"/>
    <n v="0"/>
    <s v="SIN DESCRIPCIÓN PARA DESTINOS 00"/>
    <x v="2"/>
    <x v="2"/>
    <x v="1"/>
    <x v="16"/>
    <x v="5"/>
    <x v="50"/>
    <x v="33"/>
    <n v="30000"/>
    <n v="30000"/>
    <n v="0"/>
    <n v="0"/>
    <n v="0"/>
    <n v="0"/>
    <n v="0"/>
    <n v="30000"/>
    <n v="0"/>
    <n v="0"/>
    <n v="0"/>
    <n v="30000"/>
    <n v="3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2200"/>
    <s v="ALIMENTOS Y UTENSILIOS"/>
    <n v="2220"/>
    <s v="MATERIALES Y SUMINISTROS"/>
    <x v="112"/>
    <x v="112"/>
    <n v="0"/>
    <s v="SIN DESCRIPCIÓN PARA DESTINOS 00"/>
    <x v="2"/>
    <x v="2"/>
    <x v="1"/>
    <x v="16"/>
    <x v="5"/>
    <x v="50"/>
    <x v="33"/>
    <n v="40000"/>
    <n v="40000"/>
    <n v="20000"/>
    <n v="20000"/>
    <n v="0"/>
    <n v="0"/>
    <n v="0"/>
    <n v="20000"/>
    <n v="0"/>
    <n v="0"/>
    <n v="0"/>
    <n v="40000"/>
    <n v="4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2500"/>
    <s v="PRODUCTOS QUIMICOS, FARMACEUTICOS Y DE LABORATORIO"/>
    <n v="2520"/>
    <s v="MATERIALES Y SUMINISTROS"/>
    <x v="75"/>
    <x v="75"/>
    <n v="0"/>
    <s v="SIN DESCRIPCIÓN PARA DESTINOS 00"/>
    <x v="2"/>
    <x v="2"/>
    <x v="1"/>
    <x v="16"/>
    <x v="5"/>
    <x v="50"/>
    <x v="33"/>
    <n v="50000"/>
    <n v="50000"/>
    <n v="0"/>
    <n v="0"/>
    <n v="0"/>
    <n v="0"/>
    <n v="0"/>
    <n v="50000"/>
    <n v="0"/>
    <n v="0"/>
    <n v="0"/>
    <n v="50000"/>
    <n v="5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2500"/>
    <s v="PRODUCTOS QUIMICOS, FARMACEUTICOS Y DE LABORATORIO"/>
    <n v="2590"/>
    <s v="MATERIALES Y SUMINISTROS"/>
    <x v="133"/>
    <x v="133"/>
    <n v="0"/>
    <s v="SIN DESCRIPCIÓN PARA DESTINOS 00"/>
    <x v="2"/>
    <x v="2"/>
    <x v="1"/>
    <x v="16"/>
    <x v="5"/>
    <x v="50"/>
    <x v="33"/>
    <n v="3775271.34"/>
    <n v="2500000"/>
    <n v="3757792.84"/>
    <n v="3757792.84"/>
    <n v="3757792.84"/>
    <n v="3757792.84"/>
    <n v="3757792.84"/>
    <n v="17478.5"/>
    <n v="0"/>
    <n v="0"/>
    <n v="0"/>
    <n v="3775271.34"/>
    <n v="3775271.34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3800"/>
    <s v="SERVICIOS OFICIALES"/>
    <n v="3820"/>
    <s v="SERVICIOS GENERALES"/>
    <x v="17"/>
    <x v="17"/>
    <n v="0"/>
    <s v="SIN DESCRIPCIÓN PARA DESTINOS 00"/>
    <x v="0"/>
    <x v="0"/>
    <x v="1"/>
    <x v="16"/>
    <x v="5"/>
    <x v="50"/>
    <x v="33"/>
    <n v="619981"/>
    <n v="500000"/>
    <n v="599981"/>
    <n v="599981"/>
    <n v="599981"/>
    <n v="599981"/>
    <n v="599981"/>
    <n v="20000"/>
    <n v="0"/>
    <n v="0"/>
    <n v="0"/>
    <n v="619981"/>
    <n v="619981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16"/>
    <x v="5"/>
    <x v="50"/>
    <x v="33"/>
    <n v="0"/>
    <n v="0"/>
    <n v="0"/>
    <n v="0"/>
    <n v="0"/>
    <n v="0"/>
    <n v="0"/>
    <n v="0"/>
    <n v="0"/>
    <n v="600000"/>
    <n v="0"/>
    <n v="0"/>
    <n v="6000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4200"/>
    <s v="TRANSFERENCIAS AL RESTO DEL SECTOR PUBLICO"/>
    <n v="4210"/>
    <s v="TRANSFERENCIAS, ASIGNACIONES, SUBSIDIOS Y OTRAS  AYUDAS"/>
    <x v="41"/>
    <x v="41"/>
    <n v="0"/>
    <s v="SIN DESCRIPCIÓN PARA DESTINOS 00"/>
    <x v="4"/>
    <x v="4"/>
    <x v="1"/>
    <x v="16"/>
    <x v="5"/>
    <x v="50"/>
    <x v="33"/>
    <n v="750000"/>
    <n v="1200000"/>
    <n v="199200"/>
    <n v="199200"/>
    <n v="199200"/>
    <n v="199200"/>
    <n v="199200"/>
    <n v="550800"/>
    <n v="550800"/>
    <n v="0"/>
    <n v="0"/>
    <n v="1200000"/>
    <n v="199200"/>
  </r>
  <r>
    <s v="1.1-00-23"/>
    <s v="No"/>
    <n v="2"/>
    <x v="1"/>
    <n v="2.7"/>
    <s v="OTROS ASUNTOS SOCIALES"/>
    <s v="2.7.1"/>
    <x v="15"/>
    <x v="1"/>
    <x v="1"/>
    <s v="10_23"/>
    <n v="4"/>
    <n v="48"/>
    <s v="030_23"/>
    <x v="0"/>
    <n v="4400"/>
    <s v="AYUDAS SOCIALES"/>
    <n v="4410"/>
    <s v="TRANSFERENCIAS, ASIGNACIONES, SUBSIDIOS Y OTRAS  AYUDAS"/>
    <x v="18"/>
    <x v="18"/>
    <n v="32"/>
    <s v="PROGRAMA DE APOYO A LADRILLEROS"/>
    <x v="4"/>
    <x v="4"/>
    <x v="1"/>
    <x v="16"/>
    <x v="5"/>
    <x v="50"/>
    <x v="33"/>
    <n v="450000"/>
    <n v="0"/>
    <n v="0"/>
    <n v="0"/>
    <n v="0"/>
    <n v="0"/>
    <n v="0"/>
    <n v="450000"/>
    <n v="0"/>
    <n v="0"/>
    <n v="0"/>
    <n v="0"/>
    <n v="450000"/>
  </r>
  <r>
    <s v="1.1-00-23"/>
    <s v="No"/>
    <n v="3"/>
    <x v="2"/>
    <n v="3.1"/>
    <s v="ASUNTOS ECONÓMICOS, COMERCIALES Y LABORALES EN GENERAL"/>
    <s v="3.1.1"/>
    <x v="16"/>
    <x v="2"/>
    <x v="2"/>
    <s v="09_23"/>
    <n v="8"/>
    <n v="45"/>
    <s v="028_23"/>
    <x v="0"/>
    <n v="4300"/>
    <s v="SUBSIDIOS Y SUBVENCIONES"/>
    <n v="4310"/>
    <s v="TRANSFERENCIAS, ASIGNACIONES, SUBSIDIOS Y OTRAS  AYUDAS"/>
    <x v="63"/>
    <x v="63"/>
    <n v="0"/>
    <s v="SIN DESCRIPCIÓN PARA DESTINOS 00"/>
    <x v="4"/>
    <x v="4"/>
    <x v="1"/>
    <x v="9"/>
    <x v="7"/>
    <x v="51"/>
    <x v="34"/>
    <n v="2000000"/>
    <n v="2000000"/>
    <n v="1950000"/>
    <n v="1950000"/>
    <n v="1950000"/>
    <n v="1950000"/>
    <n v="1950000"/>
    <n v="50000"/>
    <n v="0"/>
    <n v="0"/>
    <n v="0"/>
    <n v="2000000"/>
    <n v="2000000"/>
  </r>
  <r>
    <s v="1.1-00-23"/>
    <s v="No"/>
    <n v="3"/>
    <x v="2"/>
    <n v="3.1"/>
    <s v="ASUNTOS ECONÓMICOS, COMERCIALES Y LABORALES EN GENERAL"/>
    <s v="3.1.1"/>
    <x v="16"/>
    <x v="2"/>
    <x v="2"/>
    <s v="09_23"/>
    <n v="8"/>
    <n v="46"/>
    <s v="028_23"/>
    <x v="0"/>
    <n v="4300"/>
    <s v="SUBSIDIOS Y SUBVENCIONES"/>
    <n v="4310"/>
    <s v="TRANSFERENCIAS, ASIGNACIONES, SUBSIDIOS Y OTRAS  AYUDAS"/>
    <x v="63"/>
    <x v="63"/>
    <n v="0"/>
    <s v="SIN DESCRIPCIÓN PARA DESTINOS 00"/>
    <x v="4"/>
    <x v="4"/>
    <x v="1"/>
    <x v="9"/>
    <x v="7"/>
    <x v="52"/>
    <x v="34"/>
    <n v="300000"/>
    <n v="300000"/>
    <n v="210000"/>
    <n v="210000"/>
    <n v="210000"/>
    <n v="48000"/>
    <n v="48000"/>
    <n v="90000"/>
    <n v="0"/>
    <n v="0"/>
    <n v="0"/>
    <n v="300000"/>
    <n v="30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300"/>
    <s v="EQUIPO E INSTRUMENTAL MEDICO Y DE LABORATORIO"/>
    <n v="5310"/>
    <s v="BIENES MUEBLES, INMUEBLES E INTANGIBLES"/>
    <x v="118"/>
    <x v="118"/>
    <n v="0"/>
    <s v="SIN DESCRIPCIÓN PARA DESTINOS 00"/>
    <x v="3"/>
    <x v="3"/>
    <x v="1"/>
    <x v="9"/>
    <x v="7"/>
    <x v="53"/>
    <x v="35"/>
    <n v="173919.61"/>
    <n v="86000"/>
    <n v="173919.61"/>
    <n v="115919.61"/>
    <n v="115919.61"/>
    <n v="115919.61"/>
    <n v="115919.61"/>
    <n v="0"/>
    <n v="0"/>
    <n v="0"/>
    <n v="0"/>
    <n v="136000"/>
    <n v="173919.61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400"/>
    <s v="VEHICULOS Y EQUIPO DE TRANSPORTE"/>
    <n v="5450"/>
    <s v="BIENES MUEBLES, INMUEBLES E INTANGIBLES"/>
    <x v="134"/>
    <x v="134"/>
    <n v="0"/>
    <s v="SIN DESCRIPCIÓN PARA DESTINOS 00"/>
    <x v="3"/>
    <x v="3"/>
    <x v="1"/>
    <x v="9"/>
    <x v="7"/>
    <x v="53"/>
    <x v="35"/>
    <n v="120000"/>
    <n v="0"/>
    <n v="0"/>
    <n v="0"/>
    <n v="0"/>
    <n v="0"/>
    <n v="0"/>
    <n v="120000"/>
    <n v="0"/>
    <n v="0"/>
    <n v="0"/>
    <n v="120000"/>
    <n v="12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600"/>
    <s v="MAQUINARIA, OTROS EQUIPOS Y HERRAMIENTAS"/>
    <n v="5610"/>
    <s v="BIENES MUEBLES, INMUEBLES E INTANGIBLES"/>
    <x v="107"/>
    <x v="107"/>
    <n v="0"/>
    <s v="SIN DESCRIPCIÓN PARA DESTINOS 00"/>
    <x v="3"/>
    <x v="3"/>
    <x v="1"/>
    <x v="9"/>
    <x v="7"/>
    <x v="53"/>
    <x v="35"/>
    <n v="0"/>
    <n v="0"/>
    <n v="0"/>
    <n v="0"/>
    <n v="0"/>
    <n v="0"/>
    <n v="0"/>
    <n v="0"/>
    <n v="0"/>
    <n v="0"/>
    <n v="0"/>
    <n v="15000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600"/>
    <s v="MAQUINARIA, OTROS EQUIPOS Y HERRAMIENTAS"/>
    <n v="5670"/>
    <s v="BIENES MUEBLES, INMUEBLES E INTANGIBLES"/>
    <x v="109"/>
    <x v="109"/>
    <n v="0"/>
    <s v="SIN DESCRIPCIÓN PARA DESTINOS 00"/>
    <x v="3"/>
    <x v="3"/>
    <x v="1"/>
    <x v="9"/>
    <x v="7"/>
    <x v="53"/>
    <x v="35"/>
    <n v="150000"/>
    <n v="0"/>
    <n v="0"/>
    <n v="0"/>
    <n v="0"/>
    <n v="0"/>
    <n v="0"/>
    <n v="150000"/>
    <n v="0"/>
    <n v="0"/>
    <n v="0"/>
    <n v="0"/>
    <n v="15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200"/>
    <s v="ALIMENTOS Y UTENSILIOS"/>
    <n v="2220"/>
    <s v="MATERIALES Y SUMINISTROS"/>
    <x v="112"/>
    <x v="112"/>
    <n v="0"/>
    <s v="SIN DESCRIPCIÓN PARA DESTINOS 00"/>
    <x v="2"/>
    <x v="2"/>
    <x v="1"/>
    <x v="9"/>
    <x v="7"/>
    <x v="53"/>
    <x v="35"/>
    <n v="96000"/>
    <n v="100000"/>
    <n v="95999.4"/>
    <n v="95999.4"/>
    <n v="95999.4"/>
    <n v="95999.4"/>
    <n v="95999.4"/>
    <n v="0.60000000000582077"/>
    <n v="0"/>
    <n v="0"/>
    <n v="0"/>
    <n v="100000"/>
    <n v="96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300"/>
    <s v="MATERIAS PRIMAS Y MATERIALES DE PRODUCCION Y COMERCIALIZACION"/>
    <n v="2350"/>
    <s v="MATERIALES Y SUMINISTROS"/>
    <x v="135"/>
    <x v="135"/>
    <n v="0"/>
    <s v="SIN DESCRIPCIÓN PARA DESTINOS 00"/>
    <x v="2"/>
    <x v="2"/>
    <x v="1"/>
    <x v="9"/>
    <x v="7"/>
    <x v="53"/>
    <x v="35"/>
    <n v="1073225.1100000001"/>
    <n v="700000"/>
    <n v="852169.15"/>
    <n v="575850.04"/>
    <n v="575154.04"/>
    <n v="575154.04"/>
    <n v="575154.04"/>
    <n v="221055.96000000008"/>
    <n v="0"/>
    <n v="0"/>
    <n v="0"/>
    <n v="700000"/>
    <n v="1073225.1100000001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300"/>
    <s v="MATERIAS PRIMAS Y MATERIALES DE PRODUCCION Y COMERCIALIZACION"/>
    <n v="2390"/>
    <s v="MATERIALES Y SUMINISTROS"/>
    <x v="136"/>
    <x v="136"/>
    <n v="0"/>
    <s v="SIN DESCRIPCIÓN PARA DESTINOS 00"/>
    <x v="2"/>
    <x v="2"/>
    <x v="1"/>
    <x v="9"/>
    <x v="7"/>
    <x v="53"/>
    <x v="35"/>
    <n v="630000"/>
    <n v="500000"/>
    <n v="450000"/>
    <n v="450000"/>
    <n v="450000"/>
    <n v="450000"/>
    <n v="450000"/>
    <n v="180000"/>
    <n v="0"/>
    <n v="0"/>
    <n v="0"/>
    <n v="540000"/>
    <n v="63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400"/>
    <s v="MATERIALES Y ARTÍCULOS DE CONSTRUCCIÓN Y DE REPARACIÓN."/>
    <n v="2430"/>
    <s v="MATERIALES Y SUMINISTROS"/>
    <x v="137"/>
    <x v="137"/>
    <n v="0"/>
    <s v="SIN DESCRIPCIÓN PARA DESTINOS 00"/>
    <x v="2"/>
    <x v="2"/>
    <x v="1"/>
    <x v="9"/>
    <x v="7"/>
    <x v="53"/>
    <x v="35"/>
    <n v="10000"/>
    <n v="100000"/>
    <n v="9164"/>
    <n v="9164"/>
    <n v="0"/>
    <n v="0"/>
    <n v="0"/>
    <n v="836"/>
    <n v="0"/>
    <n v="0"/>
    <n v="0"/>
    <n v="100000"/>
    <n v="1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400"/>
    <s v="MATERIALES Y ARTÍCULOS DE CONSTRUCCIÓN Y DE REPARACIÓN."/>
    <n v="2450"/>
    <s v="MATERIALES Y SUMINISTROS"/>
    <x v="71"/>
    <x v="71"/>
    <n v="0"/>
    <s v="SIN DESCRIPCIÓN PARA DESTINOS 00"/>
    <x v="2"/>
    <x v="2"/>
    <x v="1"/>
    <x v="9"/>
    <x v="7"/>
    <x v="53"/>
    <x v="35"/>
    <n v="0"/>
    <n v="400000"/>
    <n v="0"/>
    <n v="0"/>
    <n v="0"/>
    <n v="0"/>
    <n v="0"/>
    <n v="0"/>
    <n v="0"/>
    <n v="0"/>
    <n v="0"/>
    <n v="9000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500"/>
    <s v="PRODUCTOS QUIMICOS, FARMACEUTICOS Y DE LABORATORIO"/>
    <n v="2560"/>
    <s v="MATERIALES Y SUMINISTROS"/>
    <x v="76"/>
    <x v="76"/>
    <n v="0"/>
    <s v="SIN DESCRIPCIÓN PARA DESTINOS 00"/>
    <x v="2"/>
    <x v="2"/>
    <x v="1"/>
    <x v="9"/>
    <x v="7"/>
    <x v="53"/>
    <x v="35"/>
    <n v="500000"/>
    <n v="500000"/>
    <n v="0"/>
    <n v="0"/>
    <n v="0"/>
    <n v="0"/>
    <n v="0"/>
    <n v="500000"/>
    <n v="500000"/>
    <n v="0"/>
    <n v="0"/>
    <n v="50000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9"/>
    <x v="7"/>
    <x v="53"/>
    <x v="35"/>
    <n v="200000"/>
    <n v="200000"/>
    <n v="156597.81"/>
    <n v="144417.81"/>
    <n v="101153.78"/>
    <n v="101153.78"/>
    <n v="101153.78"/>
    <n v="43402.19"/>
    <n v="0"/>
    <n v="0"/>
    <n v="0"/>
    <n v="200000"/>
    <n v="20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9"/>
    <x v="7"/>
    <x v="53"/>
    <x v="35"/>
    <n v="150000"/>
    <n v="150000"/>
    <n v="76553.75"/>
    <n v="76553.75"/>
    <n v="76553.75"/>
    <n v="76553.75"/>
    <n v="15805.7"/>
    <n v="73446.25"/>
    <n v="0"/>
    <n v="0"/>
    <n v="0"/>
    <n v="150000"/>
    <n v="15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200"/>
    <s v="SERVICIOS DE ARRENDAMIENTO"/>
    <n v="3260"/>
    <s v="SERVICIOS GENERALES"/>
    <x v="111"/>
    <x v="111"/>
    <n v="17"/>
    <s v="ELABORACIÓN DE COMPOSTA"/>
    <x v="0"/>
    <x v="0"/>
    <x v="1"/>
    <x v="9"/>
    <x v="7"/>
    <x v="53"/>
    <x v="35"/>
    <n v="0"/>
    <n v="499990.64"/>
    <n v="0"/>
    <n v="0"/>
    <n v="0"/>
    <n v="0"/>
    <n v="0"/>
    <n v="0"/>
    <n v="0"/>
    <n v="0"/>
    <n v="0"/>
    <n v="100000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200"/>
    <s v="SERVICIOS DE ARRENDAMIENTO"/>
    <n v="3260"/>
    <s v="SERVICIOS GENERALES"/>
    <x v="111"/>
    <x v="111"/>
    <n v="18"/>
    <s v="LIMPIEZA DE MINAS DE BASALTO"/>
    <x v="0"/>
    <x v="0"/>
    <x v="1"/>
    <x v="9"/>
    <x v="7"/>
    <x v="53"/>
    <x v="35"/>
    <n v="495088"/>
    <n v="500009.36"/>
    <n v="495088"/>
    <n v="495088"/>
    <n v="495088"/>
    <n v="495088"/>
    <n v="495088"/>
    <n v="0"/>
    <n v="0"/>
    <n v="0"/>
    <n v="0"/>
    <n v="500000"/>
    <n v="495088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9"/>
    <x v="7"/>
    <x v="53"/>
    <x v="35"/>
    <n v="42000"/>
    <n v="0"/>
    <n v="41064"/>
    <n v="41064"/>
    <n v="0"/>
    <n v="0"/>
    <n v="0"/>
    <n v="936"/>
    <n v="0"/>
    <n v="0"/>
    <n v="0"/>
    <n v="42000"/>
    <n v="42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0"/>
    <s v="SIN DESCRIPCIÓN PARA DESTINOS 00"/>
    <x v="0"/>
    <x v="0"/>
    <x v="1"/>
    <x v="9"/>
    <x v="7"/>
    <x v="53"/>
    <x v="35"/>
    <n v="830817"/>
    <n v="100006.84"/>
    <n v="829880"/>
    <n v="694160"/>
    <n v="641960"/>
    <n v="441960"/>
    <n v="441960"/>
    <n v="937"/>
    <n v="0"/>
    <n v="500000"/>
    <n v="0"/>
    <n v="815620"/>
    <n v="1330817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19"/>
    <s v="CABALGATA"/>
    <x v="0"/>
    <x v="0"/>
    <x v="1"/>
    <x v="9"/>
    <x v="7"/>
    <x v="53"/>
    <x v="35"/>
    <n v="445000"/>
    <n v="400006.84"/>
    <n v="445000"/>
    <n v="445000"/>
    <n v="445000"/>
    <n v="445000"/>
    <n v="445000"/>
    <n v="0"/>
    <n v="0"/>
    <n v="0"/>
    <n v="0"/>
    <n v="445000"/>
    <n v="445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0"/>
    <s v="EXPO AGROPECUARIA"/>
    <x v="0"/>
    <x v="0"/>
    <x v="1"/>
    <x v="9"/>
    <x v="7"/>
    <x v="53"/>
    <x v="35"/>
    <n v="448000"/>
    <n v="400006.84"/>
    <n v="448000"/>
    <n v="448000"/>
    <n v="448000"/>
    <n v="448000"/>
    <n v="448000"/>
    <n v="0"/>
    <n v="0"/>
    <n v="0"/>
    <n v="0"/>
    <n v="448000"/>
    <n v="448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1"/>
    <s v="CHARRERIA"/>
    <x v="0"/>
    <x v="0"/>
    <x v="1"/>
    <x v="9"/>
    <x v="7"/>
    <x v="53"/>
    <x v="35"/>
    <n v="497495"/>
    <n v="499993.16"/>
    <n v="497495"/>
    <n v="497495"/>
    <n v="207495"/>
    <n v="0"/>
    <n v="0"/>
    <n v="0"/>
    <n v="0"/>
    <n v="0"/>
    <n v="0"/>
    <n v="499380"/>
    <n v="497495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2"/>
    <s v="MICTLAN"/>
    <x v="0"/>
    <x v="0"/>
    <x v="1"/>
    <x v="9"/>
    <x v="7"/>
    <x v="53"/>
    <x v="35"/>
    <n v="500000"/>
    <n v="499993.16"/>
    <n v="0"/>
    <n v="0"/>
    <n v="0"/>
    <n v="0"/>
    <n v="0"/>
    <n v="500000"/>
    <n v="0"/>
    <n v="0"/>
    <n v="0"/>
    <n v="500000"/>
    <n v="50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3"/>
    <s v="ARBOL NAVIDEÑO"/>
    <x v="0"/>
    <x v="0"/>
    <x v="1"/>
    <x v="9"/>
    <x v="7"/>
    <x v="53"/>
    <x v="35"/>
    <n v="350000"/>
    <n v="349993.16"/>
    <n v="0"/>
    <n v="0"/>
    <n v="0"/>
    <n v="0"/>
    <n v="0"/>
    <n v="350000"/>
    <n v="0"/>
    <n v="0"/>
    <n v="0"/>
    <n v="350000"/>
    <n v="35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4"/>
    <s v="ACTIBAZAREZ"/>
    <x v="0"/>
    <x v="0"/>
    <x v="1"/>
    <x v="9"/>
    <x v="7"/>
    <x v="53"/>
    <x v="35"/>
    <n v="0"/>
    <n v="100006.84"/>
    <n v="0"/>
    <n v="0"/>
    <n v="0"/>
    <n v="0"/>
    <n v="0"/>
    <n v="0"/>
    <n v="0"/>
    <n v="0"/>
    <n v="0"/>
    <n v="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5"/>
    <s v="SECTOR EMPRESARIAL"/>
    <x v="0"/>
    <x v="0"/>
    <x v="1"/>
    <x v="9"/>
    <x v="7"/>
    <x v="53"/>
    <x v="35"/>
    <n v="0"/>
    <n v="199993.16"/>
    <n v="0"/>
    <n v="0"/>
    <n v="0"/>
    <n v="0"/>
    <n v="0"/>
    <n v="0"/>
    <n v="0"/>
    <n v="0"/>
    <n v="0"/>
    <n v="0"/>
    <n v="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2"/>
    <s v="026_23"/>
    <x v="0"/>
    <n v="3800"/>
    <s v="SERVICIOS OFICIALES"/>
    <n v="3820"/>
    <s v="SERVICIOS GENERALES"/>
    <x v="17"/>
    <x v="17"/>
    <n v="29"/>
    <s v="ROSCA DE REYES"/>
    <x v="0"/>
    <x v="0"/>
    <x v="1"/>
    <x v="9"/>
    <x v="7"/>
    <x v="53"/>
    <x v="35"/>
    <n v="200000"/>
    <n v="200000"/>
    <n v="200000"/>
    <n v="200000"/>
    <n v="200000"/>
    <n v="200000"/>
    <n v="200000"/>
    <n v="0"/>
    <n v="0"/>
    <n v="0"/>
    <n v="0"/>
    <n v="200000"/>
    <n v="200000"/>
  </r>
  <r>
    <s v="1.1-00-23"/>
    <s v="No"/>
    <n v="3"/>
    <x v="2"/>
    <n v="3.1"/>
    <s v="ASUNTOS ECONÓMICOS, COMERCIALES Y LABORALES EN GENERAL"/>
    <s v="3.1.1"/>
    <x v="16"/>
    <x v="1"/>
    <x v="1"/>
    <s v="09_23"/>
    <n v="8"/>
    <n v="44"/>
    <s v="028_23"/>
    <x v="0"/>
    <n v="2500"/>
    <s v="PRODUCTOS QUIMICOS, FARMACEUTICOS Y DE LABORATORIO"/>
    <n v="2520"/>
    <s v="MATERIALES Y SUMINISTROS"/>
    <x v="75"/>
    <x v="75"/>
    <n v="0"/>
    <s v="SIN DESCRIPCIÓN PARA DESTINOS 00"/>
    <x v="2"/>
    <x v="2"/>
    <x v="1"/>
    <x v="9"/>
    <x v="7"/>
    <x v="54"/>
    <x v="34"/>
    <n v="430000"/>
    <n v="500000"/>
    <n v="429988.8"/>
    <n v="429988.8"/>
    <n v="429988.8"/>
    <n v="429988.8"/>
    <n v="429988.8"/>
    <n v="11.200000000011642"/>
    <n v="0"/>
    <n v="0"/>
    <n v="0"/>
    <n v="500000"/>
    <n v="430000"/>
  </r>
  <r>
    <s v="1.1-00-23"/>
    <s v="No"/>
    <n v="3"/>
    <x v="2"/>
    <n v="3.7"/>
    <s v="TURISMO"/>
    <s v="3.7.1"/>
    <x v="17"/>
    <x v="1"/>
    <x v="1"/>
    <s v="09_23"/>
    <n v="8"/>
    <n v="47"/>
    <s v="029_23"/>
    <x v="0"/>
    <n v="3800"/>
    <s v="SERVICIOS OFICIALES"/>
    <n v="3820"/>
    <s v="SERVICIOS GENERALES"/>
    <x v="17"/>
    <x v="17"/>
    <n v="26"/>
    <s v="ESCUELA DE CHARRERIA"/>
    <x v="0"/>
    <x v="0"/>
    <x v="1"/>
    <x v="9"/>
    <x v="7"/>
    <x v="55"/>
    <x v="36"/>
    <n v="691600"/>
    <n v="700000"/>
    <n v="591600"/>
    <n v="591600"/>
    <n v="591600"/>
    <n v="591600"/>
    <n v="591600"/>
    <n v="100000"/>
    <n v="0"/>
    <n v="0"/>
    <n v="0"/>
    <n v="700000"/>
    <n v="691600"/>
  </r>
  <r>
    <s v="1.1-00-23"/>
    <s v="No"/>
    <n v="3"/>
    <x v="2"/>
    <n v="3.7"/>
    <s v="TURISMO"/>
    <s v="3.7.1"/>
    <x v="17"/>
    <x v="1"/>
    <x v="1"/>
    <s v="09_23"/>
    <n v="8"/>
    <n v="47"/>
    <s v="029_23"/>
    <x v="0"/>
    <n v="4400"/>
    <s v="AYUDAS SOCIALES"/>
    <n v="4410"/>
    <s v="TRANSFERENCIAS, ASIGNACIONES, SUBSIDIOS Y OTRAS  AYUDAS"/>
    <x v="18"/>
    <x v="18"/>
    <n v="27"/>
    <s v="APOYO A LAS TRADICIONES (XAYACATES)"/>
    <x v="4"/>
    <x v="4"/>
    <x v="1"/>
    <x v="9"/>
    <x v="7"/>
    <x v="55"/>
    <x v="36"/>
    <n v="50000"/>
    <n v="50000"/>
    <n v="50000"/>
    <n v="50000"/>
    <n v="50000"/>
    <n v="50000"/>
    <n v="50000"/>
    <n v="0"/>
    <n v="0"/>
    <n v="0"/>
    <n v="0"/>
    <n v="50000"/>
    <n v="500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1"/>
    <n v="5100"/>
    <s v="MOBILIARIO Y EQUIPO DE ADMINISTRACION"/>
    <n v="5190"/>
    <s v="BIENES MUEBLES, INMUEBLES E INTANGIBLES"/>
    <x v="6"/>
    <x v="6"/>
    <n v="0"/>
    <s v="SIN DESCRIPCIÓN PARA DESTINOS 00"/>
    <x v="3"/>
    <x v="3"/>
    <x v="1"/>
    <x v="7"/>
    <x v="0"/>
    <x v="20"/>
    <x v="10"/>
    <n v="16200"/>
    <n v="0"/>
    <n v="13618.4"/>
    <n v="13618.4"/>
    <n v="13618.4"/>
    <n v="13618.4"/>
    <n v="13618.4"/>
    <n v="2581.6000000000004"/>
    <n v="0"/>
    <n v="0"/>
    <n v="0"/>
    <n v="16200"/>
    <n v="162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1"/>
    <n v="5200"/>
    <s v="MOBILIARIO Y EQUIPO EDUCACIONAL Y RECREATIVO"/>
    <n v="5210"/>
    <s v="BIENES MUEBLES, INMUEBLES E INTANGIBLES"/>
    <x v="66"/>
    <x v="66"/>
    <n v="0"/>
    <s v="SIN DESCRIPCIÓN PARA DESTINOS 00"/>
    <x v="3"/>
    <x v="3"/>
    <x v="1"/>
    <x v="7"/>
    <x v="0"/>
    <x v="20"/>
    <x v="10"/>
    <n v="25052.52"/>
    <n v="0"/>
    <n v="25052.52"/>
    <n v="0"/>
    <n v="0"/>
    <n v="0"/>
    <n v="0"/>
    <n v="0"/>
    <n v="0"/>
    <n v="0"/>
    <n v="0"/>
    <n v="23000"/>
    <n v="25052.52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1"/>
    <n v="5200"/>
    <s v="MOBILIARIO Y EQUIPO EDUCACIONAL Y RECREATIVO"/>
    <n v="5230"/>
    <s v="BIENES MUEBLES, INMUEBLES E INTANGIBLES"/>
    <x v="138"/>
    <x v="138"/>
    <n v="0"/>
    <s v="SIN DESCRIPCIÓN PARA DESTINOS 00"/>
    <x v="3"/>
    <x v="3"/>
    <x v="1"/>
    <x v="7"/>
    <x v="0"/>
    <x v="20"/>
    <x v="10"/>
    <n v="201436"/>
    <n v="0"/>
    <n v="216398.35"/>
    <n v="191746.03"/>
    <n v="170335.85"/>
    <n v="125982.09"/>
    <n v="125982.09"/>
    <n v="-14962.350000000006"/>
    <n v="0"/>
    <n v="34962.35"/>
    <n v="0"/>
    <n v="201436"/>
    <n v="236398.35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1"/>
    <n v="5600"/>
    <s v="MAQUINARIA, OTROS EQUIPOS Y HERRAMIENTAS"/>
    <n v="5650"/>
    <s v="BIENES MUEBLES, INMUEBLES E INTANGIBLES"/>
    <x v="115"/>
    <x v="115"/>
    <n v="0"/>
    <s v="SIN DESCRIPCIÓN PARA DESTINOS 00"/>
    <x v="3"/>
    <x v="3"/>
    <x v="1"/>
    <x v="7"/>
    <x v="0"/>
    <x v="20"/>
    <x v="10"/>
    <n v="1911252"/>
    <n v="170000"/>
    <n v="3235671.52"/>
    <n v="1435815.52"/>
    <n v="11020"/>
    <n v="0"/>
    <n v="0"/>
    <n v="-1324419.52"/>
    <n v="0"/>
    <n v="0"/>
    <n v="0"/>
    <n v="1911252"/>
    <n v="1911252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100"/>
    <s v="MATERIALES DE ADMINISTRACION, EMISION DE DOCUMENTOS Y ARTICULOS OFICIALES"/>
    <n v="2140"/>
    <s v="MATERIALES Y SUMINISTROS"/>
    <x v="10"/>
    <x v="10"/>
    <n v="0"/>
    <s v="SIN DESCRIPCIÓN PARA DESTINOS 00"/>
    <x v="2"/>
    <x v="2"/>
    <x v="1"/>
    <x v="7"/>
    <x v="0"/>
    <x v="20"/>
    <x v="10"/>
    <n v="201914"/>
    <n v="205400"/>
    <n v="50854.22"/>
    <n v="50854.22"/>
    <n v="50854.23"/>
    <n v="19584.11"/>
    <n v="19584.11"/>
    <n v="151059.78"/>
    <n v="0"/>
    <n v="0"/>
    <n v="0"/>
    <n v="205400"/>
    <n v="201914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400"/>
    <s v="MATERIALES Y ARTÍCULOS DE CONSTRUCCIÓN Y DE REPARACIÓN."/>
    <n v="2460"/>
    <s v="MATERIALES Y SUMINISTROS"/>
    <x v="72"/>
    <x v="72"/>
    <n v="0"/>
    <s v="SIN DESCRIPCIÓN PARA DESTINOS 00"/>
    <x v="2"/>
    <x v="2"/>
    <x v="1"/>
    <x v="7"/>
    <x v="0"/>
    <x v="20"/>
    <x v="10"/>
    <n v="243600"/>
    <n v="150000"/>
    <n v="239693.12"/>
    <n v="65878.720000000001"/>
    <n v="54046.720000000001"/>
    <n v="49724.56"/>
    <n v="49724.56"/>
    <n v="3906.8800000000047"/>
    <n v="0"/>
    <n v="0"/>
    <n v="0"/>
    <n v="160600"/>
    <n v="2436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400"/>
    <s v="MATERIALES Y ARTÍCULOS DE CONSTRUCCIÓN Y DE REPARACIÓN."/>
    <n v="2470"/>
    <s v="MATERIALES Y SUMINISTROS"/>
    <x v="73"/>
    <x v="73"/>
    <n v="0"/>
    <s v="SIN DESCRIPCIÓN PARA DESTINOS 00"/>
    <x v="2"/>
    <x v="2"/>
    <x v="1"/>
    <x v="7"/>
    <x v="0"/>
    <x v="20"/>
    <x v="10"/>
    <n v="1862"/>
    <n v="0"/>
    <n v="1861.8"/>
    <n v="0"/>
    <n v="0"/>
    <n v="0"/>
    <n v="0"/>
    <n v="0.20000000000004547"/>
    <n v="0"/>
    <n v="0"/>
    <n v="0"/>
    <n v="0"/>
    <n v="1862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400"/>
    <s v="MATERIALES Y ARTÍCULOS DE CONSTRUCCIÓN Y DE REPARACIÓN."/>
    <n v="2490"/>
    <s v="MATERIALES Y SUMINISTROS"/>
    <x v="74"/>
    <x v="74"/>
    <n v="0"/>
    <s v="SIN DESCRIPCIÓN PARA DESTINOS 00"/>
    <x v="2"/>
    <x v="2"/>
    <x v="1"/>
    <x v="7"/>
    <x v="0"/>
    <x v="20"/>
    <x v="10"/>
    <n v="6000"/>
    <n v="5000"/>
    <n v="2859.4"/>
    <n v="0"/>
    <n v="0"/>
    <n v="0"/>
    <n v="0"/>
    <n v="3140.6"/>
    <n v="0"/>
    <n v="0"/>
    <n v="0"/>
    <n v="6000"/>
    <n v="60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700"/>
    <s v="VESTUARIO, BLANCOS, PRENDAS DE PROTECCION Y ARTICULOS DEPORTIVOS"/>
    <n v="2720"/>
    <s v="MATERIALES Y SUMINISTROS"/>
    <x v="77"/>
    <x v="77"/>
    <n v="0"/>
    <s v="SIN DESCRIPCIÓN PARA DESTINOS 00"/>
    <x v="2"/>
    <x v="2"/>
    <x v="1"/>
    <x v="7"/>
    <x v="0"/>
    <x v="20"/>
    <x v="10"/>
    <n v="18100"/>
    <n v="15000"/>
    <n v="3099.81"/>
    <n v="0"/>
    <n v="0"/>
    <n v="0"/>
    <n v="0"/>
    <n v="15000.19"/>
    <n v="0"/>
    <n v="0"/>
    <n v="0"/>
    <n v="18100"/>
    <n v="181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900"/>
    <s v="HERRAMIENTAS, REFACCIONES Y ACCESORIOS MENORES"/>
    <n v="2910"/>
    <s v="MATERIALES Y SUMINISTROS"/>
    <x v="45"/>
    <x v="45"/>
    <n v="0"/>
    <s v="SIN DESCRIPCIÓN PARA DESTINOS 00"/>
    <x v="2"/>
    <x v="2"/>
    <x v="1"/>
    <x v="7"/>
    <x v="0"/>
    <x v="20"/>
    <x v="10"/>
    <n v="33180"/>
    <n v="20000"/>
    <n v="32351.24"/>
    <n v="4999.6000000000004"/>
    <n v="2679.6"/>
    <n v="0"/>
    <n v="0"/>
    <n v="828.7599999999984"/>
    <n v="0"/>
    <n v="0"/>
    <n v="0"/>
    <n v="33180"/>
    <n v="3318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900"/>
    <s v="HERRAMIENTAS, REFACCIONES Y ACCESORIOS MENORES"/>
    <n v="2920"/>
    <s v="MATERIALES Y SUMINISTROS"/>
    <x v="78"/>
    <x v="78"/>
    <n v="0"/>
    <s v="SIN DESCRIPCIÓN PARA DESTINOS 00"/>
    <x v="2"/>
    <x v="2"/>
    <x v="1"/>
    <x v="7"/>
    <x v="0"/>
    <x v="20"/>
    <x v="10"/>
    <n v="0"/>
    <n v="0"/>
    <n v="0"/>
    <n v="0"/>
    <n v="0"/>
    <n v="0"/>
    <n v="0"/>
    <n v="0"/>
    <n v="0"/>
    <n v="0"/>
    <n v="0"/>
    <n v="0"/>
    <n v="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900"/>
    <s v="HERRAMIENTAS, REFACCIONES Y ACCESORIOS MENORES"/>
    <n v="2940"/>
    <s v="MATERIALES Y SUMINISTROS"/>
    <x v="46"/>
    <x v="46"/>
    <n v="0"/>
    <s v="SIN DESCRIPCIÓN PARA DESTINOS 00"/>
    <x v="2"/>
    <x v="2"/>
    <x v="1"/>
    <x v="7"/>
    <x v="0"/>
    <x v="20"/>
    <x v="10"/>
    <n v="267385"/>
    <n v="210000"/>
    <n v="237327.41"/>
    <n v="203759.33"/>
    <n v="193908.42"/>
    <n v="189906.8"/>
    <n v="189906.8"/>
    <n v="30057.589999999997"/>
    <n v="0"/>
    <n v="0"/>
    <n v="0"/>
    <n v="350385"/>
    <n v="267385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2900"/>
    <s v="HERRAMIENTAS, REFACCIONES Y ACCESORIOS MENORES"/>
    <n v="2990"/>
    <s v="MATERIALES Y SUMINISTROS"/>
    <x v="139"/>
    <x v="139"/>
    <n v="0"/>
    <s v="SIN DESCRIPCIÓN PARA DESTINOS 00"/>
    <x v="2"/>
    <x v="2"/>
    <x v="1"/>
    <x v="7"/>
    <x v="0"/>
    <x v="20"/>
    <x v="10"/>
    <n v="1624"/>
    <n v="0"/>
    <n v="1624"/>
    <n v="0"/>
    <n v="0"/>
    <n v="0"/>
    <n v="0"/>
    <n v="0"/>
    <n v="0"/>
    <n v="0"/>
    <n v="0"/>
    <n v="0"/>
    <n v="1624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100"/>
    <s v="SERVICIOS BASICOS"/>
    <n v="3140"/>
    <s v="SERVICIOS GENERALES"/>
    <x v="81"/>
    <x v="81"/>
    <n v="0"/>
    <s v="SIN DESCRIPCIÓN PARA DESTINOS 00"/>
    <x v="0"/>
    <x v="0"/>
    <x v="1"/>
    <x v="7"/>
    <x v="0"/>
    <x v="20"/>
    <x v="10"/>
    <n v="1824700"/>
    <n v="1813000"/>
    <n v="1741466.24"/>
    <n v="1741466.24"/>
    <n v="1000098.64"/>
    <n v="962282.64"/>
    <n v="851825.12"/>
    <n v="83233.760000000009"/>
    <n v="0"/>
    <n v="0"/>
    <n v="0"/>
    <n v="1824700"/>
    <n v="182470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100"/>
    <s v="SERVICIOS BASICOS"/>
    <n v="316"/>
    <s v="SERVICIOS DE TELECOMUNICACIONES Y SATÉLITES"/>
    <x v="34"/>
    <x v="34"/>
    <n v="0"/>
    <s v="SIN DESCRIPCIÓN PARA DESTINOS 00"/>
    <x v="0"/>
    <x v="0"/>
    <x v="1"/>
    <x v="7"/>
    <x v="0"/>
    <x v="20"/>
    <x v="10"/>
    <n v="97022.399999999994"/>
    <n v="0"/>
    <n v="97022.399999999994"/>
    <n v="97022.399999999994"/>
    <n v="16453.439999999999"/>
    <n v="13711.2"/>
    <n v="13711.2"/>
    <n v="0"/>
    <n v="0"/>
    <n v="0"/>
    <n v="0"/>
    <n v="97022.399999999994"/>
    <n v="97022.399999999994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100"/>
    <s v="SERVICIOS BASICOS"/>
    <n v="3180"/>
    <s v="SERVICIOS GENERALES"/>
    <x v="47"/>
    <x v="47"/>
    <n v="0"/>
    <s v="SIN DESCRIPCIÓN PARA DESTINOS 00"/>
    <x v="0"/>
    <x v="0"/>
    <x v="1"/>
    <x v="7"/>
    <x v="0"/>
    <x v="20"/>
    <x v="10"/>
    <n v="2897.76"/>
    <n v="0"/>
    <n v="1779.43"/>
    <n v="1779.43"/>
    <n v="1779.43"/>
    <n v="1779.43"/>
    <n v="1779.43"/>
    <n v="1118.3300000000002"/>
    <n v="0"/>
    <n v="0"/>
    <n v="0"/>
    <n v="2897.76"/>
    <n v="2897.76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300"/>
    <s v="SERVICIOS PROFESIONALES, CIENTIFICOS, TECNICOS Y OTROS SERVICIOS"/>
    <n v="3330"/>
    <s v="SERVICIOS GENERALES"/>
    <x v="50"/>
    <x v="50"/>
    <n v="0"/>
    <s v="SIN DESCRIPCIÓN PARA DESTINOS 00"/>
    <x v="0"/>
    <x v="0"/>
    <x v="1"/>
    <x v="7"/>
    <x v="0"/>
    <x v="20"/>
    <x v="10"/>
    <n v="0"/>
    <n v="0"/>
    <n v="0"/>
    <n v="0"/>
    <n v="0"/>
    <n v="0"/>
    <n v="0"/>
    <n v="0"/>
    <n v="0"/>
    <n v="0"/>
    <n v="0"/>
    <n v="0"/>
    <n v="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300"/>
    <s v="SERVICIOS PROFESIONALES, CIENTIFICOS, TECNICOS Y OTROS SERVICIOS"/>
    <n v="3360"/>
    <s v="SERVICIOS GENERALES"/>
    <x v="4"/>
    <x v="4"/>
    <n v="0"/>
    <s v="SIN DESCRIPCIÓN PARA DESTINOS 00"/>
    <x v="0"/>
    <x v="0"/>
    <x v="1"/>
    <x v="7"/>
    <x v="0"/>
    <x v="20"/>
    <x v="10"/>
    <n v="1255"/>
    <n v="1500000"/>
    <n v="0"/>
    <n v="0"/>
    <n v="0"/>
    <n v="0"/>
    <n v="0"/>
    <n v="1255"/>
    <n v="0"/>
    <n v="0"/>
    <n v="0"/>
    <n v="1255"/>
    <n v="1255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400"/>
    <s v="SERVICIOS FINANCIEROS, BANCARIOS Y COMERCIALES"/>
    <n v="3470"/>
    <s v="SERVICIOS GENERALES"/>
    <x v="140"/>
    <x v="140"/>
    <n v="0"/>
    <s v="SIN DESCRIPCIÓN PARA DESTINOS 00"/>
    <x v="0"/>
    <x v="0"/>
    <x v="1"/>
    <x v="7"/>
    <x v="0"/>
    <x v="20"/>
    <x v="10"/>
    <n v="7192"/>
    <n v="0"/>
    <n v="6960"/>
    <n v="6960"/>
    <n v="6960"/>
    <n v="0"/>
    <n v="0"/>
    <n v="232"/>
    <n v="0"/>
    <n v="0"/>
    <n v="0"/>
    <n v="7192"/>
    <n v="7192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500"/>
    <s v="SERVICIOS DE INSTALACION, REPARACION, MANTENIMIENTO Y CONSERVACION"/>
    <n v="3520"/>
    <s v="SERVICIOS GENERALES"/>
    <x v="88"/>
    <x v="88"/>
    <n v="0"/>
    <s v="SIN DESCRIPCIÓN PARA DESTINOS 00"/>
    <x v="0"/>
    <x v="0"/>
    <x v="1"/>
    <x v="7"/>
    <x v="0"/>
    <x v="20"/>
    <x v="10"/>
    <n v="5220"/>
    <n v="0"/>
    <n v="4988"/>
    <n v="4988"/>
    <n v="4988"/>
    <n v="4988"/>
    <n v="0"/>
    <n v="232"/>
    <n v="0"/>
    <n v="0"/>
    <n v="0"/>
    <n v="5220"/>
    <n v="522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700"/>
    <s v="SERVICIOS DE TRASLADO Y VIATICOS"/>
    <n v="3710"/>
    <s v="SERVICIOS GENERALES"/>
    <x v="37"/>
    <x v="37"/>
    <n v="0"/>
    <s v="SIN DESCRIPCIÓN PARA DESTINOS 00"/>
    <x v="0"/>
    <x v="0"/>
    <x v="1"/>
    <x v="7"/>
    <x v="0"/>
    <x v="20"/>
    <x v="10"/>
    <n v="0"/>
    <n v="0"/>
    <n v="0"/>
    <n v="0"/>
    <n v="0"/>
    <n v="0"/>
    <n v="0"/>
    <n v="0"/>
    <n v="0"/>
    <n v="0"/>
    <n v="0"/>
    <n v="0"/>
    <n v="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700"/>
    <s v="SERVICIOS DE TRASLADO Y VIATICOS"/>
    <n v="3750"/>
    <s v="SERVICIOS GENERALES"/>
    <x v="38"/>
    <x v="38"/>
    <n v="0"/>
    <s v="SIN DESCRIPCIÓN PARA DESTINOS 00"/>
    <x v="0"/>
    <x v="0"/>
    <x v="1"/>
    <x v="7"/>
    <x v="0"/>
    <x v="20"/>
    <x v="10"/>
    <n v="0"/>
    <n v="0"/>
    <n v="0"/>
    <n v="0"/>
    <n v="0"/>
    <n v="0"/>
    <n v="0"/>
    <n v="0"/>
    <n v="0"/>
    <n v="0"/>
    <n v="0"/>
    <n v="0"/>
    <n v="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3500"/>
    <s v="SERVICIOS DE INSTALACION, REPARACION, MANTENIMIENTO Y CONSERVACION"/>
    <n v="3530"/>
    <s v="SERVICIOS GENERALES"/>
    <x v="141"/>
    <x v="141"/>
    <n v="0"/>
    <s v="SIN DESCRIPCIÓN PARA DESTINOS 00"/>
    <x v="0"/>
    <x v="0"/>
    <x v="1"/>
    <x v="7"/>
    <x v="0"/>
    <x v="20"/>
    <x v="10"/>
    <n v="253550"/>
    <n v="275000"/>
    <n v="135909.92000000001"/>
    <n v="23998.92"/>
    <n v="0"/>
    <n v="0"/>
    <n v="0"/>
    <n v="117640.07999999999"/>
    <n v="0"/>
    <n v="0"/>
    <n v="0"/>
    <n v="263300"/>
    <n v="253550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5100"/>
    <s v="MOBILIARIO Y EQUIPO DE ADMINISTRACION"/>
    <n v="5150"/>
    <s v="BIENES MUEBLES, INMUEBLES E INTANGIBLES"/>
    <x v="57"/>
    <x v="57"/>
    <n v="0"/>
    <s v="SIN DESCRIPCIÓN PARA DESTINOS 00"/>
    <x v="3"/>
    <x v="3"/>
    <x v="1"/>
    <x v="7"/>
    <x v="0"/>
    <x v="20"/>
    <x v="10"/>
    <n v="812763.48"/>
    <n v="500000"/>
    <n v="812763.48"/>
    <n v="694239.26"/>
    <n v="694239.25"/>
    <n v="566417.09"/>
    <n v="566417.09"/>
    <n v="0"/>
    <n v="0"/>
    <n v="0"/>
    <n v="0"/>
    <n v="980000"/>
    <n v="812763.48"/>
  </r>
  <r>
    <s v="1.1-00-23"/>
    <s v="No"/>
    <n v="3"/>
    <x v="2"/>
    <n v="3.8"/>
    <s v="CIENCIA, TECNOLOGÍA E INNOVACIÓN"/>
    <s v="3.8.4"/>
    <x v="6"/>
    <x v="1"/>
    <x v="1"/>
    <s v="11_23"/>
    <n v="6"/>
    <n v="49"/>
    <s v="031_23"/>
    <x v="0"/>
    <n v="5100"/>
    <s v="MOBILIARIO Y EQUIPO DE ADMINISTRACION"/>
    <n v="5150"/>
    <s v="BIENES MUEBLES, INMUEBLES E INTANGIBLES"/>
    <x v="57"/>
    <x v="57"/>
    <n v="37"/>
    <s v="EQUIPAMIENTO TECNOLOGICO PROTECCIÓN CIVIL Y BOMBEROS"/>
    <x v="3"/>
    <x v="3"/>
    <x v="1"/>
    <x v="7"/>
    <x v="0"/>
    <x v="20"/>
    <x v="10"/>
    <n v="165184"/>
    <n v="0"/>
    <n v="165489.07999999999"/>
    <n v="165489.07999999999"/>
    <n v="128412"/>
    <n v="0"/>
    <n v="0"/>
    <n v="-305.07999999998719"/>
    <n v="0"/>
    <n v="0"/>
    <n v="0"/>
    <n v="0"/>
    <n v="165184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1"/>
    <n v="5900"/>
    <s v="ACTIVOS INTANGIBLES"/>
    <n v="5910"/>
    <s v="BIENES MUEBLES, INMUEBLES E INTANGIBLES"/>
    <x v="142"/>
    <x v="142"/>
    <n v="0"/>
    <s v="SIN DESCRIPCIÓN PARA DESTINOS 00"/>
    <x v="3"/>
    <x v="3"/>
    <x v="1"/>
    <x v="7"/>
    <x v="0"/>
    <x v="14"/>
    <x v="10"/>
    <n v="6020779.5999999996"/>
    <n v="5841164"/>
    <n v="6020779.5999999996"/>
    <n v="5629015.9699999997"/>
    <n v="4013853.04"/>
    <n v="3903885.04"/>
    <n v="3512121.41"/>
    <n v="0"/>
    <n v="0"/>
    <n v="0"/>
    <n v="0"/>
    <n v="5991164"/>
    <n v="6020779.5999999996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1"/>
    <n v="5900"/>
    <s v="ACTIVOS INTANGIBLES"/>
    <n v="5970"/>
    <s v="BIENES MUEBLES, INMUEBLES E INTANGIBLES"/>
    <x v="143"/>
    <x v="143"/>
    <n v="0"/>
    <s v="SIN DESCRIPCIÓN PARA DESTINOS 00"/>
    <x v="3"/>
    <x v="3"/>
    <x v="1"/>
    <x v="7"/>
    <x v="0"/>
    <x v="14"/>
    <x v="10"/>
    <n v="4972314.42"/>
    <n v="4091000"/>
    <n v="4634442.0199999996"/>
    <n v="5001930.0199999996"/>
    <n v="5001930.0199999996"/>
    <n v="4872707.62"/>
    <n v="4872707.62"/>
    <n v="337872.40000000037"/>
    <n v="0"/>
    <n v="0"/>
    <n v="0"/>
    <n v="5001930.0199999996"/>
    <n v="4972314.42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0"/>
    <n v="2100"/>
    <s v="MATERIALES DE ADMINISTRACION, EMISION DE DOCUMENTOS Y ARTICULOS OFICIALES"/>
    <n v="2150"/>
    <s v="MATERIALES Y SUMINISTROS"/>
    <x v="67"/>
    <x v="67"/>
    <n v="0"/>
    <s v="SIN DESCRIPCIÓN PARA DESTINOS 00"/>
    <x v="2"/>
    <x v="2"/>
    <x v="1"/>
    <x v="7"/>
    <x v="0"/>
    <x v="14"/>
    <x v="10"/>
    <n v="0"/>
    <n v="0"/>
    <n v="0"/>
    <n v="0"/>
    <n v="0"/>
    <n v="0"/>
    <n v="0"/>
    <n v="0"/>
    <n v="0"/>
    <n v="0"/>
    <n v="0"/>
    <n v="0"/>
    <n v="0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0"/>
    <n v="3200"/>
    <s v="SERVICIOS DE ARRENDAMIENTO"/>
    <n v="3230"/>
    <s v="SERVICIOS GENERALES"/>
    <x v="83"/>
    <x v="83"/>
    <n v="0"/>
    <s v="SIN DESCRIPCIÓN PARA DESTINOS 00"/>
    <x v="0"/>
    <x v="0"/>
    <x v="1"/>
    <x v="7"/>
    <x v="0"/>
    <x v="14"/>
    <x v="10"/>
    <n v="5250000"/>
    <n v="750000"/>
    <n v="5049512.43"/>
    <n v="5049512.43"/>
    <n v="3885575.03"/>
    <n v="3823758.63"/>
    <n v="3522450.09"/>
    <n v="200487.5700000003"/>
    <n v="0"/>
    <n v="0"/>
    <n v="0"/>
    <n v="5250000"/>
    <n v="5250000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0"/>
    <n v="3300"/>
    <s v="SERVICIOS PROFESIONALES, CIENTIFICOS, TECNICOS Y OTROS SERVICIOS"/>
    <n v="3330"/>
    <s v="SERVICIOS GENERALES"/>
    <x v="50"/>
    <x v="50"/>
    <n v="0"/>
    <s v="SIN DESCRIPCIÓN PARA DESTINOS 00"/>
    <x v="0"/>
    <x v="0"/>
    <x v="1"/>
    <x v="7"/>
    <x v="0"/>
    <x v="14"/>
    <x v="10"/>
    <n v="10496425.59"/>
    <n v="275000"/>
    <n v="10493919.99"/>
    <n v="10493919.99"/>
    <n v="6013286.79"/>
    <n v="5617912.3899999997"/>
    <n v="3480112.4"/>
    <n v="2505.5999999996275"/>
    <n v="0"/>
    <n v="0"/>
    <n v="0"/>
    <n v="10496425.59"/>
    <n v="10496425.59"/>
  </r>
  <r>
    <s v="1.1-00-23"/>
    <s v="No"/>
    <n v="3"/>
    <x v="2"/>
    <n v="3.8"/>
    <s v="CIENCIA, TECNOLOGÍA E INNOVACIÓN"/>
    <s v="3.8.4"/>
    <x v="6"/>
    <x v="1"/>
    <x v="1"/>
    <s v="11_23"/>
    <n v="6"/>
    <n v="50"/>
    <s v="031_23"/>
    <x v="0"/>
    <n v="3300"/>
    <s v="SERVICIOS PROFESIONALES, CIENTIFICOS, TECNICOS Y OTROS SERVICIOS"/>
    <n v="3390"/>
    <s v="SERVICIOS GENERALES"/>
    <x v="13"/>
    <x v="13"/>
    <n v="0"/>
    <s v="SIN DESCRIPCIÓN PARA DESTINOS 00"/>
    <x v="0"/>
    <x v="0"/>
    <x v="1"/>
    <x v="7"/>
    <x v="0"/>
    <x v="14"/>
    <x v="10"/>
    <n v="0"/>
    <n v="0"/>
    <n v="0"/>
    <n v="0"/>
    <n v="0"/>
    <n v="0"/>
    <n v="0"/>
    <n v="0"/>
    <n v="0"/>
    <n v="0"/>
    <n v="0"/>
    <n v="0"/>
    <n v="0"/>
  </r>
  <r>
    <s v="2.6-05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8"/>
    <x v="0"/>
    <x v="0"/>
    <x v="0"/>
    <x v="0"/>
    <n v="8782.65"/>
    <n v="0"/>
    <n v="8782.65"/>
    <n v="8782.65"/>
    <n v="8782.65"/>
    <n v="8782.65"/>
    <n v="8782.65"/>
    <n v="0"/>
    <n v="0"/>
    <n v="0"/>
    <n v="0"/>
    <n v="8782.65"/>
    <n v="8782.65"/>
  </r>
  <r>
    <s v="2.6-11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19"/>
    <x v="0"/>
    <x v="0"/>
    <x v="0"/>
    <x v="0"/>
    <n v="35741.68"/>
    <n v="0"/>
    <n v="35741.68"/>
    <n v="35741.68"/>
    <n v="35741.68"/>
    <n v="35741.68"/>
    <n v="35741.68"/>
    <n v="0"/>
    <n v="0"/>
    <n v="0"/>
    <n v="0"/>
    <n v="35741.68"/>
    <n v="35741.68"/>
  </r>
  <r>
    <s v="2.5-02-22"/>
    <s v="Si"/>
    <n v="1"/>
    <x v="0"/>
    <n v="1.3"/>
    <s v="COORDINACIÓN DE LA POLÍTICA DE GOBIERNO"/>
    <s v="1.3.4"/>
    <x v="0"/>
    <x v="0"/>
    <x v="0"/>
    <s v="04_23"/>
    <n v="6"/>
    <n v="19"/>
    <s v="013_23"/>
    <x v="0"/>
    <n v="3900"/>
    <s v="OTROS SERVICIOS GENERALES"/>
    <n v="3920"/>
    <s v="SERVICIOS GENERALES"/>
    <x v="0"/>
    <x v="0"/>
    <n v="0"/>
    <s v="SIN DESCRIPCIÓN PARA DESTINOS 00"/>
    <x v="0"/>
    <x v="0"/>
    <x v="20"/>
    <x v="0"/>
    <x v="0"/>
    <x v="0"/>
    <x v="0"/>
    <n v="1487966.99"/>
    <n v="0"/>
    <n v="1487966.99"/>
    <n v="1487966.99"/>
    <n v="1487966.99"/>
    <n v="1487966.99"/>
    <n v="1487966.99"/>
    <n v="0"/>
    <n v="0"/>
    <n v="0"/>
    <n v="0"/>
    <n v="1487966.99"/>
    <n v="1487966.99"/>
  </r>
  <r>
    <s v="1.6-08-23"/>
    <s v="Si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200"/>
    <s v="MOBILIARIO Y EQUIPO EDUCACIONAL Y RECREATIVO"/>
    <n v="5210"/>
    <s v="BIENES MUEBLES, INMUEBLES E INTANGIBLES"/>
    <x v="66"/>
    <x v="66"/>
    <n v="0"/>
    <s v="SIN DESCRIPCIÓN PARA DESTINOS 00"/>
    <x v="3"/>
    <x v="3"/>
    <x v="21"/>
    <x v="9"/>
    <x v="7"/>
    <x v="53"/>
    <x v="35"/>
    <n v="1373020"/>
    <n v="0"/>
    <n v="1373020"/>
    <n v="0"/>
    <n v="0"/>
    <n v="0"/>
    <n v="0"/>
    <n v="0"/>
    <n v="0"/>
    <n v="0"/>
    <n v="0"/>
    <n v="1373020"/>
    <n v="1373020"/>
  </r>
  <r>
    <s v="2.6-13-23"/>
    <s v="Si"/>
    <n v="3"/>
    <x v="2"/>
    <n v="3.1"/>
    <s v="ASUNTOS ECONÓMICOS, COMERCIALES Y LABORALES EN GENERAL"/>
    <s v="3.1.1"/>
    <x v="16"/>
    <x v="1"/>
    <x v="1"/>
    <s v="09_23"/>
    <n v="8"/>
    <n v="42"/>
    <s v="026_23"/>
    <x v="1"/>
    <n v="5200"/>
    <s v="MOBILIARIO Y EQUIPO EDUCACIONAL Y RECREATIVO"/>
    <n v="5210"/>
    <s v="BIENES MUEBLES, INMUEBLES E INTANGIBLES"/>
    <x v="66"/>
    <x v="66"/>
    <n v="0"/>
    <s v="SIN DESCRIPCIÓN PARA DESTINOS 00"/>
    <x v="3"/>
    <x v="3"/>
    <x v="22"/>
    <x v="9"/>
    <x v="7"/>
    <x v="53"/>
    <x v="35"/>
    <n v="2000000"/>
    <n v="0"/>
    <n v="2000000"/>
    <n v="0"/>
    <n v="0"/>
    <n v="0"/>
    <n v="0"/>
    <n v="0"/>
    <n v="0"/>
    <n v="0"/>
    <n v="0"/>
    <n v="2000000"/>
    <n v="2000000"/>
  </r>
  <r>
    <s v="2.5-01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20"/>
    <s v="INVERSIÓN PÚBLICA"/>
    <x v="26"/>
    <x v="26"/>
    <n v="0"/>
    <s v="SIN DESCRIPCIÓN PARA DESTINOS 00"/>
    <x v="6"/>
    <x v="6"/>
    <x v="15"/>
    <x v="5"/>
    <x v="3"/>
    <x v="7"/>
    <x v="6"/>
    <n v="3200000"/>
    <n v="0"/>
    <n v="1192184.73"/>
    <n v="1192184.73"/>
    <n v="298046.18"/>
    <n v="298046.18"/>
    <n v="298046.18"/>
    <n v="2007815.27"/>
    <n v="0"/>
    <n v="0"/>
    <n v="0"/>
    <n v="0"/>
    <n v="3200000"/>
  </r>
  <r>
    <s v="2.5-01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15"/>
    <x v="5"/>
    <x v="3"/>
    <x v="7"/>
    <x v="6"/>
    <n v="63090616"/>
    <n v="33091667.420000002"/>
    <n v="32400395.149999999"/>
    <n v="32400395.149999999"/>
    <n v="13137318.960000001"/>
    <n v="13137318.960000001"/>
    <n v="13137318.960000001"/>
    <n v="30690220.850000001"/>
    <n v="0"/>
    <n v="0"/>
    <n v="2700000"/>
    <n v="63090616"/>
    <n v="65790616"/>
  </r>
  <r>
    <s v="2.5-01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15"/>
    <x v="5"/>
    <x v="3"/>
    <x v="7"/>
    <x v="6"/>
    <n v="56800000"/>
    <n v="19999996.199999999"/>
    <n v="40604651.090000004"/>
    <n v="40604651.090000004"/>
    <n v="16327840.68"/>
    <n v="15603337.33"/>
    <n v="15603337.33"/>
    <n v="16195348.909999996"/>
    <n v="0"/>
    <n v="0"/>
    <n v="0"/>
    <n v="60000000"/>
    <n v="56800000"/>
  </r>
  <r>
    <s v="2.6-14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23"/>
    <x v="5"/>
    <x v="3"/>
    <x v="7"/>
    <x v="6"/>
    <n v="15000000"/>
    <n v="0"/>
    <n v="0"/>
    <n v="0"/>
    <n v="0"/>
    <n v="0"/>
    <n v="0"/>
    <n v="15000000"/>
    <n v="0"/>
    <n v="0"/>
    <n v="0"/>
    <n v="15000000"/>
    <n v="15000000"/>
  </r>
  <r>
    <s v="1.1-01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24"/>
    <x v="5"/>
    <x v="3"/>
    <x v="7"/>
    <x v="6"/>
    <n v="11200000"/>
    <n v="0"/>
    <n v="0"/>
    <n v="0"/>
    <n v="0"/>
    <n v="0"/>
    <n v="0"/>
    <n v="11200000"/>
    <n v="0"/>
    <n v="0"/>
    <n v="0"/>
    <n v="11200000"/>
    <n v="11200000"/>
  </r>
  <r>
    <s v="1.5-03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25"/>
    <x v="5"/>
    <x v="3"/>
    <x v="7"/>
    <x v="6"/>
    <n v="7500000"/>
    <n v="0"/>
    <n v="0"/>
    <n v="0"/>
    <n v="0"/>
    <n v="0"/>
    <n v="0"/>
    <n v="7500000"/>
    <n v="0"/>
    <n v="0"/>
    <n v="500000"/>
    <n v="7500000"/>
    <n v="8000000"/>
  </r>
  <r>
    <s v="2.5-03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30"/>
    <s v="INVERSIÓN PÚBLICA"/>
    <x v="27"/>
    <x v="27"/>
    <n v="0"/>
    <s v="SIN DESCRIPCIÓN PARA DESTINOS 00"/>
    <x v="6"/>
    <x v="6"/>
    <x v="26"/>
    <x v="5"/>
    <x v="3"/>
    <x v="7"/>
    <x v="6"/>
    <n v="7500000"/>
    <n v="0"/>
    <n v="0"/>
    <n v="0"/>
    <n v="0"/>
    <n v="0"/>
    <n v="0"/>
    <n v="7500000"/>
    <n v="0"/>
    <n v="0"/>
    <n v="500000"/>
    <n v="7500000"/>
    <n v="8000000"/>
  </r>
  <r>
    <s v="2.6-12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27"/>
    <x v="5"/>
    <x v="3"/>
    <x v="7"/>
    <x v="6"/>
    <n v="50000000"/>
    <n v="0"/>
    <n v="42395073.920000002"/>
    <n v="42395073.920000002"/>
    <n v="10598768.48"/>
    <n v="10598768.48"/>
    <n v="10598768.48"/>
    <n v="7604926.0799999982"/>
    <n v="0"/>
    <n v="0"/>
    <n v="0"/>
    <n v="50000000"/>
    <n v="50000000"/>
  </r>
  <r>
    <s v="1.6-09-23"/>
    <s v="Si"/>
    <n v="1"/>
    <x v="0"/>
    <n v="1.3"/>
    <s v="COORDINACIÓN DE LA POLÍTICA DE GOBIERNO"/>
    <s v="1.3.4"/>
    <x v="0"/>
    <x v="4"/>
    <x v="4"/>
    <s v="07_23"/>
    <n v="3"/>
    <n v="37"/>
    <s v="023_23"/>
    <x v="1"/>
    <n v="6100"/>
    <s v="OBRA PUBLICA EN BIENES DE DOMINIO PUBLICO"/>
    <n v="6150"/>
    <s v="INVERSIÓN PÚBLICA"/>
    <x v="28"/>
    <x v="28"/>
    <n v="0"/>
    <s v="SIN DESCRIPCIÓN PARA DESTINOS 00"/>
    <x v="6"/>
    <x v="6"/>
    <x v="28"/>
    <x v="5"/>
    <x v="3"/>
    <x v="7"/>
    <x v="6"/>
    <n v="15000000"/>
    <n v="0"/>
    <n v="12935820.300000001"/>
    <n v="12935820.300000001"/>
    <n v="3233955.07"/>
    <n v="3233955.07"/>
    <n v="3233955.07"/>
    <n v="2064179.6999999993"/>
    <n v="0"/>
    <n v="0"/>
    <n v="0"/>
    <n v="15000000"/>
    <n v="15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 rowHeaderCaption="Fuente de Financiamiento">
  <location ref="A2:B32" firstHeaderRow="1" firstDataRow="1" firstDataCol="1"/>
  <pivotFields count="43">
    <pivotField compact="0" showAll="0"/>
    <pivotField compact="0" showAll="0" defaultSubtotal="0"/>
    <pivotField compact="0" showAll="0"/>
    <pivotField compact="0" showAll="0"/>
    <pivotField compact="0" showAll="0" defaultSubtota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compact="0" showAll="0"/>
    <pivotField name="Fuente de financiamiento" axis="axisRow" compact="0" showAll="0">
      <items count="31">
        <item x="6"/>
        <item x="3"/>
        <item x="23"/>
        <item x="14"/>
        <item m="1" x="29"/>
        <item x="19"/>
        <item x="13"/>
        <item x="15"/>
        <item x="20"/>
        <item x="8"/>
        <item x="24"/>
        <item x="27"/>
        <item x="28"/>
        <item x="12"/>
        <item x="4"/>
        <item x="2"/>
        <item x="0"/>
        <item x="26"/>
        <item x="25"/>
        <item x="18"/>
        <item x="7"/>
        <item x="9"/>
        <item x="10"/>
        <item x="1"/>
        <item x="11"/>
        <item x="5"/>
        <item x="22"/>
        <item x="21"/>
        <item x="16"/>
        <item x="17"/>
        <item t="default"/>
      </items>
    </pivotField>
    <pivotField compact="0" showAll="0"/>
    <pivotField compact="0" showAll="0"/>
    <pivotField compact="0" showAll="0"/>
    <pivotField compact="0" showAll="0"/>
    <pivotField compact="0" showAll="0" defaultSubtotal="0"/>
    <pivotField compact="0" numFmtId="4" showAl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/>
    <pivotField compact="0" numFmtId="4" showAll="0"/>
    <pivotField dataField="1" compact="0" showAll="0" defaultSubtotal="0"/>
  </pivotFields>
  <rowFields count="1">
    <field x="25"/>
  </rowFields>
  <rowItems count="3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uma de 3ra Ampliación" fld="42" baseField="0" baseItem="0" numFmtId="4"/>
  </dataFields>
  <formats count="7">
    <format dxfId="2000">
      <pivotArea dataOnly="0" labelOnly="1" outline="0" axis="axisValues" fieldPosition="0"/>
    </format>
    <format dxfId="1999">
      <pivotArea dataOnly="0" labelOnly="1" outline="0" axis="axisValues" fieldPosition="0"/>
    </format>
    <format dxfId="1998">
      <pivotArea type="all" dataOnly="0" outline="0" fieldPosition="0"/>
    </format>
    <format dxfId="1997">
      <pivotArea outline="0" collapsedLevelsAreSubtotals="1" fieldPosition="0"/>
    </format>
    <format dxfId="1996">
      <pivotArea field="25" type="button" dataOnly="0" labelOnly="1" outline="0" axis="axisRow" fieldPosition="0"/>
    </format>
    <format dxfId="1995">
      <pivotArea dataOnly="0" labelOnly="1" outline="0" fieldPosition="0">
        <references count="1">
          <reference field="25" count="0"/>
        </references>
      </pivotArea>
    </format>
    <format dxfId="1994">
      <pivotArea dataOnly="0" labelOnly="1" grandRow="1" outline="0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A2:C10" firstHeaderRow="1" firstDataRow="1" firstDataCol="2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 " axis="axisRow" compact="0" outline="0" showAll="0" defaultSubtotal="0">
      <items count="7">
        <item x="1"/>
        <item x="2"/>
        <item x="0"/>
        <item x="4"/>
        <item x="3"/>
        <item x="6"/>
        <item x="5"/>
      </items>
    </pivotField>
    <pivotField name="Nombre" axis="axisRow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23"/>
    <field x="24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3ra Ampliación " fld="42" baseField="0" baseItem="0" numFmtId="4"/>
  </dataFields>
  <formats count="6">
    <format dxfId="1993">
      <pivotArea dataOnly="0" labelOnly="1" outline="0" axis="axisValues" fieldPosition="0"/>
    </format>
    <format dxfId="1992">
      <pivotArea dataOnly="0" labelOnly="1" outline="0" axis="axisValues" fieldPosition="0"/>
    </format>
    <format dxfId="1991">
      <pivotArea field="23" type="button" dataOnly="0" labelOnly="1" outline="0" axis="axisRow" fieldPosition="0"/>
    </format>
    <format dxfId="1990">
      <pivotArea field="24" type="button" dataOnly="0" labelOnly="1" outline="0" axis="axisRow" fieldPosition="1"/>
    </format>
    <format dxfId="1989">
      <pivotArea dataOnly="0" labelOnly="1" outline="0" axis="axisValues" fieldPosition="0"/>
    </format>
    <format dxfId="1988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B2:C20" firstHeaderRow="1" firstDataRow="1" firstDataCol="1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 " compact="0" outline="0" showAll="0" defaultSubtotal="0">
      <items count="7">
        <item x="1"/>
        <item x="2"/>
        <item x="0"/>
        <item x="4"/>
        <item x="3"/>
        <item x="6"/>
        <item x="5"/>
      </items>
    </pivotField>
    <pivotField name="Nombre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axis="axisRow" compact="0" outline="0" showAll="0" defaultSubtotal="0">
      <items count="18">
        <item x="8"/>
        <item x="4"/>
        <item x="12"/>
        <item x="3"/>
        <item x="9"/>
        <item x="16"/>
        <item x="7"/>
        <item x="5"/>
        <item x="15"/>
        <item x="13"/>
        <item x="1"/>
        <item x="2"/>
        <item x="6"/>
        <item x="10"/>
        <item x="14"/>
        <item x="0"/>
        <item x="11"/>
        <item m="1" x="1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1">
    <field x="2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3ra Ampliación " fld="42" baseField="0" baseItem="0" numFmtId="4"/>
  </dataFields>
  <formats count="6">
    <format dxfId="1987">
      <pivotArea dataOnly="0" labelOnly="1" outline="0" axis="axisValues" fieldPosition="0"/>
    </format>
    <format dxfId="1986">
      <pivotArea dataOnly="0" labelOnly="1" outline="0" axis="axisValues" fieldPosition="0"/>
    </format>
    <format dxfId="1985">
      <pivotArea field="23" type="button" dataOnly="0" labelOnly="1" outline="0"/>
    </format>
    <format dxfId="1984">
      <pivotArea field="24" type="button" dataOnly="0" labelOnly="1" outline="0"/>
    </format>
    <format dxfId="1983">
      <pivotArea dataOnly="0" labelOnly="1" outline="0" axis="axisValues" fieldPosition="0"/>
    </format>
    <format dxfId="1982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 y Proyecto">
  <location ref="A2:B67" firstHeaderRow="1" firstDataRow="1" firstDataCol="1"/>
  <pivotFields count="43"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ame="Capitulo  " showAll="0" defaultSubtotal="0">
      <items count="7">
        <item x="1"/>
        <item x="2"/>
        <item x="0"/>
        <item x="4"/>
        <item x="3"/>
        <item x="6"/>
        <item x="5"/>
      </items>
    </pivotField>
    <pivotField name="Nombre" showAll="0" defaultSubtotal="0">
      <items count="7">
        <item x="3"/>
        <item x="5"/>
        <item x="6"/>
        <item x="2"/>
        <item x="0"/>
        <item x="1"/>
        <item x="4"/>
      </items>
    </pivotField>
    <pivotField showAll="0" defaultSubtotal="0"/>
    <pivotField showAll="0" defaultSubtotal="0"/>
    <pivotField axis="axisRow" showAll="0" defaultSubtotal="0">
      <items count="8">
        <item x="5"/>
        <item x="4"/>
        <item x="7"/>
        <item x="6"/>
        <item x="0"/>
        <item x="3"/>
        <item x="2"/>
        <item x="1"/>
      </items>
    </pivotField>
    <pivotField axis="axisRow" showAll="0" defaultSubtotal="0">
      <items count="56">
        <item x="16"/>
        <item x="40"/>
        <item x="53"/>
        <item x="32"/>
        <item x="17"/>
        <item x="4"/>
        <item x="45"/>
        <item x="46"/>
        <item x="55"/>
        <item x="23"/>
        <item x="24"/>
        <item x="42"/>
        <item x="18"/>
        <item x="47"/>
        <item x="3"/>
        <item x="51"/>
        <item x="8"/>
        <item x="5"/>
        <item x="15"/>
        <item x="34"/>
        <item x="31"/>
        <item x="2"/>
        <item x="19"/>
        <item x="9"/>
        <item x="11"/>
        <item x="30"/>
        <item x="22"/>
        <item x="6"/>
        <item x="33"/>
        <item x="52"/>
        <item x="20"/>
        <item x="48"/>
        <item x="7"/>
        <item x="54"/>
        <item x="39"/>
        <item x="50"/>
        <item x="35"/>
        <item x="28"/>
        <item x="29"/>
        <item x="41"/>
        <item x="36"/>
        <item x="44"/>
        <item x="0"/>
        <item x="12"/>
        <item x="21"/>
        <item x="25"/>
        <item x="27"/>
        <item x="13"/>
        <item x="26"/>
        <item x="10"/>
        <item x="38"/>
        <item x="1"/>
        <item x="43"/>
        <item x="14"/>
        <item x="37"/>
        <item x="49"/>
      </items>
    </pivotField>
    <pivotField showAll="0" defaultSubtotal="0"/>
    <pivotField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dataField="1" showAll="0" defaultSubtotal="0"/>
  </pivotFields>
  <rowFields count="2">
    <field x="27"/>
    <field x="28"/>
  </rowFields>
  <rowItems count="65">
    <i>
      <x/>
    </i>
    <i r="1">
      <x v="19"/>
    </i>
    <i r="1">
      <x v="35"/>
    </i>
    <i>
      <x v="1"/>
    </i>
    <i r="1">
      <x/>
    </i>
    <i r="1">
      <x v="4"/>
    </i>
    <i r="1">
      <x v="9"/>
    </i>
    <i r="1">
      <x v="11"/>
    </i>
    <i r="1">
      <x v="12"/>
    </i>
    <i r="1">
      <x v="18"/>
    </i>
    <i r="1">
      <x v="20"/>
    </i>
    <i r="1">
      <x v="25"/>
    </i>
    <i r="1">
      <x v="26"/>
    </i>
    <i r="1">
      <x v="36"/>
    </i>
    <i r="1">
      <x v="40"/>
    </i>
    <i r="1">
      <x v="41"/>
    </i>
    <i r="1">
      <x v="52"/>
    </i>
    <i>
      <x v="2"/>
    </i>
    <i r="1">
      <x v="2"/>
    </i>
    <i r="1">
      <x v="8"/>
    </i>
    <i r="1">
      <x v="15"/>
    </i>
    <i r="1">
      <x v="29"/>
    </i>
    <i r="1">
      <x v="33"/>
    </i>
    <i>
      <x v="3"/>
    </i>
    <i r="1">
      <x v="54"/>
    </i>
    <i>
      <x v="4"/>
    </i>
    <i r="1">
      <x v="14"/>
    </i>
    <i r="1">
      <x v="17"/>
    </i>
    <i r="1">
      <x v="21"/>
    </i>
    <i r="1">
      <x v="22"/>
    </i>
    <i r="1">
      <x v="23"/>
    </i>
    <i r="1">
      <x v="24"/>
    </i>
    <i r="1">
      <x v="30"/>
    </i>
    <i r="1">
      <x v="38"/>
    </i>
    <i r="1">
      <x v="42"/>
    </i>
    <i r="1">
      <x v="44"/>
    </i>
    <i r="1">
      <x v="51"/>
    </i>
    <i r="1">
      <x v="53"/>
    </i>
    <i>
      <x v="5"/>
    </i>
    <i r="1">
      <x v="3"/>
    </i>
    <i r="1">
      <x v="28"/>
    </i>
    <i r="1">
      <x v="32"/>
    </i>
    <i r="1">
      <x v="37"/>
    </i>
    <i r="1">
      <x v="43"/>
    </i>
    <i r="1">
      <x v="46"/>
    </i>
    <i r="1">
      <x v="47"/>
    </i>
    <i r="1">
      <x v="48"/>
    </i>
    <i r="1">
      <x v="49"/>
    </i>
    <i r="1">
      <x v="50"/>
    </i>
    <i>
      <x v="6"/>
    </i>
    <i r="1">
      <x v="16"/>
    </i>
    <i r="1">
      <x v="27"/>
    </i>
    <i>
      <x v="7"/>
    </i>
    <i r="1">
      <x v="1"/>
    </i>
    <i r="1">
      <x v="5"/>
    </i>
    <i r="1">
      <x v="6"/>
    </i>
    <i r="1">
      <x v="7"/>
    </i>
    <i r="1">
      <x v="10"/>
    </i>
    <i r="1">
      <x v="13"/>
    </i>
    <i r="1">
      <x v="31"/>
    </i>
    <i r="1">
      <x v="34"/>
    </i>
    <i r="1">
      <x v="39"/>
    </i>
    <i r="1">
      <x v="45"/>
    </i>
    <i r="1">
      <x v="55"/>
    </i>
    <i t="grand">
      <x/>
    </i>
  </rowItems>
  <colItems count="1">
    <i/>
  </colItems>
  <dataFields count="1">
    <dataField name="3ra Ampliación " fld="42" baseField="0" baseItem="0"/>
  </dataFields>
  <formats count="44">
    <format dxfId="1981">
      <pivotArea dataOnly="0" labelOnly="1" outline="0" axis="axisValues" fieldPosition="0"/>
    </format>
    <format dxfId="1980">
      <pivotArea field="23" type="button" dataOnly="0" labelOnly="1" outline="0"/>
    </format>
    <format dxfId="1979">
      <pivotArea field="24" type="button" dataOnly="0" labelOnly="1" outline="0"/>
    </format>
    <format dxfId="1978">
      <pivotArea dataOnly="0" labelOnly="1" outline="0" axis="axisValues" fieldPosition="0"/>
    </format>
    <format dxfId="1977">
      <pivotArea field="27" type="button" dataOnly="0" labelOnly="1" outline="0" axis="axisRow" fieldPosition="0"/>
    </format>
    <format dxfId="1976">
      <pivotArea dataOnly="0" labelOnly="1" fieldPosition="0">
        <references count="1">
          <reference field="27" count="0"/>
        </references>
      </pivotArea>
    </format>
    <format dxfId="1975">
      <pivotArea dataOnly="0" labelOnly="1" grandRow="1" outline="0" fieldPosition="0"/>
    </format>
    <format dxfId="1974">
      <pivotArea dataOnly="0" labelOnly="1" fieldPosition="0">
        <references count="2">
          <reference field="27" count="1" selected="0">
            <x v="0"/>
          </reference>
          <reference field="28" count="2">
            <x v="19"/>
            <x v="35"/>
          </reference>
        </references>
      </pivotArea>
    </format>
    <format dxfId="1973">
      <pivotArea dataOnly="0" labelOnly="1" fieldPosition="0">
        <references count="2">
          <reference field="27" count="1" selected="0">
            <x v="1"/>
          </reference>
          <reference field="28" count="13">
            <x v="0"/>
            <x v="4"/>
            <x v="9"/>
            <x v="11"/>
            <x v="12"/>
            <x v="18"/>
            <x v="20"/>
            <x v="25"/>
            <x v="26"/>
            <x v="36"/>
            <x v="40"/>
            <x v="41"/>
            <x v="52"/>
          </reference>
        </references>
      </pivotArea>
    </format>
    <format dxfId="1972">
      <pivotArea dataOnly="0" labelOnly="1" fieldPosition="0">
        <references count="2">
          <reference field="27" count="1" selected="0">
            <x v="2"/>
          </reference>
          <reference field="28" count="5">
            <x v="2"/>
            <x v="8"/>
            <x v="15"/>
            <x v="29"/>
            <x v="33"/>
          </reference>
        </references>
      </pivotArea>
    </format>
    <format dxfId="1971">
      <pivotArea dataOnly="0" labelOnly="1" fieldPosition="0">
        <references count="2">
          <reference field="27" count="1" selected="0">
            <x v="3"/>
          </reference>
          <reference field="28" count="1">
            <x v="54"/>
          </reference>
        </references>
      </pivotArea>
    </format>
    <format dxfId="1970">
      <pivotArea dataOnly="0" labelOnly="1" fieldPosition="0">
        <references count="2">
          <reference field="27" count="1" selected="0">
            <x v="4"/>
          </reference>
          <reference field="28" count="12">
            <x v="14"/>
            <x v="17"/>
            <x v="21"/>
            <x v="22"/>
            <x v="23"/>
            <x v="24"/>
            <x v="30"/>
            <x v="38"/>
            <x v="42"/>
            <x v="44"/>
            <x v="51"/>
            <x v="53"/>
          </reference>
        </references>
      </pivotArea>
    </format>
    <format dxfId="1969">
      <pivotArea dataOnly="0" labelOnly="1" fieldPosition="0">
        <references count="2">
          <reference field="27" count="1" selected="0">
            <x v="5"/>
          </reference>
          <reference field="28" count="10">
            <x v="3"/>
            <x v="28"/>
            <x v="32"/>
            <x v="37"/>
            <x v="43"/>
            <x v="46"/>
            <x v="47"/>
            <x v="48"/>
            <x v="49"/>
            <x v="50"/>
          </reference>
        </references>
      </pivotArea>
    </format>
    <format dxfId="1968">
      <pivotArea dataOnly="0" labelOnly="1" fieldPosition="0">
        <references count="2">
          <reference field="27" count="1" selected="0">
            <x v="6"/>
          </reference>
          <reference field="28" count="2">
            <x v="16"/>
            <x v="27"/>
          </reference>
        </references>
      </pivotArea>
    </format>
    <format dxfId="1967">
      <pivotArea dataOnly="0" labelOnly="1" fieldPosition="0">
        <references count="2">
          <reference field="27" count="1" selected="0">
            <x v="7"/>
          </reference>
          <reference field="28" count="11">
            <x v="1"/>
            <x v="5"/>
            <x v="6"/>
            <x v="7"/>
            <x v="10"/>
            <x v="13"/>
            <x v="31"/>
            <x v="34"/>
            <x v="39"/>
            <x v="45"/>
            <x v="55"/>
          </reference>
        </references>
      </pivotArea>
    </format>
    <format dxfId="1966">
      <pivotArea field="27" type="button" dataOnly="0" labelOnly="1" outline="0" axis="axisRow" fieldPosition="0"/>
    </format>
    <format dxfId="1965">
      <pivotArea dataOnly="0" labelOnly="1" fieldPosition="0">
        <references count="1">
          <reference field="27" count="0"/>
        </references>
      </pivotArea>
    </format>
    <format dxfId="1964">
      <pivotArea dataOnly="0" labelOnly="1" grandRow="1" outline="0" fieldPosition="0"/>
    </format>
    <format dxfId="1963">
      <pivotArea dataOnly="0" labelOnly="1" fieldPosition="0">
        <references count="2">
          <reference field="27" count="1" selected="0">
            <x v="0"/>
          </reference>
          <reference field="28" count="2">
            <x v="19"/>
            <x v="35"/>
          </reference>
        </references>
      </pivotArea>
    </format>
    <format dxfId="1962">
      <pivotArea dataOnly="0" labelOnly="1" fieldPosition="0">
        <references count="2">
          <reference field="27" count="1" selected="0">
            <x v="1"/>
          </reference>
          <reference field="28" count="13">
            <x v="0"/>
            <x v="4"/>
            <x v="9"/>
            <x v="11"/>
            <x v="12"/>
            <x v="18"/>
            <x v="20"/>
            <x v="25"/>
            <x v="26"/>
            <x v="36"/>
            <x v="40"/>
            <x v="41"/>
            <x v="52"/>
          </reference>
        </references>
      </pivotArea>
    </format>
    <format dxfId="1961">
      <pivotArea dataOnly="0" labelOnly="1" fieldPosition="0">
        <references count="2">
          <reference field="27" count="1" selected="0">
            <x v="2"/>
          </reference>
          <reference field="28" count="5">
            <x v="2"/>
            <x v="8"/>
            <x v="15"/>
            <x v="29"/>
            <x v="33"/>
          </reference>
        </references>
      </pivotArea>
    </format>
    <format dxfId="1960">
      <pivotArea dataOnly="0" labelOnly="1" fieldPosition="0">
        <references count="2">
          <reference field="27" count="1" selected="0">
            <x v="3"/>
          </reference>
          <reference field="28" count="1">
            <x v="54"/>
          </reference>
        </references>
      </pivotArea>
    </format>
    <format dxfId="1959">
      <pivotArea dataOnly="0" labelOnly="1" fieldPosition="0">
        <references count="2">
          <reference field="27" count="1" selected="0">
            <x v="4"/>
          </reference>
          <reference field="28" count="12">
            <x v="14"/>
            <x v="17"/>
            <x v="21"/>
            <x v="22"/>
            <x v="23"/>
            <x v="24"/>
            <x v="30"/>
            <x v="38"/>
            <x v="42"/>
            <x v="44"/>
            <x v="51"/>
            <x v="53"/>
          </reference>
        </references>
      </pivotArea>
    </format>
    <format dxfId="1958">
      <pivotArea dataOnly="0" labelOnly="1" fieldPosition="0">
        <references count="2">
          <reference field="27" count="1" selected="0">
            <x v="5"/>
          </reference>
          <reference field="28" count="10">
            <x v="3"/>
            <x v="28"/>
            <x v="32"/>
            <x v="37"/>
            <x v="43"/>
            <x v="46"/>
            <x v="47"/>
            <x v="48"/>
            <x v="49"/>
            <x v="50"/>
          </reference>
        </references>
      </pivotArea>
    </format>
    <format dxfId="1957">
      <pivotArea dataOnly="0" labelOnly="1" fieldPosition="0">
        <references count="2">
          <reference field="27" count="1" selected="0">
            <x v="6"/>
          </reference>
          <reference field="28" count="2">
            <x v="16"/>
            <x v="27"/>
          </reference>
        </references>
      </pivotArea>
    </format>
    <format dxfId="1956">
      <pivotArea dataOnly="0" labelOnly="1" fieldPosition="0">
        <references count="2">
          <reference field="27" count="1" selected="0">
            <x v="7"/>
          </reference>
          <reference field="28" count="11">
            <x v="1"/>
            <x v="5"/>
            <x v="6"/>
            <x v="7"/>
            <x v="10"/>
            <x v="13"/>
            <x v="31"/>
            <x v="34"/>
            <x v="39"/>
            <x v="45"/>
            <x v="55"/>
          </reference>
        </references>
      </pivotArea>
    </format>
    <format dxfId="1955">
      <pivotArea collapsedLevelsAreSubtotals="1" fieldPosition="0">
        <references count="2">
          <reference field="27" count="1" selected="0">
            <x v="0"/>
          </reference>
          <reference field="28" count="2">
            <x v="19"/>
            <x v="35"/>
          </reference>
        </references>
      </pivotArea>
    </format>
    <format dxfId="1954">
      <pivotArea collapsedLevelsAreSubtotals="1" fieldPosition="0">
        <references count="1">
          <reference field="27" count="1">
            <x v="1"/>
          </reference>
        </references>
      </pivotArea>
    </format>
    <format dxfId="1953">
      <pivotArea collapsedLevelsAreSubtotals="1" fieldPosition="0">
        <references count="2">
          <reference field="27" count="1" selected="0">
            <x v="1"/>
          </reference>
          <reference field="28" count="13">
            <x v="0"/>
            <x v="4"/>
            <x v="9"/>
            <x v="11"/>
            <x v="12"/>
            <x v="18"/>
            <x v="20"/>
            <x v="25"/>
            <x v="26"/>
            <x v="36"/>
            <x v="40"/>
            <x v="41"/>
            <x v="52"/>
          </reference>
        </references>
      </pivotArea>
    </format>
    <format dxfId="1952">
      <pivotArea collapsedLevelsAreSubtotals="1" fieldPosition="0">
        <references count="1">
          <reference field="27" count="1">
            <x v="2"/>
          </reference>
        </references>
      </pivotArea>
    </format>
    <format dxfId="1951">
      <pivotArea collapsedLevelsAreSubtotals="1" fieldPosition="0">
        <references count="2">
          <reference field="27" count="1" selected="0">
            <x v="2"/>
          </reference>
          <reference field="28" count="5">
            <x v="2"/>
            <x v="8"/>
            <x v="15"/>
            <x v="29"/>
            <x v="33"/>
          </reference>
        </references>
      </pivotArea>
    </format>
    <format dxfId="1950">
      <pivotArea collapsedLevelsAreSubtotals="1" fieldPosition="0">
        <references count="1">
          <reference field="27" count="1">
            <x v="3"/>
          </reference>
        </references>
      </pivotArea>
    </format>
    <format dxfId="1949">
      <pivotArea collapsedLevelsAreSubtotals="1" fieldPosition="0">
        <references count="2">
          <reference field="27" count="1" selected="0">
            <x v="3"/>
          </reference>
          <reference field="28" count="1">
            <x v="54"/>
          </reference>
        </references>
      </pivotArea>
    </format>
    <format dxfId="1948">
      <pivotArea collapsedLevelsAreSubtotals="1" fieldPosition="0">
        <references count="1">
          <reference field="27" count="1">
            <x v="4"/>
          </reference>
        </references>
      </pivotArea>
    </format>
    <format dxfId="1947">
      <pivotArea collapsedLevelsAreSubtotals="1" fieldPosition="0">
        <references count="2">
          <reference field="27" count="1" selected="0">
            <x v="4"/>
          </reference>
          <reference field="28" count="12">
            <x v="14"/>
            <x v="17"/>
            <x v="21"/>
            <x v="22"/>
            <x v="23"/>
            <x v="24"/>
            <x v="30"/>
            <x v="38"/>
            <x v="42"/>
            <x v="44"/>
            <x v="51"/>
            <x v="53"/>
          </reference>
        </references>
      </pivotArea>
    </format>
    <format dxfId="1946">
      <pivotArea collapsedLevelsAreSubtotals="1" fieldPosition="0">
        <references count="1">
          <reference field="27" count="1">
            <x v="5"/>
          </reference>
        </references>
      </pivotArea>
    </format>
    <format dxfId="1945">
      <pivotArea collapsedLevelsAreSubtotals="1" fieldPosition="0">
        <references count="2">
          <reference field="27" count="1" selected="0">
            <x v="5"/>
          </reference>
          <reference field="28" count="10">
            <x v="3"/>
            <x v="28"/>
            <x v="32"/>
            <x v="37"/>
            <x v="43"/>
            <x v="46"/>
            <x v="47"/>
            <x v="48"/>
            <x v="49"/>
            <x v="50"/>
          </reference>
        </references>
      </pivotArea>
    </format>
    <format dxfId="1944">
      <pivotArea collapsedLevelsAreSubtotals="1" fieldPosition="0">
        <references count="1">
          <reference field="27" count="1">
            <x v="6"/>
          </reference>
        </references>
      </pivotArea>
    </format>
    <format dxfId="1943">
      <pivotArea collapsedLevelsAreSubtotals="1" fieldPosition="0">
        <references count="2">
          <reference field="27" count="1" selected="0">
            <x v="6"/>
          </reference>
          <reference field="28" count="2">
            <x v="16"/>
            <x v="27"/>
          </reference>
        </references>
      </pivotArea>
    </format>
    <format dxfId="1942">
      <pivotArea collapsedLevelsAreSubtotals="1" fieldPosition="0">
        <references count="1">
          <reference field="27" count="1">
            <x v="7"/>
          </reference>
        </references>
      </pivotArea>
    </format>
    <format dxfId="1941">
      <pivotArea collapsedLevelsAreSubtotals="1" fieldPosition="0">
        <references count="2">
          <reference field="27" count="1" selected="0">
            <x v="7"/>
          </reference>
          <reference field="28" count="11">
            <x v="1"/>
            <x v="5"/>
            <x v="6"/>
            <x v="7"/>
            <x v="10"/>
            <x v="13"/>
            <x v="31"/>
            <x v="34"/>
            <x v="39"/>
            <x v="45"/>
            <x v="55"/>
          </reference>
        </references>
      </pivotArea>
    </format>
    <format dxfId="1940">
      <pivotArea grandRow="1" outline="0" collapsedLevelsAreSubtotals="1" fieldPosition="0"/>
    </format>
    <format dxfId="1939">
      <pivotArea field="27" type="button" dataOnly="0" labelOnly="1" outline="0" axis="axisRow" fieldPosition="0"/>
    </format>
    <format dxfId="1938">
      <pivotArea dataOnly="0" labelOnly="1" outline="0" axis="axisValues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 del gasto  ">
  <location ref="B2:C6" firstHeaderRow="1" firstDataRow="1" firstDataCol="1"/>
  <pivotFields count="43"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m="1" x="4"/>
        <item m="1" x="3"/>
        <item m="1" x="5"/>
        <item x="0"/>
        <item x="1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ame="Capitulo  " showAll="0" defaultSubtotal="0">
      <items count="7">
        <item x="1"/>
        <item x="2"/>
        <item x="0"/>
        <item x="4"/>
        <item x="3"/>
        <item x="6"/>
        <item x="5"/>
      </items>
    </pivotField>
    <pivotField name="Nombre" showAll="0" defaultSubtotal="0">
      <items count="7">
        <item x="3"/>
        <item x="5"/>
        <item x="6"/>
        <item x="2"/>
        <item x="0"/>
        <item x="1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dataField="1" showAll="0" defaultSubtotal="0"/>
  </pivotFields>
  <rowFields count="1">
    <field x="14"/>
  </rowFields>
  <rowItems count="4">
    <i>
      <x v="3"/>
    </i>
    <i>
      <x v="4"/>
    </i>
    <i>
      <x v="5"/>
    </i>
    <i t="grand">
      <x/>
    </i>
  </rowItems>
  <colItems count="1">
    <i/>
  </colItems>
  <dataFields count="1">
    <dataField name="3ra Ampliación " fld="42" baseField="0" baseItem="0" numFmtId="4"/>
  </dataFields>
  <formats count="6">
    <format dxfId="1937">
      <pivotArea dataOnly="0" labelOnly="1" outline="0" axis="axisValues" fieldPosition="0"/>
    </format>
    <format dxfId="1936">
      <pivotArea dataOnly="0" labelOnly="1" outline="0" axis="axisValues" fieldPosition="0"/>
    </format>
    <format dxfId="1935">
      <pivotArea field="23" type="button" dataOnly="0" labelOnly="1" outline="0"/>
    </format>
    <format dxfId="1934">
      <pivotArea field="24" type="button" dataOnly="0" labelOnly="1" outline="0"/>
    </format>
    <format dxfId="1933">
      <pivotArea dataOnly="0" labelOnly="1" outline="0" axis="axisValues" fieldPosition="0"/>
    </format>
    <format dxfId="1932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A1:C146" firstHeaderRow="1" firstDataRow="1" firstDataCol="2"/>
  <pivotFields count="43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44">
        <item x="1"/>
        <item x="2"/>
        <item x="7"/>
        <item x="1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5"/>
        <item x="8"/>
        <item x="9"/>
        <item x="10"/>
        <item x="67"/>
        <item x="68"/>
        <item x="11"/>
        <item x="60"/>
        <item x="43"/>
        <item x="112"/>
        <item x="44"/>
        <item x="135"/>
        <item x="136"/>
        <item x="69"/>
        <item x="70"/>
        <item x="137"/>
        <item x="71"/>
        <item x="72"/>
        <item x="73"/>
        <item x="125"/>
        <item x="74"/>
        <item x="120"/>
        <item x="75"/>
        <item x="116"/>
        <item x="117"/>
        <item x="121"/>
        <item x="76"/>
        <item x="133"/>
        <item x="12"/>
        <item x="3"/>
        <item x="77"/>
        <item x="16"/>
        <item x="114"/>
        <item x="30"/>
        <item x="45"/>
        <item x="78"/>
        <item x="46"/>
        <item x="79"/>
        <item x="110"/>
        <item x="80"/>
        <item x="139"/>
        <item x="32"/>
        <item x="81"/>
        <item x="34"/>
        <item x="47"/>
        <item x="82"/>
        <item x="83"/>
        <item x="25"/>
        <item x="111"/>
        <item x="48"/>
        <item x="49"/>
        <item x="22"/>
        <item x="50"/>
        <item x="29"/>
        <item x="131"/>
        <item x="4"/>
        <item x="84"/>
        <item x="122"/>
        <item x="13"/>
        <item x="51"/>
        <item x="52"/>
        <item x="53"/>
        <item x="85"/>
        <item x="86"/>
        <item x="140"/>
        <item x="87"/>
        <item x="54"/>
        <item x="88"/>
        <item x="141"/>
        <item x="126"/>
        <item x="89"/>
        <item x="127"/>
        <item x="90"/>
        <item x="31"/>
        <item x="19"/>
        <item x="91"/>
        <item x="64"/>
        <item x="65"/>
        <item x="37"/>
        <item x="55"/>
        <item x="38"/>
        <item x="39"/>
        <item x="17"/>
        <item x="128"/>
        <item x="92"/>
        <item x="0"/>
        <item x="36"/>
        <item x="58"/>
        <item x="61"/>
        <item x="62"/>
        <item x="56"/>
        <item x="93"/>
        <item x="41"/>
        <item x="59"/>
        <item x="63"/>
        <item x="18"/>
        <item x="130"/>
        <item x="129"/>
        <item x="40"/>
        <item x="113"/>
        <item x="5"/>
        <item x="57"/>
        <item x="6"/>
        <item x="66"/>
        <item x="138"/>
        <item x="118"/>
        <item x="119"/>
        <item x="20"/>
        <item x="134"/>
        <item x="107"/>
        <item x="123"/>
        <item x="108"/>
        <item x="21"/>
        <item x="115"/>
        <item x="124"/>
        <item x="94"/>
        <item x="109"/>
        <item x="33"/>
        <item x="132"/>
        <item x="35"/>
        <item x="142"/>
        <item x="143"/>
        <item x="26"/>
        <item x="27"/>
        <item x="28"/>
        <item x="42"/>
        <item x="23"/>
        <item x="24"/>
      </items>
    </pivotField>
    <pivotField axis="axisRow" compact="0" outline="0" showAll="0" defaultSubtotal="0">
      <items count="144">
        <item x="23"/>
        <item x="103"/>
        <item x="102"/>
        <item x="104"/>
        <item x="132"/>
        <item x="82"/>
        <item x="25"/>
        <item x="111"/>
        <item x="83"/>
        <item x="16"/>
        <item x="73"/>
        <item x="113"/>
        <item x="129"/>
        <item x="40"/>
        <item x="18"/>
        <item x="130"/>
        <item x="137"/>
        <item x="138"/>
        <item x="70"/>
        <item x="12"/>
        <item x="87"/>
        <item x="99"/>
        <item x="54"/>
        <item x="27"/>
        <item x="28"/>
        <item x="100"/>
        <item x="101"/>
        <item x="1"/>
        <item x="19"/>
        <item x="61"/>
        <item x="93"/>
        <item x="26"/>
        <item x="42"/>
        <item x="134"/>
        <item x="32"/>
        <item x="57"/>
        <item x="115"/>
        <item x="124"/>
        <item x="118"/>
        <item x="66"/>
        <item x="15"/>
        <item x="128"/>
        <item x="75"/>
        <item x="76"/>
        <item x="140"/>
        <item x="17"/>
        <item x="97"/>
        <item x="45"/>
        <item x="109"/>
        <item x="7"/>
        <item x="98"/>
        <item x="36"/>
        <item x="105"/>
        <item x="141"/>
        <item x="126"/>
        <item x="90"/>
        <item x="88"/>
        <item x="119"/>
        <item x="24"/>
        <item x="143"/>
        <item x="107"/>
        <item x="123"/>
        <item x="68"/>
        <item x="72"/>
        <item x="67"/>
        <item x="125"/>
        <item x="60"/>
        <item x="11"/>
        <item x="9"/>
        <item x="121"/>
        <item x="117"/>
        <item x="8"/>
        <item x="10"/>
        <item x="114"/>
        <item x="116"/>
        <item x="5"/>
        <item x="106"/>
        <item x="48"/>
        <item x="33"/>
        <item x="56"/>
        <item x="74"/>
        <item x="6"/>
        <item x="136"/>
        <item x="133"/>
        <item x="39"/>
        <item x="94"/>
        <item x="37"/>
        <item x="55"/>
        <item x="62"/>
        <item x="30"/>
        <item x="77"/>
        <item x="96"/>
        <item x="112"/>
        <item x="43"/>
        <item x="69"/>
        <item x="120"/>
        <item x="135"/>
        <item x="78"/>
        <item x="46"/>
        <item x="110"/>
        <item x="79"/>
        <item x="80"/>
        <item x="0"/>
        <item x="127"/>
        <item x="89"/>
        <item x="95"/>
        <item x="86"/>
        <item x="85"/>
        <item x="58"/>
        <item x="65"/>
        <item x="4"/>
        <item x="29"/>
        <item x="52"/>
        <item x="50"/>
        <item x="91"/>
        <item x="22"/>
        <item x="131"/>
        <item x="64"/>
        <item x="31"/>
        <item x="84"/>
        <item x="53"/>
        <item x="34"/>
        <item x="122"/>
        <item x="51"/>
        <item x="92"/>
        <item x="49"/>
        <item x="47"/>
        <item x="13"/>
        <item x="21"/>
        <item x="142"/>
        <item x="63"/>
        <item x="2"/>
        <item x="14"/>
        <item x="81"/>
        <item x="35"/>
        <item x="59"/>
        <item x="41"/>
        <item x="44"/>
        <item x="20"/>
        <item x="3"/>
        <item x="38"/>
        <item x="71"/>
        <item x="108"/>
        <item x="139"/>
      </items>
    </pivotField>
    <pivotField compact="0" outline="0" showAll="0" defaultSubtotal="0"/>
    <pivotField compact="0" outline="0" showAll="0" defaultSubtotal="0"/>
    <pivotField name="Capitulo  " compact="0" outline="0" showAll="0" defaultSubtotal="0">
      <items count="7">
        <item x="1"/>
        <item x="2"/>
        <item x="0"/>
        <item x="4"/>
        <item x="3"/>
        <item x="6"/>
        <item x="5"/>
      </items>
    </pivotField>
    <pivotField name="Nombre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19"/>
    <field x="20"/>
  </rowFields>
  <rowItems count="145">
    <i>
      <x/>
      <x v="27"/>
    </i>
    <i>
      <x v="1"/>
      <x v="131"/>
    </i>
    <i>
      <x v="2"/>
      <x v="49"/>
    </i>
    <i>
      <x v="3"/>
      <x v="132"/>
    </i>
    <i>
      <x v="4"/>
      <x v="105"/>
    </i>
    <i>
      <x v="5"/>
      <x v="91"/>
    </i>
    <i>
      <x v="6"/>
      <x v="46"/>
    </i>
    <i>
      <x v="7"/>
      <x v="50"/>
    </i>
    <i>
      <x v="8"/>
      <x v="21"/>
    </i>
    <i>
      <x v="9"/>
      <x v="25"/>
    </i>
    <i>
      <x v="10"/>
      <x v="26"/>
    </i>
    <i>
      <x v="11"/>
      <x v="2"/>
    </i>
    <i>
      <x v="12"/>
      <x v="1"/>
    </i>
    <i>
      <x v="13"/>
      <x v="3"/>
    </i>
    <i>
      <x v="14"/>
      <x v="52"/>
    </i>
    <i>
      <x v="15"/>
      <x v="76"/>
    </i>
    <i>
      <x v="16"/>
      <x v="40"/>
    </i>
    <i>
      <x v="17"/>
      <x v="71"/>
    </i>
    <i>
      <x v="18"/>
      <x v="68"/>
    </i>
    <i>
      <x v="19"/>
      <x v="72"/>
    </i>
    <i>
      <x v="20"/>
      <x v="64"/>
    </i>
    <i>
      <x v="21"/>
      <x v="62"/>
    </i>
    <i>
      <x v="22"/>
      <x v="67"/>
    </i>
    <i>
      <x v="23"/>
      <x v="66"/>
    </i>
    <i>
      <x v="24"/>
      <x v="93"/>
    </i>
    <i>
      <x v="25"/>
      <x v="92"/>
    </i>
    <i>
      <x v="26"/>
      <x v="137"/>
    </i>
    <i>
      <x v="27"/>
      <x v="96"/>
    </i>
    <i>
      <x v="28"/>
      <x v="82"/>
    </i>
    <i>
      <x v="29"/>
      <x v="94"/>
    </i>
    <i>
      <x v="30"/>
      <x v="18"/>
    </i>
    <i>
      <x v="31"/>
      <x v="16"/>
    </i>
    <i>
      <x v="32"/>
      <x v="141"/>
    </i>
    <i>
      <x v="33"/>
      <x v="63"/>
    </i>
    <i>
      <x v="34"/>
      <x v="10"/>
    </i>
    <i>
      <x v="35"/>
      <x v="65"/>
    </i>
    <i>
      <x v="36"/>
      <x v="80"/>
    </i>
    <i>
      <x v="37"/>
      <x v="95"/>
    </i>
    <i>
      <x v="38"/>
      <x v="42"/>
    </i>
    <i>
      <x v="39"/>
      <x v="74"/>
    </i>
    <i>
      <x v="40"/>
      <x v="70"/>
    </i>
    <i>
      <x v="41"/>
      <x v="69"/>
    </i>
    <i>
      <x v="42"/>
      <x v="43"/>
    </i>
    <i>
      <x v="43"/>
      <x v="83"/>
    </i>
    <i>
      <x v="44"/>
      <x v="19"/>
    </i>
    <i>
      <x v="45"/>
      <x v="139"/>
    </i>
    <i>
      <x v="46"/>
      <x v="90"/>
    </i>
    <i>
      <x v="47"/>
      <x v="9"/>
    </i>
    <i>
      <x v="48"/>
      <x v="73"/>
    </i>
    <i>
      <x v="49"/>
      <x v="89"/>
    </i>
    <i>
      <x v="50"/>
      <x v="47"/>
    </i>
    <i>
      <x v="51"/>
      <x v="97"/>
    </i>
    <i>
      <x v="52"/>
      <x v="98"/>
    </i>
    <i>
      <x v="53"/>
      <x v="100"/>
    </i>
    <i>
      <x v="54"/>
      <x v="99"/>
    </i>
    <i>
      <x v="55"/>
      <x v="101"/>
    </i>
    <i>
      <x v="56"/>
      <x v="143"/>
    </i>
    <i>
      <x v="57"/>
      <x v="34"/>
    </i>
    <i>
      <x v="58"/>
      <x v="133"/>
    </i>
    <i>
      <x v="59"/>
      <x v="121"/>
    </i>
    <i>
      <x v="60"/>
      <x v="126"/>
    </i>
    <i>
      <x v="61"/>
      <x v="5"/>
    </i>
    <i>
      <x v="62"/>
      <x v="8"/>
    </i>
    <i>
      <x v="63"/>
      <x v="6"/>
    </i>
    <i>
      <x v="64"/>
      <x v="7"/>
    </i>
    <i>
      <x v="65"/>
      <x v="77"/>
    </i>
    <i>
      <x v="66"/>
      <x v="125"/>
    </i>
    <i>
      <x v="67"/>
      <x v="115"/>
    </i>
    <i>
      <x v="68"/>
      <x v="113"/>
    </i>
    <i>
      <x v="69"/>
      <x v="111"/>
    </i>
    <i>
      <x v="70"/>
      <x v="116"/>
    </i>
    <i>
      <x v="71"/>
      <x v="110"/>
    </i>
    <i>
      <x v="72"/>
      <x v="119"/>
    </i>
    <i>
      <x v="73"/>
      <x v="122"/>
    </i>
    <i>
      <x v="74"/>
      <x v="127"/>
    </i>
    <i>
      <x v="75"/>
      <x v="123"/>
    </i>
    <i>
      <x v="76"/>
      <x v="112"/>
    </i>
    <i>
      <x v="77"/>
      <x v="120"/>
    </i>
    <i>
      <x v="78"/>
      <x v="107"/>
    </i>
    <i>
      <x v="79"/>
      <x v="106"/>
    </i>
    <i>
      <x v="80"/>
      <x v="44"/>
    </i>
    <i>
      <x v="81"/>
      <x v="20"/>
    </i>
    <i>
      <x v="82"/>
      <x v="22"/>
    </i>
    <i>
      <x v="83"/>
      <x v="56"/>
    </i>
    <i>
      <x v="84"/>
      <x v="53"/>
    </i>
    <i>
      <x v="85"/>
      <x v="54"/>
    </i>
    <i>
      <x v="86"/>
      <x v="104"/>
    </i>
    <i>
      <x v="87"/>
      <x v="103"/>
    </i>
    <i>
      <x v="88"/>
      <x v="55"/>
    </i>
    <i>
      <x v="89"/>
      <x v="118"/>
    </i>
    <i>
      <x v="90"/>
      <x v="28"/>
    </i>
    <i>
      <x v="91"/>
      <x v="114"/>
    </i>
    <i>
      <x v="92"/>
      <x v="117"/>
    </i>
    <i>
      <x v="93"/>
      <x v="109"/>
    </i>
    <i>
      <x v="94"/>
      <x v="86"/>
    </i>
    <i>
      <x v="95"/>
      <x v="87"/>
    </i>
    <i>
      <x v="96"/>
      <x v="140"/>
    </i>
    <i>
      <x v="97"/>
      <x v="84"/>
    </i>
    <i>
      <x v="98"/>
      <x v="45"/>
    </i>
    <i>
      <x v="99"/>
      <x v="41"/>
    </i>
    <i>
      <x v="100"/>
      <x v="124"/>
    </i>
    <i>
      <x v="101"/>
      <x v="102"/>
    </i>
    <i>
      <x v="102"/>
      <x v="51"/>
    </i>
    <i>
      <x v="103"/>
      <x v="108"/>
    </i>
    <i>
      <x v="104"/>
      <x v="29"/>
    </i>
    <i>
      <x v="105"/>
      <x v="88"/>
    </i>
    <i>
      <x v="106"/>
      <x v="79"/>
    </i>
    <i>
      <x v="107"/>
      <x v="30"/>
    </i>
    <i>
      <x v="108"/>
      <x v="136"/>
    </i>
    <i>
      <x v="109"/>
      <x v="135"/>
    </i>
    <i>
      <x v="110"/>
      <x v="130"/>
    </i>
    <i>
      <x v="111"/>
      <x v="14"/>
    </i>
    <i>
      <x v="112"/>
      <x v="15"/>
    </i>
    <i>
      <x v="113"/>
      <x v="12"/>
    </i>
    <i>
      <x v="114"/>
      <x v="13"/>
    </i>
    <i>
      <x v="115"/>
      <x v="11"/>
    </i>
    <i>
      <x v="116"/>
      <x v="75"/>
    </i>
    <i>
      <x v="117"/>
      <x v="35"/>
    </i>
    <i>
      <x v="118"/>
      <x v="81"/>
    </i>
    <i>
      <x v="119"/>
      <x v="39"/>
    </i>
    <i>
      <x v="120"/>
      <x v="17"/>
    </i>
    <i>
      <x v="121"/>
      <x v="38"/>
    </i>
    <i>
      <x v="122"/>
      <x v="57"/>
    </i>
    <i>
      <x v="123"/>
      <x v="138"/>
    </i>
    <i>
      <x v="124"/>
      <x v="33"/>
    </i>
    <i>
      <x v="125"/>
      <x v="60"/>
    </i>
    <i>
      <x v="126"/>
      <x v="61"/>
    </i>
    <i>
      <x v="127"/>
      <x v="142"/>
    </i>
    <i>
      <x v="128"/>
      <x v="128"/>
    </i>
    <i>
      <x v="129"/>
      <x v="36"/>
    </i>
    <i>
      <x v="130"/>
      <x v="37"/>
    </i>
    <i>
      <x v="131"/>
      <x v="85"/>
    </i>
    <i>
      <x v="132"/>
      <x v="48"/>
    </i>
    <i>
      <x v="133"/>
      <x v="78"/>
    </i>
    <i>
      <x v="134"/>
      <x v="4"/>
    </i>
    <i>
      <x v="135"/>
      <x v="134"/>
    </i>
    <i>
      <x v="136"/>
      <x v="129"/>
    </i>
    <i>
      <x v="137"/>
      <x v="59"/>
    </i>
    <i>
      <x v="138"/>
      <x v="31"/>
    </i>
    <i>
      <x v="139"/>
      <x v="23"/>
    </i>
    <i>
      <x v="140"/>
      <x v="24"/>
    </i>
    <i>
      <x v="141"/>
      <x v="32"/>
    </i>
    <i>
      <x v="142"/>
      <x/>
    </i>
    <i>
      <x v="143"/>
      <x v="58"/>
    </i>
    <i t="grand">
      <x/>
    </i>
  </rowItems>
  <colItems count="1">
    <i/>
  </colItems>
  <dataFields count="1">
    <dataField name="3ra Ampliación " fld="42" baseField="0" baseItem="0" numFmtId="4"/>
  </dataFields>
  <formats count="456">
    <format dxfId="1931">
      <pivotArea dataOnly="0" labelOnly="1" outline="0" axis="axisValues" fieldPosition="0"/>
    </format>
    <format dxfId="1930">
      <pivotArea dataOnly="0" labelOnly="1" outline="0" axis="axisValues" fieldPosition="0"/>
    </format>
    <format dxfId="1929">
      <pivotArea field="23" type="button" dataOnly="0" labelOnly="1" outline="0"/>
    </format>
    <format dxfId="1928">
      <pivotArea field="24" type="button" dataOnly="0" labelOnly="1" outline="0"/>
    </format>
    <format dxfId="1927">
      <pivotArea dataOnly="0" labelOnly="1" outline="0" axis="axisValues" fieldPosition="0"/>
    </format>
    <format dxfId="1926">
      <pivotArea field="19" type="button" dataOnly="0" labelOnly="1" outline="0" axis="axisRow" fieldPosition="0"/>
    </format>
    <format dxfId="1925">
      <pivotArea dataOnly="0" labelOnly="1" outline="0" fieldPosition="0">
        <references count="1">
          <reference field="19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924">
      <pivotArea dataOnly="0" labelOnly="1" outline="0" fieldPosition="0">
        <references count="1">
          <reference field="19" count="50">
            <x v="49"/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23">
      <pivotArea dataOnly="0" labelOnly="1" outline="0" fieldPosition="0">
        <references count="1">
          <reference field="19" count="4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1922">
      <pivotArea dataOnly="0" labelOnly="1" grandRow="1" outline="0" fieldPosition="0"/>
    </format>
    <format dxfId="1921">
      <pivotArea field="20" type="button" dataOnly="0" labelOnly="1" outline="0" axis="axisRow" fieldPosition="1"/>
    </format>
    <format dxfId="1920">
      <pivotArea dataOnly="0" labelOnly="1" outline="0" fieldPosition="0">
        <references count="1">
          <reference field="20" count="0"/>
        </references>
      </pivotArea>
    </format>
    <format dxfId="1919">
      <pivotArea field="19" type="button" dataOnly="0" labelOnly="1" outline="0" axis="axisRow" fieldPosition="0"/>
    </format>
    <format dxfId="1918">
      <pivotArea dataOnly="0" labelOnly="1" outline="0" fieldPosition="0">
        <references count="1">
          <reference field="1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17">
      <pivotArea dataOnly="0" labelOnly="1" outline="0" fieldPosition="0">
        <references count="1">
          <reference field="19" count="50">
            <x v="50"/>
            <x v="51"/>
            <x v="52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916">
      <pivotArea dataOnly="0" labelOnly="1" outline="0" fieldPosition="0">
        <references count="1">
          <reference field="19" count="44">
            <x v="56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1915">
      <pivotArea outline="0" collapsedLevelsAreSubtotals="1" fieldPosition="0"/>
    </format>
    <format dxfId="1914">
      <pivotArea outline="0" collapsedLevelsAreSubtotals="1" fieldPosition="0">
        <references count="2">
          <reference field="19" count="0" selected="0"/>
          <reference field="20" count="0" selected="0"/>
        </references>
      </pivotArea>
    </format>
    <format dxfId="1913">
      <pivotArea dataOnly="0" labelOnly="1" outline="0" fieldPosition="0">
        <references count="2">
          <reference field="19" count="1" selected="0">
            <x v="0"/>
          </reference>
          <reference field="20" count="1">
            <x v="27"/>
          </reference>
        </references>
      </pivotArea>
    </format>
    <format dxfId="1912">
      <pivotArea dataOnly="0" labelOnly="1" outline="0" fieldPosition="0">
        <references count="2">
          <reference field="19" count="1" selected="0">
            <x v="1"/>
          </reference>
          <reference field="20" count="1">
            <x v="131"/>
          </reference>
        </references>
      </pivotArea>
    </format>
    <format dxfId="1911">
      <pivotArea dataOnly="0" labelOnly="1" outline="0" fieldPosition="0">
        <references count="2">
          <reference field="19" count="1" selected="0">
            <x v="2"/>
          </reference>
          <reference field="20" count="1">
            <x v="49"/>
          </reference>
        </references>
      </pivotArea>
    </format>
    <format dxfId="1910">
      <pivotArea dataOnly="0" labelOnly="1" outline="0" fieldPosition="0">
        <references count="2">
          <reference field="19" count="1" selected="0">
            <x v="3"/>
          </reference>
          <reference field="20" count="1">
            <x v="132"/>
          </reference>
        </references>
      </pivotArea>
    </format>
    <format dxfId="1909">
      <pivotArea dataOnly="0" labelOnly="1" outline="0" fieldPosition="0">
        <references count="2">
          <reference field="19" count="1" selected="0">
            <x v="4"/>
          </reference>
          <reference field="20" count="1">
            <x v="105"/>
          </reference>
        </references>
      </pivotArea>
    </format>
    <format dxfId="1908">
      <pivotArea dataOnly="0" labelOnly="1" outline="0" fieldPosition="0">
        <references count="2">
          <reference field="19" count="1" selected="0">
            <x v="5"/>
          </reference>
          <reference field="20" count="1">
            <x v="91"/>
          </reference>
        </references>
      </pivotArea>
    </format>
    <format dxfId="1907">
      <pivotArea dataOnly="0" labelOnly="1" outline="0" fieldPosition="0">
        <references count="2">
          <reference field="19" count="1" selected="0">
            <x v="6"/>
          </reference>
          <reference field="20" count="1">
            <x v="46"/>
          </reference>
        </references>
      </pivotArea>
    </format>
    <format dxfId="1906">
      <pivotArea dataOnly="0" labelOnly="1" outline="0" fieldPosition="0">
        <references count="2">
          <reference field="19" count="1" selected="0">
            <x v="7"/>
          </reference>
          <reference field="20" count="1">
            <x v="50"/>
          </reference>
        </references>
      </pivotArea>
    </format>
    <format dxfId="1905">
      <pivotArea dataOnly="0" labelOnly="1" outline="0" fieldPosition="0">
        <references count="2">
          <reference field="19" count="1" selected="0">
            <x v="8"/>
          </reference>
          <reference field="20" count="1">
            <x v="21"/>
          </reference>
        </references>
      </pivotArea>
    </format>
    <format dxfId="1904">
      <pivotArea dataOnly="0" labelOnly="1" outline="0" fieldPosition="0">
        <references count="2">
          <reference field="19" count="1" selected="0">
            <x v="9"/>
          </reference>
          <reference field="20" count="1">
            <x v="25"/>
          </reference>
        </references>
      </pivotArea>
    </format>
    <format dxfId="1903">
      <pivotArea dataOnly="0" labelOnly="1" outline="0" fieldPosition="0">
        <references count="2">
          <reference field="19" count="1" selected="0">
            <x v="10"/>
          </reference>
          <reference field="20" count="1">
            <x v="26"/>
          </reference>
        </references>
      </pivotArea>
    </format>
    <format dxfId="1902">
      <pivotArea dataOnly="0" labelOnly="1" outline="0" fieldPosition="0">
        <references count="2">
          <reference field="19" count="1" selected="0">
            <x v="11"/>
          </reference>
          <reference field="20" count="1">
            <x v="2"/>
          </reference>
        </references>
      </pivotArea>
    </format>
    <format dxfId="1901">
      <pivotArea dataOnly="0" labelOnly="1" outline="0" fieldPosition="0">
        <references count="2">
          <reference field="19" count="1" selected="0">
            <x v="12"/>
          </reference>
          <reference field="20" count="1">
            <x v="1"/>
          </reference>
        </references>
      </pivotArea>
    </format>
    <format dxfId="1900">
      <pivotArea dataOnly="0" labelOnly="1" outline="0" fieldPosition="0">
        <references count="2">
          <reference field="19" count="1" selected="0">
            <x v="13"/>
          </reference>
          <reference field="20" count="1">
            <x v="3"/>
          </reference>
        </references>
      </pivotArea>
    </format>
    <format dxfId="1899">
      <pivotArea dataOnly="0" labelOnly="1" outline="0" fieldPosition="0">
        <references count="2">
          <reference field="19" count="1" selected="0">
            <x v="14"/>
          </reference>
          <reference field="20" count="1">
            <x v="52"/>
          </reference>
        </references>
      </pivotArea>
    </format>
    <format dxfId="1898">
      <pivotArea dataOnly="0" labelOnly="1" outline="0" fieldPosition="0">
        <references count="2">
          <reference field="19" count="1" selected="0">
            <x v="15"/>
          </reference>
          <reference field="20" count="1">
            <x v="76"/>
          </reference>
        </references>
      </pivotArea>
    </format>
    <format dxfId="1897">
      <pivotArea dataOnly="0" labelOnly="1" outline="0" fieldPosition="0">
        <references count="2">
          <reference field="19" count="1" selected="0">
            <x v="16"/>
          </reference>
          <reference field="20" count="1">
            <x v="40"/>
          </reference>
        </references>
      </pivotArea>
    </format>
    <format dxfId="1896">
      <pivotArea dataOnly="0" labelOnly="1" outline="0" fieldPosition="0">
        <references count="2">
          <reference field="19" count="1" selected="0">
            <x v="17"/>
          </reference>
          <reference field="20" count="1">
            <x v="71"/>
          </reference>
        </references>
      </pivotArea>
    </format>
    <format dxfId="1895">
      <pivotArea dataOnly="0" labelOnly="1" outline="0" fieldPosition="0">
        <references count="2">
          <reference field="19" count="1" selected="0">
            <x v="18"/>
          </reference>
          <reference field="20" count="1">
            <x v="68"/>
          </reference>
        </references>
      </pivotArea>
    </format>
    <format dxfId="1894">
      <pivotArea dataOnly="0" labelOnly="1" outline="0" fieldPosition="0">
        <references count="2">
          <reference field="19" count="1" selected="0">
            <x v="19"/>
          </reference>
          <reference field="20" count="1">
            <x v="72"/>
          </reference>
        </references>
      </pivotArea>
    </format>
    <format dxfId="1893">
      <pivotArea dataOnly="0" labelOnly="1" outline="0" fieldPosition="0">
        <references count="2">
          <reference field="19" count="1" selected="0">
            <x v="20"/>
          </reference>
          <reference field="20" count="1">
            <x v="64"/>
          </reference>
        </references>
      </pivotArea>
    </format>
    <format dxfId="1892">
      <pivotArea dataOnly="0" labelOnly="1" outline="0" fieldPosition="0">
        <references count="2">
          <reference field="19" count="1" selected="0">
            <x v="21"/>
          </reference>
          <reference field="20" count="1">
            <x v="62"/>
          </reference>
        </references>
      </pivotArea>
    </format>
    <format dxfId="1891">
      <pivotArea dataOnly="0" labelOnly="1" outline="0" fieldPosition="0">
        <references count="2">
          <reference field="19" count="1" selected="0">
            <x v="22"/>
          </reference>
          <reference field="20" count="1">
            <x v="67"/>
          </reference>
        </references>
      </pivotArea>
    </format>
    <format dxfId="1890">
      <pivotArea dataOnly="0" labelOnly="1" outline="0" fieldPosition="0">
        <references count="2">
          <reference field="19" count="1" selected="0">
            <x v="23"/>
          </reference>
          <reference field="20" count="1">
            <x v="66"/>
          </reference>
        </references>
      </pivotArea>
    </format>
    <format dxfId="1889">
      <pivotArea dataOnly="0" labelOnly="1" outline="0" fieldPosition="0">
        <references count="2">
          <reference field="19" count="1" selected="0">
            <x v="24"/>
          </reference>
          <reference field="20" count="1">
            <x v="93"/>
          </reference>
        </references>
      </pivotArea>
    </format>
    <format dxfId="1888">
      <pivotArea dataOnly="0" labelOnly="1" outline="0" fieldPosition="0">
        <references count="2">
          <reference field="19" count="1" selected="0">
            <x v="25"/>
          </reference>
          <reference field="20" count="1">
            <x v="92"/>
          </reference>
        </references>
      </pivotArea>
    </format>
    <format dxfId="1887">
      <pivotArea dataOnly="0" labelOnly="1" outline="0" fieldPosition="0">
        <references count="2">
          <reference field="19" count="1" selected="0">
            <x v="26"/>
          </reference>
          <reference field="20" count="1">
            <x v="137"/>
          </reference>
        </references>
      </pivotArea>
    </format>
    <format dxfId="1886">
      <pivotArea dataOnly="0" labelOnly="1" outline="0" fieldPosition="0">
        <references count="2">
          <reference field="19" count="1" selected="0">
            <x v="27"/>
          </reference>
          <reference field="20" count="1">
            <x v="96"/>
          </reference>
        </references>
      </pivotArea>
    </format>
    <format dxfId="1885">
      <pivotArea dataOnly="0" labelOnly="1" outline="0" fieldPosition="0">
        <references count="2">
          <reference field="19" count="1" selected="0">
            <x v="28"/>
          </reference>
          <reference field="20" count="1">
            <x v="82"/>
          </reference>
        </references>
      </pivotArea>
    </format>
    <format dxfId="1884">
      <pivotArea dataOnly="0" labelOnly="1" outline="0" fieldPosition="0">
        <references count="2">
          <reference field="19" count="1" selected="0">
            <x v="29"/>
          </reference>
          <reference field="20" count="1">
            <x v="94"/>
          </reference>
        </references>
      </pivotArea>
    </format>
    <format dxfId="1883">
      <pivotArea dataOnly="0" labelOnly="1" outline="0" fieldPosition="0">
        <references count="2">
          <reference field="19" count="1" selected="0">
            <x v="30"/>
          </reference>
          <reference field="20" count="1">
            <x v="18"/>
          </reference>
        </references>
      </pivotArea>
    </format>
    <format dxfId="1882">
      <pivotArea dataOnly="0" labelOnly="1" outline="0" fieldPosition="0">
        <references count="2">
          <reference field="19" count="1" selected="0">
            <x v="31"/>
          </reference>
          <reference field="20" count="1">
            <x v="16"/>
          </reference>
        </references>
      </pivotArea>
    </format>
    <format dxfId="1881">
      <pivotArea dataOnly="0" labelOnly="1" outline="0" fieldPosition="0">
        <references count="2">
          <reference field="19" count="1" selected="0">
            <x v="32"/>
          </reference>
          <reference field="20" count="1">
            <x v="141"/>
          </reference>
        </references>
      </pivotArea>
    </format>
    <format dxfId="1880">
      <pivotArea dataOnly="0" labelOnly="1" outline="0" fieldPosition="0">
        <references count="2">
          <reference field="19" count="1" selected="0">
            <x v="33"/>
          </reference>
          <reference field="20" count="1">
            <x v="63"/>
          </reference>
        </references>
      </pivotArea>
    </format>
    <format dxfId="1879">
      <pivotArea dataOnly="0" labelOnly="1" outline="0" fieldPosition="0">
        <references count="2">
          <reference field="19" count="1" selected="0">
            <x v="34"/>
          </reference>
          <reference field="20" count="1">
            <x v="10"/>
          </reference>
        </references>
      </pivotArea>
    </format>
    <format dxfId="1878">
      <pivotArea dataOnly="0" labelOnly="1" outline="0" fieldPosition="0">
        <references count="2">
          <reference field="19" count="1" selected="0">
            <x v="35"/>
          </reference>
          <reference field="20" count="1">
            <x v="65"/>
          </reference>
        </references>
      </pivotArea>
    </format>
    <format dxfId="1877">
      <pivotArea dataOnly="0" labelOnly="1" outline="0" fieldPosition="0">
        <references count="2">
          <reference field="19" count="1" selected="0">
            <x v="36"/>
          </reference>
          <reference field="20" count="1">
            <x v="80"/>
          </reference>
        </references>
      </pivotArea>
    </format>
    <format dxfId="1876">
      <pivotArea dataOnly="0" labelOnly="1" outline="0" fieldPosition="0">
        <references count="2">
          <reference field="19" count="1" selected="0">
            <x v="37"/>
          </reference>
          <reference field="20" count="1">
            <x v="95"/>
          </reference>
        </references>
      </pivotArea>
    </format>
    <format dxfId="1875">
      <pivotArea dataOnly="0" labelOnly="1" outline="0" fieldPosition="0">
        <references count="2">
          <reference field="19" count="1" selected="0">
            <x v="38"/>
          </reference>
          <reference field="20" count="1">
            <x v="42"/>
          </reference>
        </references>
      </pivotArea>
    </format>
    <format dxfId="1874">
      <pivotArea dataOnly="0" labelOnly="1" outline="0" fieldPosition="0">
        <references count="2">
          <reference field="19" count="1" selected="0">
            <x v="39"/>
          </reference>
          <reference field="20" count="1">
            <x v="74"/>
          </reference>
        </references>
      </pivotArea>
    </format>
    <format dxfId="1873">
      <pivotArea dataOnly="0" labelOnly="1" outline="0" fieldPosition="0">
        <references count="2">
          <reference field="19" count="1" selected="0">
            <x v="40"/>
          </reference>
          <reference field="20" count="1">
            <x v="70"/>
          </reference>
        </references>
      </pivotArea>
    </format>
    <format dxfId="1872">
      <pivotArea dataOnly="0" labelOnly="1" outline="0" fieldPosition="0">
        <references count="2">
          <reference field="19" count="1" selected="0">
            <x v="41"/>
          </reference>
          <reference field="20" count="1">
            <x v="69"/>
          </reference>
        </references>
      </pivotArea>
    </format>
    <format dxfId="1871">
      <pivotArea dataOnly="0" labelOnly="1" outline="0" fieldPosition="0">
        <references count="2">
          <reference field="19" count="1" selected="0">
            <x v="42"/>
          </reference>
          <reference field="20" count="1">
            <x v="43"/>
          </reference>
        </references>
      </pivotArea>
    </format>
    <format dxfId="1870">
      <pivotArea dataOnly="0" labelOnly="1" outline="0" fieldPosition="0">
        <references count="2">
          <reference field="19" count="1" selected="0">
            <x v="43"/>
          </reference>
          <reference field="20" count="1">
            <x v="83"/>
          </reference>
        </references>
      </pivotArea>
    </format>
    <format dxfId="1869">
      <pivotArea dataOnly="0" labelOnly="1" outline="0" fieldPosition="0">
        <references count="2">
          <reference field="19" count="1" selected="0">
            <x v="44"/>
          </reference>
          <reference field="20" count="1">
            <x v="19"/>
          </reference>
        </references>
      </pivotArea>
    </format>
    <format dxfId="1868">
      <pivotArea dataOnly="0" labelOnly="1" outline="0" fieldPosition="0">
        <references count="2">
          <reference field="19" count="1" selected="0">
            <x v="45"/>
          </reference>
          <reference field="20" count="1">
            <x v="139"/>
          </reference>
        </references>
      </pivotArea>
    </format>
    <format dxfId="1867">
      <pivotArea dataOnly="0" labelOnly="1" outline="0" fieldPosition="0">
        <references count="2">
          <reference field="19" count="1" selected="0">
            <x v="46"/>
          </reference>
          <reference field="20" count="1">
            <x v="90"/>
          </reference>
        </references>
      </pivotArea>
    </format>
    <format dxfId="1866">
      <pivotArea dataOnly="0" labelOnly="1" outline="0" fieldPosition="0">
        <references count="2">
          <reference field="19" count="1" selected="0">
            <x v="47"/>
          </reference>
          <reference field="20" count="1">
            <x v="9"/>
          </reference>
        </references>
      </pivotArea>
    </format>
    <format dxfId="1865">
      <pivotArea dataOnly="0" labelOnly="1" outline="0" fieldPosition="0">
        <references count="2">
          <reference field="19" count="1" selected="0">
            <x v="48"/>
          </reference>
          <reference field="20" count="1">
            <x v="73"/>
          </reference>
        </references>
      </pivotArea>
    </format>
    <format dxfId="1864">
      <pivotArea dataOnly="0" labelOnly="1" outline="0" fieldPosition="0">
        <references count="2">
          <reference field="19" count="1" selected="0">
            <x v="49"/>
          </reference>
          <reference field="20" count="1">
            <x v="89"/>
          </reference>
        </references>
      </pivotArea>
    </format>
    <format dxfId="1863">
      <pivotArea dataOnly="0" labelOnly="1" outline="0" fieldPosition="0">
        <references count="2">
          <reference field="19" count="1" selected="0">
            <x v="50"/>
          </reference>
          <reference field="20" count="1">
            <x v="47"/>
          </reference>
        </references>
      </pivotArea>
    </format>
    <format dxfId="1862">
      <pivotArea dataOnly="0" labelOnly="1" outline="0" fieldPosition="0">
        <references count="2">
          <reference field="19" count="1" selected="0">
            <x v="51"/>
          </reference>
          <reference field="20" count="1">
            <x v="97"/>
          </reference>
        </references>
      </pivotArea>
    </format>
    <format dxfId="1861">
      <pivotArea dataOnly="0" labelOnly="1" outline="0" fieldPosition="0">
        <references count="2">
          <reference field="19" count="1" selected="0">
            <x v="52"/>
          </reference>
          <reference field="20" count="1">
            <x v="98"/>
          </reference>
        </references>
      </pivotArea>
    </format>
    <format dxfId="1860">
      <pivotArea dataOnly="0" labelOnly="1" outline="0" fieldPosition="0">
        <references count="2">
          <reference field="19" count="1" selected="0">
            <x v="53"/>
          </reference>
          <reference field="20" count="1">
            <x v="100"/>
          </reference>
        </references>
      </pivotArea>
    </format>
    <format dxfId="1859">
      <pivotArea dataOnly="0" labelOnly="1" outline="0" fieldPosition="0">
        <references count="2">
          <reference field="19" count="1" selected="0">
            <x v="54"/>
          </reference>
          <reference field="20" count="1">
            <x v="99"/>
          </reference>
        </references>
      </pivotArea>
    </format>
    <format dxfId="1858">
      <pivotArea dataOnly="0" labelOnly="1" outline="0" fieldPosition="0">
        <references count="2">
          <reference field="19" count="1" selected="0">
            <x v="55"/>
          </reference>
          <reference field="20" count="1">
            <x v="101"/>
          </reference>
        </references>
      </pivotArea>
    </format>
    <format dxfId="1857">
      <pivotArea dataOnly="0" labelOnly="1" outline="0" fieldPosition="0">
        <references count="2">
          <reference field="19" count="1" selected="0">
            <x v="57"/>
          </reference>
          <reference field="20" count="1">
            <x v="34"/>
          </reference>
        </references>
      </pivotArea>
    </format>
    <format dxfId="1856">
      <pivotArea dataOnly="0" labelOnly="1" outline="0" fieldPosition="0">
        <references count="2">
          <reference field="19" count="1" selected="0">
            <x v="58"/>
          </reference>
          <reference field="20" count="1">
            <x v="133"/>
          </reference>
        </references>
      </pivotArea>
    </format>
    <format dxfId="1855">
      <pivotArea dataOnly="0" labelOnly="1" outline="0" fieldPosition="0">
        <references count="2">
          <reference field="19" count="1" selected="0">
            <x v="59"/>
          </reference>
          <reference field="20" count="1">
            <x v="121"/>
          </reference>
        </references>
      </pivotArea>
    </format>
    <format dxfId="1854">
      <pivotArea dataOnly="0" labelOnly="1" outline="0" fieldPosition="0">
        <references count="2">
          <reference field="19" count="1" selected="0">
            <x v="60"/>
          </reference>
          <reference field="20" count="1">
            <x v="126"/>
          </reference>
        </references>
      </pivotArea>
    </format>
    <format dxfId="1853">
      <pivotArea dataOnly="0" labelOnly="1" outline="0" fieldPosition="0">
        <references count="2">
          <reference field="19" count="1" selected="0">
            <x v="61"/>
          </reference>
          <reference field="20" count="1">
            <x v="5"/>
          </reference>
        </references>
      </pivotArea>
    </format>
    <format dxfId="1852">
      <pivotArea dataOnly="0" labelOnly="1" outline="0" fieldPosition="0">
        <references count="2">
          <reference field="19" count="1" selected="0">
            <x v="62"/>
          </reference>
          <reference field="20" count="1">
            <x v="8"/>
          </reference>
        </references>
      </pivotArea>
    </format>
    <format dxfId="1851">
      <pivotArea dataOnly="0" labelOnly="1" outline="0" fieldPosition="0">
        <references count="2">
          <reference field="19" count="1" selected="0">
            <x v="63"/>
          </reference>
          <reference field="20" count="1">
            <x v="6"/>
          </reference>
        </references>
      </pivotArea>
    </format>
    <format dxfId="1850">
      <pivotArea dataOnly="0" labelOnly="1" outline="0" fieldPosition="0">
        <references count="2">
          <reference field="19" count="1" selected="0">
            <x v="64"/>
          </reference>
          <reference field="20" count="1">
            <x v="7"/>
          </reference>
        </references>
      </pivotArea>
    </format>
    <format dxfId="1849">
      <pivotArea dataOnly="0" labelOnly="1" outline="0" fieldPosition="0">
        <references count="2">
          <reference field="19" count="1" selected="0">
            <x v="65"/>
          </reference>
          <reference field="20" count="1">
            <x v="77"/>
          </reference>
        </references>
      </pivotArea>
    </format>
    <format dxfId="1848">
      <pivotArea dataOnly="0" labelOnly="1" outline="0" fieldPosition="0">
        <references count="2">
          <reference field="19" count="1" selected="0">
            <x v="66"/>
          </reference>
          <reference field="20" count="1">
            <x v="125"/>
          </reference>
        </references>
      </pivotArea>
    </format>
    <format dxfId="1847">
      <pivotArea dataOnly="0" labelOnly="1" outline="0" fieldPosition="0">
        <references count="2">
          <reference field="19" count="1" selected="0">
            <x v="67"/>
          </reference>
          <reference field="20" count="1">
            <x v="115"/>
          </reference>
        </references>
      </pivotArea>
    </format>
    <format dxfId="1846">
      <pivotArea dataOnly="0" labelOnly="1" outline="0" fieldPosition="0">
        <references count="2">
          <reference field="19" count="1" selected="0">
            <x v="68"/>
          </reference>
          <reference field="20" count="1">
            <x v="113"/>
          </reference>
        </references>
      </pivotArea>
    </format>
    <format dxfId="1845">
      <pivotArea dataOnly="0" labelOnly="1" outline="0" fieldPosition="0">
        <references count="2">
          <reference field="19" count="1" selected="0">
            <x v="69"/>
          </reference>
          <reference field="20" count="1">
            <x v="111"/>
          </reference>
        </references>
      </pivotArea>
    </format>
    <format dxfId="1844">
      <pivotArea dataOnly="0" labelOnly="1" outline="0" fieldPosition="0">
        <references count="2">
          <reference field="19" count="1" selected="0">
            <x v="70"/>
          </reference>
          <reference field="20" count="1">
            <x v="116"/>
          </reference>
        </references>
      </pivotArea>
    </format>
    <format dxfId="1843">
      <pivotArea dataOnly="0" labelOnly="1" outline="0" fieldPosition="0">
        <references count="2">
          <reference field="19" count="1" selected="0">
            <x v="71"/>
          </reference>
          <reference field="20" count="1">
            <x v="110"/>
          </reference>
        </references>
      </pivotArea>
    </format>
    <format dxfId="1842">
      <pivotArea dataOnly="0" labelOnly="1" outline="0" fieldPosition="0">
        <references count="2">
          <reference field="19" count="1" selected="0">
            <x v="72"/>
          </reference>
          <reference field="20" count="1">
            <x v="119"/>
          </reference>
        </references>
      </pivotArea>
    </format>
    <format dxfId="1841">
      <pivotArea dataOnly="0" labelOnly="1" outline="0" fieldPosition="0">
        <references count="2">
          <reference field="19" count="1" selected="0">
            <x v="73"/>
          </reference>
          <reference field="20" count="1">
            <x v="122"/>
          </reference>
        </references>
      </pivotArea>
    </format>
    <format dxfId="1840">
      <pivotArea dataOnly="0" labelOnly="1" outline="0" fieldPosition="0">
        <references count="2">
          <reference field="19" count="1" selected="0">
            <x v="74"/>
          </reference>
          <reference field="20" count="1">
            <x v="127"/>
          </reference>
        </references>
      </pivotArea>
    </format>
    <format dxfId="1839">
      <pivotArea dataOnly="0" labelOnly="1" outline="0" fieldPosition="0">
        <references count="2">
          <reference field="19" count="1" selected="0">
            <x v="75"/>
          </reference>
          <reference field="20" count="1">
            <x v="123"/>
          </reference>
        </references>
      </pivotArea>
    </format>
    <format dxfId="1838">
      <pivotArea dataOnly="0" labelOnly="1" outline="0" fieldPosition="0">
        <references count="2">
          <reference field="19" count="1" selected="0">
            <x v="76"/>
          </reference>
          <reference field="20" count="1">
            <x v="112"/>
          </reference>
        </references>
      </pivotArea>
    </format>
    <format dxfId="1837">
      <pivotArea dataOnly="0" labelOnly="1" outline="0" fieldPosition="0">
        <references count="2">
          <reference field="19" count="1" selected="0">
            <x v="77"/>
          </reference>
          <reference field="20" count="1">
            <x v="120"/>
          </reference>
        </references>
      </pivotArea>
    </format>
    <format dxfId="1836">
      <pivotArea dataOnly="0" labelOnly="1" outline="0" fieldPosition="0">
        <references count="2">
          <reference field="19" count="1" selected="0">
            <x v="78"/>
          </reference>
          <reference field="20" count="1">
            <x v="107"/>
          </reference>
        </references>
      </pivotArea>
    </format>
    <format dxfId="1835">
      <pivotArea dataOnly="0" labelOnly="1" outline="0" fieldPosition="0">
        <references count="2">
          <reference field="19" count="1" selected="0">
            <x v="79"/>
          </reference>
          <reference field="20" count="1">
            <x v="106"/>
          </reference>
        </references>
      </pivotArea>
    </format>
    <format dxfId="1834">
      <pivotArea dataOnly="0" labelOnly="1" outline="0" fieldPosition="0">
        <references count="2">
          <reference field="19" count="1" selected="0">
            <x v="80"/>
          </reference>
          <reference field="20" count="1">
            <x v="44"/>
          </reference>
        </references>
      </pivotArea>
    </format>
    <format dxfId="1833">
      <pivotArea dataOnly="0" labelOnly="1" outline="0" fieldPosition="0">
        <references count="2">
          <reference field="19" count="1" selected="0">
            <x v="81"/>
          </reference>
          <reference field="20" count="1">
            <x v="20"/>
          </reference>
        </references>
      </pivotArea>
    </format>
    <format dxfId="1832">
      <pivotArea dataOnly="0" labelOnly="1" outline="0" fieldPosition="0">
        <references count="2">
          <reference field="19" count="1" selected="0">
            <x v="82"/>
          </reference>
          <reference field="20" count="1">
            <x v="22"/>
          </reference>
        </references>
      </pivotArea>
    </format>
    <format dxfId="1831">
      <pivotArea dataOnly="0" labelOnly="1" outline="0" fieldPosition="0">
        <references count="2">
          <reference field="19" count="1" selected="0">
            <x v="83"/>
          </reference>
          <reference field="20" count="1">
            <x v="56"/>
          </reference>
        </references>
      </pivotArea>
    </format>
    <format dxfId="1830">
      <pivotArea dataOnly="0" labelOnly="1" outline="0" fieldPosition="0">
        <references count="2">
          <reference field="19" count="1" selected="0">
            <x v="84"/>
          </reference>
          <reference field="20" count="1">
            <x v="53"/>
          </reference>
        </references>
      </pivotArea>
    </format>
    <format dxfId="1829">
      <pivotArea dataOnly="0" labelOnly="1" outline="0" fieldPosition="0">
        <references count="2">
          <reference field="19" count="1" selected="0">
            <x v="85"/>
          </reference>
          <reference field="20" count="1">
            <x v="54"/>
          </reference>
        </references>
      </pivotArea>
    </format>
    <format dxfId="1828">
      <pivotArea dataOnly="0" labelOnly="1" outline="0" fieldPosition="0">
        <references count="2">
          <reference field="19" count="1" selected="0">
            <x v="86"/>
          </reference>
          <reference field="20" count="1">
            <x v="104"/>
          </reference>
        </references>
      </pivotArea>
    </format>
    <format dxfId="1827">
      <pivotArea dataOnly="0" labelOnly="1" outline="0" fieldPosition="0">
        <references count="2">
          <reference field="19" count="1" selected="0">
            <x v="87"/>
          </reference>
          <reference field="20" count="1">
            <x v="103"/>
          </reference>
        </references>
      </pivotArea>
    </format>
    <format dxfId="1826">
      <pivotArea dataOnly="0" labelOnly="1" outline="0" fieldPosition="0">
        <references count="2">
          <reference field="19" count="1" selected="0">
            <x v="88"/>
          </reference>
          <reference field="20" count="1">
            <x v="55"/>
          </reference>
        </references>
      </pivotArea>
    </format>
    <format dxfId="1825">
      <pivotArea dataOnly="0" labelOnly="1" outline="0" fieldPosition="0">
        <references count="2">
          <reference field="19" count="1" selected="0">
            <x v="89"/>
          </reference>
          <reference field="20" count="1">
            <x v="118"/>
          </reference>
        </references>
      </pivotArea>
    </format>
    <format dxfId="1824">
      <pivotArea dataOnly="0" labelOnly="1" outline="0" fieldPosition="0">
        <references count="2">
          <reference field="19" count="1" selected="0">
            <x v="90"/>
          </reference>
          <reference field="20" count="1">
            <x v="28"/>
          </reference>
        </references>
      </pivotArea>
    </format>
    <format dxfId="1823">
      <pivotArea dataOnly="0" labelOnly="1" outline="0" fieldPosition="0">
        <references count="2">
          <reference field="19" count="1" selected="0">
            <x v="91"/>
          </reference>
          <reference field="20" count="1">
            <x v="114"/>
          </reference>
        </references>
      </pivotArea>
    </format>
    <format dxfId="1822">
      <pivotArea dataOnly="0" labelOnly="1" outline="0" fieldPosition="0">
        <references count="2">
          <reference field="19" count="1" selected="0">
            <x v="92"/>
          </reference>
          <reference field="20" count="1">
            <x v="117"/>
          </reference>
        </references>
      </pivotArea>
    </format>
    <format dxfId="1821">
      <pivotArea dataOnly="0" labelOnly="1" outline="0" fieldPosition="0">
        <references count="2">
          <reference field="19" count="1" selected="0">
            <x v="93"/>
          </reference>
          <reference field="20" count="1">
            <x v="109"/>
          </reference>
        </references>
      </pivotArea>
    </format>
    <format dxfId="1820">
      <pivotArea dataOnly="0" labelOnly="1" outline="0" fieldPosition="0">
        <references count="2">
          <reference field="19" count="1" selected="0">
            <x v="94"/>
          </reference>
          <reference field="20" count="1">
            <x v="86"/>
          </reference>
        </references>
      </pivotArea>
    </format>
    <format dxfId="1819">
      <pivotArea dataOnly="0" labelOnly="1" outline="0" fieldPosition="0">
        <references count="2">
          <reference field="19" count="1" selected="0">
            <x v="95"/>
          </reference>
          <reference field="20" count="1">
            <x v="87"/>
          </reference>
        </references>
      </pivotArea>
    </format>
    <format dxfId="1818">
      <pivotArea dataOnly="0" labelOnly="1" outline="0" fieldPosition="0">
        <references count="2">
          <reference field="19" count="1" selected="0">
            <x v="96"/>
          </reference>
          <reference field="20" count="1">
            <x v="140"/>
          </reference>
        </references>
      </pivotArea>
    </format>
    <format dxfId="1817">
      <pivotArea dataOnly="0" labelOnly="1" outline="0" fieldPosition="0">
        <references count="2">
          <reference field="19" count="1" selected="0">
            <x v="97"/>
          </reference>
          <reference field="20" count="1">
            <x v="84"/>
          </reference>
        </references>
      </pivotArea>
    </format>
    <format dxfId="1816">
      <pivotArea dataOnly="0" labelOnly="1" outline="0" fieldPosition="0">
        <references count="2">
          <reference field="19" count="1" selected="0">
            <x v="98"/>
          </reference>
          <reference field="20" count="1">
            <x v="45"/>
          </reference>
        </references>
      </pivotArea>
    </format>
    <format dxfId="1815">
      <pivotArea dataOnly="0" labelOnly="1" outline="0" fieldPosition="0">
        <references count="2">
          <reference field="19" count="1" selected="0">
            <x v="99"/>
          </reference>
          <reference field="20" count="1">
            <x v="41"/>
          </reference>
        </references>
      </pivotArea>
    </format>
    <format dxfId="1814">
      <pivotArea dataOnly="0" labelOnly="1" outline="0" fieldPosition="0">
        <references count="2">
          <reference field="19" count="1" selected="0">
            <x v="100"/>
          </reference>
          <reference field="20" count="1">
            <x v="124"/>
          </reference>
        </references>
      </pivotArea>
    </format>
    <format dxfId="1813">
      <pivotArea dataOnly="0" labelOnly="1" outline="0" fieldPosition="0">
        <references count="2">
          <reference field="19" count="1" selected="0">
            <x v="101"/>
          </reference>
          <reference field="20" count="1">
            <x v="102"/>
          </reference>
        </references>
      </pivotArea>
    </format>
    <format dxfId="1812">
      <pivotArea dataOnly="0" labelOnly="1" outline="0" fieldPosition="0">
        <references count="2">
          <reference field="19" count="1" selected="0">
            <x v="102"/>
          </reference>
          <reference field="20" count="1">
            <x v="51"/>
          </reference>
        </references>
      </pivotArea>
    </format>
    <format dxfId="1811">
      <pivotArea dataOnly="0" labelOnly="1" outline="0" fieldPosition="0">
        <references count="2">
          <reference field="19" count="1" selected="0">
            <x v="103"/>
          </reference>
          <reference field="20" count="1">
            <x v="108"/>
          </reference>
        </references>
      </pivotArea>
    </format>
    <format dxfId="1810">
      <pivotArea dataOnly="0" labelOnly="1" outline="0" fieldPosition="0">
        <references count="2">
          <reference field="19" count="1" selected="0">
            <x v="104"/>
          </reference>
          <reference field="20" count="1">
            <x v="29"/>
          </reference>
        </references>
      </pivotArea>
    </format>
    <format dxfId="1809">
      <pivotArea dataOnly="0" labelOnly="1" outline="0" fieldPosition="0">
        <references count="2">
          <reference field="19" count="1" selected="0">
            <x v="105"/>
          </reference>
          <reference field="20" count="1">
            <x v="88"/>
          </reference>
        </references>
      </pivotArea>
    </format>
    <format dxfId="1808">
      <pivotArea dataOnly="0" labelOnly="1" outline="0" fieldPosition="0">
        <references count="2">
          <reference field="19" count="1" selected="0">
            <x v="106"/>
          </reference>
          <reference field="20" count="1">
            <x v="79"/>
          </reference>
        </references>
      </pivotArea>
    </format>
    <format dxfId="1807">
      <pivotArea dataOnly="0" labelOnly="1" outline="0" fieldPosition="0">
        <references count="2">
          <reference field="19" count="1" selected="0">
            <x v="107"/>
          </reference>
          <reference field="20" count="1">
            <x v="30"/>
          </reference>
        </references>
      </pivotArea>
    </format>
    <format dxfId="1806">
      <pivotArea dataOnly="0" labelOnly="1" outline="0" fieldPosition="0">
        <references count="2">
          <reference field="19" count="1" selected="0">
            <x v="108"/>
          </reference>
          <reference field="20" count="1">
            <x v="136"/>
          </reference>
        </references>
      </pivotArea>
    </format>
    <format dxfId="1805">
      <pivotArea dataOnly="0" labelOnly="1" outline="0" fieldPosition="0">
        <references count="2">
          <reference field="19" count="1" selected="0">
            <x v="109"/>
          </reference>
          <reference field="20" count="1">
            <x v="135"/>
          </reference>
        </references>
      </pivotArea>
    </format>
    <format dxfId="1804">
      <pivotArea dataOnly="0" labelOnly="1" outline="0" fieldPosition="0">
        <references count="2">
          <reference field="19" count="1" selected="0">
            <x v="110"/>
          </reference>
          <reference field="20" count="1">
            <x v="130"/>
          </reference>
        </references>
      </pivotArea>
    </format>
    <format dxfId="1803">
      <pivotArea dataOnly="0" labelOnly="1" outline="0" fieldPosition="0">
        <references count="2">
          <reference field="19" count="1" selected="0">
            <x v="111"/>
          </reference>
          <reference field="20" count="1">
            <x v="14"/>
          </reference>
        </references>
      </pivotArea>
    </format>
    <format dxfId="1802">
      <pivotArea dataOnly="0" labelOnly="1" outline="0" fieldPosition="0">
        <references count="2">
          <reference field="19" count="1" selected="0">
            <x v="112"/>
          </reference>
          <reference field="20" count="1">
            <x v="15"/>
          </reference>
        </references>
      </pivotArea>
    </format>
    <format dxfId="1801">
      <pivotArea dataOnly="0" labelOnly="1" outline="0" fieldPosition="0">
        <references count="2">
          <reference field="19" count="1" selected="0">
            <x v="113"/>
          </reference>
          <reference field="20" count="1">
            <x v="12"/>
          </reference>
        </references>
      </pivotArea>
    </format>
    <format dxfId="1800">
      <pivotArea dataOnly="0" labelOnly="1" outline="0" fieldPosition="0">
        <references count="2">
          <reference field="19" count="1" selected="0">
            <x v="114"/>
          </reference>
          <reference field="20" count="1">
            <x v="13"/>
          </reference>
        </references>
      </pivotArea>
    </format>
    <format dxfId="1799">
      <pivotArea dataOnly="0" labelOnly="1" outline="0" fieldPosition="0">
        <references count="2">
          <reference field="19" count="1" selected="0">
            <x v="115"/>
          </reference>
          <reference field="20" count="1">
            <x v="11"/>
          </reference>
        </references>
      </pivotArea>
    </format>
    <format dxfId="1798">
      <pivotArea dataOnly="0" labelOnly="1" outline="0" fieldPosition="0">
        <references count="2">
          <reference field="19" count="1" selected="0">
            <x v="116"/>
          </reference>
          <reference field="20" count="1">
            <x v="75"/>
          </reference>
        </references>
      </pivotArea>
    </format>
    <format dxfId="1797">
      <pivotArea dataOnly="0" labelOnly="1" outline="0" fieldPosition="0">
        <references count="2">
          <reference field="19" count="1" selected="0">
            <x v="117"/>
          </reference>
          <reference field="20" count="1">
            <x v="35"/>
          </reference>
        </references>
      </pivotArea>
    </format>
    <format dxfId="1796">
      <pivotArea dataOnly="0" labelOnly="1" outline="0" fieldPosition="0">
        <references count="2">
          <reference field="19" count="1" selected="0">
            <x v="118"/>
          </reference>
          <reference field="20" count="1">
            <x v="81"/>
          </reference>
        </references>
      </pivotArea>
    </format>
    <format dxfId="1795">
      <pivotArea dataOnly="0" labelOnly="1" outline="0" fieldPosition="0">
        <references count="2">
          <reference field="19" count="1" selected="0">
            <x v="119"/>
          </reference>
          <reference field="20" count="1">
            <x v="39"/>
          </reference>
        </references>
      </pivotArea>
    </format>
    <format dxfId="1794">
      <pivotArea dataOnly="0" labelOnly="1" outline="0" fieldPosition="0">
        <references count="2">
          <reference field="19" count="1" selected="0">
            <x v="120"/>
          </reference>
          <reference field="20" count="1">
            <x v="17"/>
          </reference>
        </references>
      </pivotArea>
    </format>
    <format dxfId="1793">
      <pivotArea dataOnly="0" labelOnly="1" outline="0" fieldPosition="0">
        <references count="2">
          <reference field="19" count="1" selected="0">
            <x v="121"/>
          </reference>
          <reference field="20" count="1">
            <x v="38"/>
          </reference>
        </references>
      </pivotArea>
    </format>
    <format dxfId="1792">
      <pivotArea dataOnly="0" labelOnly="1" outline="0" fieldPosition="0">
        <references count="2">
          <reference field="19" count="1" selected="0">
            <x v="122"/>
          </reference>
          <reference field="20" count="1">
            <x v="57"/>
          </reference>
        </references>
      </pivotArea>
    </format>
    <format dxfId="1791">
      <pivotArea dataOnly="0" labelOnly="1" outline="0" fieldPosition="0">
        <references count="2">
          <reference field="19" count="1" selected="0">
            <x v="123"/>
          </reference>
          <reference field="20" count="1">
            <x v="138"/>
          </reference>
        </references>
      </pivotArea>
    </format>
    <format dxfId="1790">
      <pivotArea dataOnly="0" labelOnly="1" outline="0" fieldPosition="0">
        <references count="2">
          <reference field="19" count="1" selected="0">
            <x v="124"/>
          </reference>
          <reference field="20" count="1">
            <x v="33"/>
          </reference>
        </references>
      </pivotArea>
    </format>
    <format dxfId="1789">
      <pivotArea dataOnly="0" labelOnly="1" outline="0" fieldPosition="0">
        <references count="2">
          <reference field="19" count="1" selected="0">
            <x v="125"/>
          </reference>
          <reference field="20" count="1">
            <x v="60"/>
          </reference>
        </references>
      </pivotArea>
    </format>
    <format dxfId="1788">
      <pivotArea dataOnly="0" labelOnly="1" outline="0" fieldPosition="0">
        <references count="2">
          <reference field="19" count="1" selected="0">
            <x v="126"/>
          </reference>
          <reference field="20" count="1">
            <x v="61"/>
          </reference>
        </references>
      </pivotArea>
    </format>
    <format dxfId="1787">
      <pivotArea dataOnly="0" labelOnly="1" outline="0" fieldPosition="0">
        <references count="2">
          <reference field="19" count="1" selected="0">
            <x v="128"/>
          </reference>
          <reference field="20" count="1">
            <x v="128"/>
          </reference>
        </references>
      </pivotArea>
    </format>
    <format dxfId="1786">
      <pivotArea dataOnly="0" labelOnly="1" outline="0" fieldPosition="0">
        <references count="2">
          <reference field="19" count="1" selected="0">
            <x v="129"/>
          </reference>
          <reference field="20" count="1">
            <x v="36"/>
          </reference>
        </references>
      </pivotArea>
    </format>
    <format dxfId="1785">
      <pivotArea dataOnly="0" labelOnly="1" outline="0" fieldPosition="0">
        <references count="2">
          <reference field="19" count="1" selected="0">
            <x v="130"/>
          </reference>
          <reference field="20" count="1">
            <x v="37"/>
          </reference>
        </references>
      </pivotArea>
    </format>
    <format dxfId="1784">
      <pivotArea dataOnly="0" labelOnly="1" outline="0" fieldPosition="0">
        <references count="2">
          <reference field="19" count="1" selected="0">
            <x v="131"/>
          </reference>
          <reference field="20" count="1">
            <x v="85"/>
          </reference>
        </references>
      </pivotArea>
    </format>
    <format dxfId="1783">
      <pivotArea dataOnly="0" labelOnly="1" outline="0" fieldPosition="0">
        <references count="2">
          <reference field="19" count="1" selected="0">
            <x v="132"/>
          </reference>
          <reference field="20" count="1">
            <x v="48"/>
          </reference>
        </references>
      </pivotArea>
    </format>
    <format dxfId="1782">
      <pivotArea dataOnly="0" labelOnly="1" outline="0" fieldPosition="0">
        <references count="2">
          <reference field="19" count="1" selected="0">
            <x v="133"/>
          </reference>
          <reference field="20" count="1">
            <x v="78"/>
          </reference>
        </references>
      </pivotArea>
    </format>
    <format dxfId="1781">
      <pivotArea dataOnly="0" labelOnly="1" outline="0" fieldPosition="0">
        <references count="2">
          <reference field="19" count="1" selected="0">
            <x v="134"/>
          </reference>
          <reference field="20" count="1">
            <x v="4"/>
          </reference>
        </references>
      </pivotArea>
    </format>
    <format dxfId="1780">
      <pivotArea dataOnly="0" labelOnly="1" outline="0" fieldPosition="0">
        <references count="2">
          <reference field="19" count="1" selected="0">
            <x v="135"/>
          </reference>
          <reference field="20" count="1">
            <x v="134"/>
          </reference>
        </references>
      </pivotArea>
    </format>
    <format dxfId="1779">
      <pivotArea dataOnly="0" labelOnly="1" outline="0" fieldPosition="0">
        <references count="2">
          <reference field="19" count="1" selected="0">
            <x v="136"/>
          </reference>
          <reference field="20" count="1">
            <x v="129"/>
          </reference>
        </references>
      </pivotArea>
    </format>
    <format dxfId="1778">
      <pivotArea dataOnly="0" labelOnly="1" outline="0" fieldPosition="0">
        <references count="2">
          <reference field="19" count="1" selected="0">
            <x v="137"/>
          </reference>
          <reference field="20" count="1">
            <x v="59"/>
          </reference>
        </references>
      </pivotArea>
    </format>
    <format dxfId="1777">
      <pivotArea dataOnly="0" labelOnly="1" outline="0" fieldPosition="0">
        <references count="2">
          <reference field="19" count="1" selected="0">
            <x v="138"/>
          </reference>
          <reference field="20" count="1">
            <x v="31"/>
          </reference>
        </references>
      </pivotArea>
    </format>
    <format dxfId="1776">
      <pivotArea dataOnly="0" labelOnly="1" outline="0" fieldPosition="0">
        <references count="2">
          <reference field="19" count="1" selected="0">
            <x v="139"/>
          </reference>
          <reference field="20" count="1">
            <x v="23"/>
          </reference>
        </references>
      </pivotArea>
    </format>
    <format dxfId="1775">
      <pivotArea dataOnly="0" labelOnly="1" outline="0" fieldPosition="0">
        <references count="2">
          <reference field="19" count="1" selected="0">
            <x v="140"/>
          </reference>
          <reference field="20" count="1">
            <x v="24"/>
          </reference>
        </references>
      </pivotArea>
    </format>
    <format dxfId="1774">
      <pivotArea dataOnly="0" labelOnly="1" outline="0" fieldPosition="0">
        <references count="2">
          <reference field="19" count="1" selected="0">
            <x v="141"/>
          </reference>
          <reference field="20" count="1">
            <x v="32"/>
          </reference>
        </references>
      </pivotArea>
    </format>
    <format dxfId="1773">
      <pivotArea dataOnly="0" labelOnly="1" outline="0" fieldPosition="0">
        <references count="2">
          <reference field="19" count="1" selected="0">
            <x v="142"/>
          </reference>
          <reference field="20" count="1">
            <x v="0"/>
          </reference>
        </references>
      </pivotArea>
    </format>
    <format dxfId="1772">
      <pivotArea dataOnly="0" labelOnly="1" outline="0" fieldPosition="0">
        <references count="2">
          <reference field="19" count="1" selected="0">
            <x v="143"/>
          </reference>
          <reference field="20" count="1">
            <x v="58"/>
          </reference>
        </references>
      </pivotArea>
    </format>
    <format dxfId="1771">
      <pivotArea dataOnly="0" labelOnly="1" outline="0" fieldPosition="0">
        <references count="2">
          <reference field="19" count="1" selected="0">
            <x v="127"/>
          </reference>
          <reference field="20" count="1">
            <x v="142"/>
          </reference>
        </references>
      </pivotArea>
    </format>
    <format dxfId="1770">
      <pivotArea dataOnly="0" labelOnly="1" outline="0" fieldPosition="0">
        <references count="2">
          <reference field="19" count="1" selected="0">
            <x v="56"/>
          </reference>
          <reference field="20" count="1">
            <x v="143"/>
          </reference>
        </references>
      </pivotArea>
    </format>
    <format dxfId="1769">
      <pivotArea field="20" type="button" dataOnly="0" labelOnly="1" outline="0" axis="axisRow" fieldPosition="1"/>
    </format>
    <format dxfId="1768">
      <pivotArea dataOnly="0" labelOnly="1" grandRow="1" outline="0" fieldPosition="0"/>
    </format>
    <format dxfId="1767">
      <pivotArea dataOnly="0" labelOnly="1" outline="0" fieldPosition="0">
        <references count="2">
          <reference field="19" count="1" selected="0">
            <x v="0"/>
          </reference>
          <reference field="20" count="1">
            <x v="27"/>
          </reference>
        </references>
      </pivotArea>
    </format>
    <format dxfId="1766">
      <pivotArea dataOnly="0" labelOnly="1" outline="0" fieldPosition="0">
        <references count="2">
          <reference field="19" count="1" selected="0">
            <x v="1"/>
          </reference>
          <reference field="20" count="1">
            <x v="131"/>
          </reference>
        </references>
      </pivotArea>
    </format>
    <format dxfId="1765">
      <pivotArea dataOnly="0" labelOnly="1" outline="0" fieldPosition="0">
        <references count="2">
          <reference field="19" count="1" selected="0">
            <x v="2"/>
          </reference>
          <reference field="20" count="1">
            <x v="49"/>
          </reference>
        </references>
      </pivotArea>
    </format>
    <format dxfId="1764">
      <pivotArea dataOnly="0" labelOnly="1" outline="0" fieldPosition="0">
        <references count="2">
          <reference field="19" count="1" selected="0">
            <x v="3"/>
          </reference>
          <reference field="20" count="1">
            <x v="132"/>
          </reference>
        </references>
      </pivotArea>
    </format>
    <format dxfId="1763">
      <pivotArea dataOnly="0" labelOnly="1" outline="0" fieldPosition="0">
        <references count="2">
          <reference field="19" count="1" selected="0">
            <x v="4"/>
          </reference>
          <reference field="20" count="1">
            <x v="105"/>
          </reference>
        </references>
      </pivotArea>
    </format>
    <format dxfId="1762">
      <pivotArea dataOnly="0" labelOnly="1" outline="0" fieldPosition="0">
        <references count="2">
          <reference field="19" count="1" selected="0">
            <x v="5"/>
          </reference>
          <reference field="20" count="1">
            <x v="91"/>
          </reference>
        </references>
      </pivotArea>
    </format>
    <format dxfId="1761">
      <pivotArea dataOnly="0" labelOnly="1" outline="0" fieldPosition="0">
        <references count="2">
          <reference field="19" count="1" selected="0">
            <x v="6"/>
          </reference>
          <reference field="20" count="1">
            <x v="46"/>
          </reference>
        </references>
      </pivotArea>
    </format>
    <format dxfId="1760">
      <pivotArea dataOnly="0" labelOnly="1" outline="0" fieldPosition="0">
        <references count="2">
          <reference field="19" count="1" selected="0">
            <x v="7"/>
          </reference>
          <reference field="20" count="1">
            <x v="50"/>
          </reference>
        </references>
      </pivotArea>
    </format>
    <format dxfId="1759">
      <pivotArea dataOnly="0" labelOnly="1" outline="0" fieldPosition="0">
        <references count="2">
          <reference field="19" count="1" selected="0">
            <x v="8"/>
          </reference>
          <reference field="20" count="1">
            <x v="21"/>
          </reference>
        </references>
      </pivotArea>
    </format>
    <format dxfId="1758">
      <pivotArea dataOnly="0" labelOnly="1" outline="0" fieldPosition="0">
        <references count="2">
          <reference field="19" count="1" selected="0">
            <x v="9"/>
          </reference>
          <reference field="20" count="1">
            <x v="25"/>
          </reference>
        </references>
      </pivotArea>
    </format>
    <format dxfId="1757">
      <pivotArea dataOnly="0" labelOnly="1" outline="0" fieldPosition="0">
        <references count="2">
          <reference field="19" count="1" selected="0">
            <x v="10"/>
          </reference>
          <reference field="20" count="1">
            <x v="26"/>
          </reference>
        </references>
      </pivotArea>
    </format>
    <format dxfId="1756">
      <pivotArea dataOnly="0" labelOnly="1" outline="0" fieldPosition="0">
        <references count="2">
          <reference field="19" count="1" selected="0">
            <x v="11"/>
          </reference>
          <reference field="20" count="1">
            <x v="2"/>
          </reference>
        </references>
      </pivotArea>
    </format>
    <format dxfId="1755">
      <pivotArea dataOnly="0" labelOnly="1" outline="0" fieldPosition="0">
        <references count="2">
          <reference field="19" count="1" selected="0">
            <x v="12"/>
          </reference>
          <reference field="20" count="1">
            <x v="1"/>
          </reference>
        </references>
      </pivotArea>
    </format>
    <format dxfId="1754">
      <pivotArea dataOnly="0" labelOnly="1" outline="0" fieldPosition="0">
        <references count="2">
          <reference field="19" count="1" selected="0">
            <x v="13"/>
          </reference>
          <reference field="20" count="1">
            <x v="3"/>
          </reference>
        </references>
      </pivotArea>
    </format>
    <format dxfId="1753">
      <pivotArea dataOnly="0" labelOnly="1" outline="0" fieldPosition="0">
        <references count="2">
          <reference field="19" count="1" selected="0">
            <x v="14"/>
          </reference>
          <reference field="20" count="1">
            <x v="52"/>
          </reference>
        </references>
      </pivotArea>
    </format>
    <format dxfId="1752">
      <pivotArea dataOnly="0" labelOnly="1" outline="0" fieldPosition="0">
        <references count="2">
          <reference field="19" count="1" selected="0">
            <x v="15"/>
          </reference>
          <reference field="20" count="1">
            <x v="76"/>
          </reference>
        </references>
      </pivotArea>
    </format>
    <format dxfId="1751">
      <pivotArea dataOnly="0" labelOnly="1" outline="0" fieldPosition="0">
        <references count="2">
          <reference field="19" count="1" selected="0">
            <x v="16"/>
          </reference>
          <reference field="20" count="1">
            <x v="40"/>
          </reference>
        </references>
      </pivotArea>
    </format>
    <format dxfId="1750">
      <pivotArea dataOnly="0" labelOnly="1" outline="0" fieldPosition="0">
        <references count="2">
          <reference field="19" count="1" selected="0">
            <x v="17"/>
          </reference>
          <reference field="20" count="1">
            <x v="71"/>
          </reference>
        </references>
      </pivotArea>
    </format>
    <format dxfId="1749">
      <pivotArea dataOnly="0" labelOnly="1" outline="0" fieldPosition="0">
        <references count="2">
          <reference field="19" count="1" selected="0">
            <x v="18"/>
          </reference>
          <reference field="20" count="1">
            <x v="68"/>
          </reference>
        </references>
      </pivotArea>
    </format>
    <format dxfId="1748">
      <pivotArea dataOnly="0" labelOnly="1" outline="0" fieldPosition="0">
        <references count="2">
          <reference field="19" count="1" selected="0">
            <x v="19"/>
          </reference>
          <reference field="20" count="1">
            <x v="72"/>
          </reference>
        </references>
      </pivotArea>
    </format>
    <format dxfId="1747">
      <pivotArea dataOnly="0" labelOnly="1" outline="0" fieldPosition="0">
        <references count="2">
          <reference field="19" count="1" selected="0">
            <x v="20"/>
          </reference>
          <reference field="20" count="1">
            <x v="64"/>
          </reference>
        </references>
      </pivotArea>
    </format>
    <format dxfId="1746">
      <pivotArea dataOnly="0" labelOnly="1" outline="0" fieldPosition="0">
        <references count="2">
          <reference field="19" count="1" selected="0">
            <x v="21"/>
          </reference>
          <reference field="20" count="1">
            <x v="62"/>
          </reference>
        </references>
      </pivotArea>
    </format>
    <format dxfId="1745">
      <pivotArea dataOnly="0" labelOnly="1" outline="0" fieldPosition="0">
        <references count="2">
          <reference field="19" count="1" selected="0">
            <x v="22"/>
          </reference>
          <reference field="20" count="1">
            <x v="67"/>
          </reference>
        </references>
      </pivotArea>
    </format>
    <format dxfId="1744">
      <pivotArea dataOnly="0" labelOnly="1" outline="0" fieldPosition="0">
        <references count="2">
          <reference field="19" count="1" selected="0">
            <x v="23"/>
          </reference>
          <reference field="20" count="1">
            <x v="66"/>
          </reference>
        </references>
      </pivotArea>
    </format>
    <format dxfId="1743">
      <pivotArea dataOnly="0" labelOnly="1" outline="0" fieldPosition="0">
        <references count="2">
          <reference field="19" count="1" selected="0">
            <x v="24"/>
          </reference>
          <reference field="20" count="1">
            <x v="93"/>
          </reference>
        </references>
      </pivotArea>
    </format>
    <format dxfId="1742">
      <pivotArea dataOnly="0" labelOnly="1" outline="0" fieldPosition="0">
        <references count="2">
          <reference field="19" count="1" selected="0">
            <x v="25"/>
          </reference>
          <reference field="20" count="1">
            <x v="92"/>
          </reference>
        </references>
      </pivotArea>
    </format>
    <format dxfId="1741">
      <pivotArea dataOnly="0" labelOnly="1" outline="0" fieldPosition="0">
        <references count="2">
          <reference field="19" count="1" selected="0">
            <x v="26"/>
          </reference>
          <reference field="20" count="1">
            <x v="137"/>
          </reference>
        </references>
      </pivotArea>
    </format>
    <format dxfId="1740">
      <pivotArea dataOnly="0" labelOnly="1" outline="0" fieldPosition="0">
        <references count="2">
          <reference field="19" count="1" selected="0">
            <x v="27"/>
          </reference>
          <reference field="20" count="1">
            <x v="96"/>
          </reference>
        </references>
      </pivotArea>
    </format>
    <format dxfId="1739">
      <pivotArea dataOnly="0" labelOnly="1" outline="0" fieldPosition="0">
        <references count="2">
          <reference field="19" count="1" selected="0">
            <x v="28"/>
          </reference>
          <reference field="20" count="1">
            <x v="82"/>
          </reference>
        </references>
      </pivotArea>
    </format>
    <format dxfId="1738">
      <pivotArea dataOnly="0" labelOnly="1" outline="0" fieldPosition="0">
        <references count="2">
          <reference field="19" count="1" selected="0">
            <x v="29"/>
          </reference>
          <reference field="20" count="1">
            <x v="94"/>
          </reference>
        </references>
      </pivotArea>
    </format>
    <format dxfId="1737">
      <pivotArea dataOnly="0" labelOnly="1" outline="0" fieldPosition="0">
        <references count="2">
          <reference field="19" count="1" selected="0">
            <x v="30"/>
          </reference>
          <reference field="20" count="1">
            <x v="18"/>
          </reference>
        </references>
      </pivotArea>
    </format>
    <format dxfId="1736">
      <pivotArea dataOnly="0" labelOnly="1" outline="0" fieldPosition="0">
        <references count="2">
          <reference field="19" count="1" selected="0">
            <x v="31"/>
          </reference>
          <reference field="20" count="1">
            <x v="16"/>
          </reference>
        </references>
      </pivotArea>
    </format>
    <format dxfId="1735">
      <pivotArea dataOnly="0" labelOnly="1" outline="0" fieldPosition="0">
        <references count="2">
          <reference field="19" count="1" selected="0">
            <x v="32"/>
          </reference>
          <reference field="20" count="1">
            <x v="141"/>
          </reference>
        </references>
      </pivotArea>
    </format>
    <format dxfId="1734">
      <pivotArea dataOnly="0" labelOnly="1" outline="0" fieldPosition="0">
        <references count="2">
          <reference field="19" count="1" selected="0">
            <x v="33"/>
          </reference>
          <reference field="20" count="1">
            <x v="63"/>
          </reference>
        </references>
      </pivotArea>
    </format>
    <format dxfId="1733">
      <pivotArea dataOnly="0" labelOnly="1" outline="0" fieldPosition="0">
        <references count="2">
          <reference field="19" count="1" selected="0">
            <x v="34"/>
          </reference>
          <reference field="20" count="1">
            <x v="10"/>
          </reference>
        </references>
      </pivotArea>
    </format>
    <format dxfId="1732">
      <pivotArea dataOnly="0" labelOnly="1" outline="0" fieldPosition="0">
        <references count="2">
          <reference field="19" count="1" selected="0">
            <x v="35"/>
          </reference>
          <reference field="20" count="1">
            <x v="65"/>
          </reference>
        </references>
      </pivotArea>
    </format>
    <format dxfId="1731">
      <pivotArea dataOnly="0" labelOnly="1" outline="0" fieldPosition="0">
        <references count="2">
          <reference field="19" count="1" selected="0">
            <x v="36"/>
          </reference>
          <reference field="20" count="1">
            <x v="80"/>
          </reference>
        </references>
      </pivotArea>
    </format>
    <format dxfId="1730">
      <pivotArea dataOnly="0" labelOnly="1" outline="0" fieldPosition="0">
        <references count="2">
          <reference field="19" count="1" selected="0">
            <x v="37"/>
          </reference>
          <reference field="20" count="1">
            <x v="95"/>
          </reference>
        </references>
      </pivotArea>
    </format>
    <format dxfId="1729">
      <pivotArea dataOnly="0" labelOnly="1" outline="0" fieldPosition="0">
        <references count="2">
          <reference field="19" count="1" selected="0">
            <x v="38"/>
          </reference>
          <reference field="20" count="1">
            <x v="42"/>
          </reference>
        </references>
      </pivotArea>
    </format>
    <format dxfId="1728">
      <pivotArea dataOnly="0" labelOnly="1" outline="0" fieldPosition="0">
        <references count="2">
          <reference field="19" count="1" selected="0">
            <x v="39"/>
          </reference>
          <reference field="20" count="1">
            <x v="74"/>
          </reference>
        </references>
      </pivotArea>
    </format>
    <format dxfId="1727">
      <pivotArea dataOnly="0" labelOnly="1" outline="0" fieldPosition="0">
        <references count="2">
          <reference field="19" count="1" selected="0">
            <x v="40"/>
          </reference>
          <reference field="20" count="1">
            <x v="70"/>
          </reference>
        </references>
      </pivotArea>
    </format>
    <format dxfId="1726">
      <pivotArea dataOnly="0" labelOnly="1" outline="0" fieldPosition="0">
        <references count="2">
          <reference field="19" count="1" selected="0">
            <x v="41"/>
          </reference>
          <reference field="20" count="1">
            <x v="69"/>
          </reference>
        </references>
      </pivotArea>
    </format>
    <format dxfId="1725">
      <pivotArea dataOnly="0" labelOnly="1" outline="0" fieldPosition="0">
        <references count="2">
          <reference field="19" count="1" selected="0">
            <x v="42"/>
          </reference>
          <reference field="20" count="1">
            <x v="43"/>
          </reference>
        </references>
      </pivotArea>
    </format>
    <format dxfId="1724">
      <pivotArea dataOnly="0" labelOnly="1" outline="0" fieldPosition="0">
        <references count="2">
          <reference field="19" count="1" selected="0">
            <x v="43"/>
          </reference>
          <reference field="20" count="1">
            <x v="83"/>
          </reference>
        </references>
      </pivotArea>
    </format>
    <format dxfId="1723">
      <pivotArea dataOnly="0" labelOnly="1" outline="0" fieldPosition="0">
        <references count="2">
          <reference field="19" count="1" selected="0">
            <x v="44"/>
          </reference>
          <reference field="20" count="1">
            <x v="19"/>
          </reference>
        </references>
      </pivotArea>
    </format>
    <format dxfId="1722">
      <pivotArea dataOnly="0" labelOnly="1" outline="0" fieldPosition="0">
        <references count="2">
          <reference field="19" count="1" selected="0">
            <x v="45"/>
          </reference>
          <reference field="20" count="1">
            <x v="139"/>
          </reference>
        </references>
      </pivotArea>
    </format>
    <format dxfId="1721">
      <pivotArea dataOnly="0" labelOnly="1" outline="0" fieldPosition="0">
        <references count="2">
          <reference field="19" count="1" selected="0">
            <x v="46"/>
          </reference>
          <reference field="20" count="1">
            <x v="90"/>
          </reference>
        </references>
      </pivotArea>
    </format>
    <format dxfId="1720">
      <pivotArea dataOnly="0" labelOnly="1" outline="0" fieldPosition="0">
        <references count="2">
          <reference field="19" count="1" selected="0">
            <x v="47"/>
          </reference>
          <reference field="20" count="1">
            <x v="9"/>
          </reference>
        </references>
      </pivotArea>
    </format>
    <format dxfId="1719">
      <pivotArea dataOnly="0" labelOnly="1" outline="0" fieldPosition="0">
        <references count="2">
          <reference field="19" count="1" selected="0">
            <x v="48"/>
          </reference>
          <reference field="20" count="1">
            <x v="73"/>
          </reference>
        </references>
      </pivotArea>
    </format>
    <format dxfId="1718">
      <pivotArea dataOnly="0" labelOnly="1" outline="0" fieldPosition="0">
        <references count="2">
          <reference field="19" count="1" selected="0">
            <x v="49"/>
          </reference>
          <reference field="20" count="1">
            <x v="89"/>
          </reference>
        </references>
      </pivotArea>
    </format>
    <format dxfId="1717">
      <pivotArea dataOnly="0" labelOnly="1" outline="0" fieldPosition="0">
        <references count="2">
          <reference field="19" count="1" selected="0">
            <x v="50"/>
          </reference>
          <reference field="20" count="1">
            <x v="47"/>
          </reference>
        </references>
      </pivotArea>
    </format>
    <format dxfId="1716">
      <pivotArea dataOnly="0" labelOnly="1" outline="0" fieldPosition="0">
        <references count="2">
          <reference field="19" count="1" selected="0">
            <x v="51"/>
          </reference>
          <reference field="20" count="1">
            <x v="97"/>
          </reference>
        </references>
      </pivotArea>
    </format>
    <format dxfId="1715">
      <pivotArea dataOnly="0" labelOnly="1" outline="0" fieldPosition="0">
        <references count="2">
          <reference field="19" count="1" selected="0">
            <x v="52"/>
          </reference>
          <reference field="20" count="1">
            <x v="98"/>
          </reference>
        </references>
      </pivotArea>
    </format>
    <format dxfId="1714">
      <pivotArea dataOnly="0" labelOnly="1" outline="0" fieldPosition="0">
        <references count="2">
          <reference field="19" count="1" selected="0">
            <x v="53"/>
          </reference>
          <reference field="20" count="1">
            <x v="100"/>
          </reference>
        </references>
      </pivotArea>
    </format>
    <format dxfId="1713">
      <pivotArea dataOnly="0" labelOnly="1" outline="0" fieldPosition="0">
        <references count="2">
          <reference field="19" count="1" selected="0">
            <x v="54"/>
          </reference>
          <reference field="20" count="1">
            <x v="99"/>
          </reference>
        </references>
      </pivotArea>
    </format>
    <format dxfId="1712">
      <pivotArea dataOnly="0" labelOnly="1" outline="0" fieldPosition="0">
        <references count="2">
          <reference field="19" count="1" selected="0">
            <x v="55"/>
          </reference>
          <reference field="20" count="1">
            <x v="101"/>
          </reference>
        </references>
      </pivotArea>
    </format>
    <format dxfId="1711">
      <pivotArea dataOnly="0" labelOnly="1" outline="0" fieldPosition="0">
        <references count="2">
          <reference field="19" count="1" selected="0">
            <x v="57"/>
          </reference>
          <reference field="20" count="1">
            <x v="34"/>
          </reference>
        </references>
      </pivotArea>
    </format>
    <format dxfId="1710">
      <pivotArea dataOnly="0" labelOnly="1" outline="0" fieldPosition="0">
        <references count="2">
          <reference field="19" count="1" selected="0">
            <x v="58"/>
          </reference>
          <reference field="20" count="1">
            <x v="133"/>
          </reference>
        </references>
      </pivotArea>
    </format>
    <format dxfId="1709">
      <pivotArea dataOnly="0" labelOnly="1" outline="0" fieldPosition="0">
        <references count="2">
          <reference field="19" count="1" selected="0">
            <x v="59"/>
          </reference>
          <reference field="20" count="1">
            <x v="121"/>
          </reference>
        </references>
      </pivotArea>
    </format>
    <format dxfId="1708">
      <pivotArea dataOnly="0" labelOnly="1" outline="0" fieldPosition="0">
        <references count="2">
          <reference field="19" count="1" selected="0">
            <x v="60"/>
          </reference>
          <reference field="20" count="1">
            <x v="126"/>
          </reference>
        </references>
      </pivotArea>
    </format>
    <format dxfId="1707">
      <pivotArea dataOnly="0" labelOnly="1" outline="0" fieldPosition="0">
        <references count="2">
          <reference field="19" count="1" selected="0">
            <x v="61"/>
          </reference>
          <reference field="20" count="1">
            <x v="5"/>
          </reference>
        </references>
      </pivotArea>
    </format>
    <format dxfId="1706">
      <pivotArea dataOnly="0" labelOnly="1" outline="0" fieldPosition="0">
        <references count="2">
          <reference field="19" count="1" selected="0">
            <x v="62"/>
          </reference>
          <reference field="20" count="1">
            <x v="8"/>
          </reference>
        </references>
      </pivotArea>
    </format>
    <format dxfId="1705">
      <pivotArea dataOnly="0" labelOnly="1" outline="0" fieldPosition="0">
        <references count="2">
          <reference field="19" count="1" selected="0">
            <x v="63"/>
          </reference>
          <reference field="20" count="1">
            <x v="6"/>
          </reference>
        </references>
      </pivotArea>
    </format>
    <format dxfId="1704">
      <pivotArea dataOnly="0" labelOnly="1" outline="0" fieldPosition="0">
        <references count="2">
          <reference field="19" count="1" selected="0">
            <x v="64"/>
          </reference>
          <reference field="20" count="1">
            <x v="7"/>
          </reference>
        </references>
      </pivotArea>
    </format>
    <format dxfId="1703">
      <pivotArea dataOnly="0" labelOnly="1" outline="0" fieldPosition="0">
        <references count="2">
          <reference field="19" count="1" selected="0">
            <x v="65"/>
          </reference>
          <reference field="20" count="1">
            <x v="77"/>
          </reference>
        </references>
      </pivotArea>
    </format>
    <format dxfId="1702">
      <pivotArea dataOnly="0" labelOnly="1" outline="0" fieldPosition="0">
        <references count="2">
          <reference field="19" count="1" selected="0">
            <x v="66"/>
          </reference>
          <reference field="20" count="1">
            <x v="125"/>
          </reference>
        </references>
      </pivotArea>
    </format>
    <format dxfId="1701">
      <pivotArea dataOnly="0" labelOnly="1" outline="0" fieldPosition="0">
        <references count="2">
          <reference field="19" count="1" selected="0">
            <x v="67"/>
          </reference>
          <reference field="20" count="1">
            <x v="115"/>
          </reference>
        </references>
      </pivotArea>
    </format>
    <format dxfId="1700">
      <pivotArea dataOnly="0" labelOnly="1" outline="0" fieldPosition="0">
        <references count="2">
          <reference field="19" count="1" selected="0">
            <x v="68"/>
          </reference>
          <reference field="20" count="1">
            <x v="113"/>
          </reference>
        </references>
      </pivotArea>
    </format>
    <format dxfId="1699">
      <pivotArea dataOnly="0" labelOnly="1" outline="0" fieldPosition="0">
        <references count="2">
          <reference field="19" count="1" selected="0">
            <x v="69"/>
          </reference>
          <reference field="20" count="1">
            <x v="111"/>
          </reference>
        </references>
      </pivotArea>
    </format>
    <format dxfId="1698">
      <pivotArea dataOnly="0" labelOnly="1" outline="0" fieldPosition="0">
        <references count="2">
          <reference field="19" count="1" selected="0">
            <x v="70"/>
          </reference>
          <reference field="20" count="1">
            <x v="116"/>
          </reference>
        </references>
      </pivotArea>
    </format>
    <format dxfId="1697">
      <pivotArea dataOnly="0" labelOnly="1" outline="0" fieldPosition="0">
        <references count="2">
          <reference field="19" count="1" selected="0">
            <x v="71"/>
          </reference>
          <reference field="20" count="1">
            <x v="110"/>
          </reference>
        </references>
      </pivotArea>
    </format>
    <format dxfId="1696">
      <pivotArea dataOnly="0" labelOnly="1" outline="0" fieldPosition="0">
        <references count="2">
          <reference field="19" count="1" selected="0">
            <x v="72"/>
          </reference>
          <reference field="20" count="1">
            <x v="119"/>
          </reference>
        </references>
      </pivotArea>
    </format>
    <format dxfId="1695">
      <pivotArea dataOnly="0" labelOnly="1" outline="0" fieldPosition="0">
        <references count="2">
          <reference field="19" count="1" selected="0">
            <x v="73"/>
          </reference>
          <reference field="20" count="1">
            <x v="122"/>
          </reference>
        </references>
      </pivotArea>
    </format>
    <format dxfId="1694">
      <pivotArea dataOnly="0" labelOnly="1" outline="0" fieldPosition="0">
        <references count="2">
          <reference field="19" count="1" selected="0">
            <x v="74"/>
          </reference>
          <reference field="20" count="1">
            <x v="127"/>
          </reference>
        </references>
      </pivotArea>
    </format>
    <format dxfId="1693">
      <pivotArea dataOnly="0" labelOnly="1" outline="0" fieldPosition="0">
        <references count="2">
          <reference field="19" count="1" selected="0">
            <x v="75"/>
          </reference>
          <reference field="20" count="1">
            <x v="123"/>
          </reference>
        </references>
      </pivotArea>
    </format>
    <format dxfId="1692">
      <pivotArea dataOnly="0" labelOnly="1" outline="0" fieldPosition="0">
        <references count="2">
          <reference field="19" count="1" selected="0">
            <x v="76"/>
          </reference>
          <reference field="20" count="1">
            <x v="112"/>
          </reference>
        </references>
      </pivotArea>
    </format>
    <format dxfId="1691">
      <pivotArea dataOnly="0" labelOnly="1" outline="0" fieldPosition="0">
        <references count="2">
          <reference field="19" count="1" selected="0">
            <x v="77"/>
          </reference>
          <reference field="20" count="1">
            <x v="120"/>
          </reference>
        </references>
      </pivotArea>
    </format>
    <format dxfId="1690">
      <pivotArea dataOnly="0" labelOnly="1" outline="0" fieldPosition="0">
        <references count="2">
          <reference field="19" count="1" selected="0">
            <x v="78"/>
          </reference>
          <reference field="20" count="1">
            <x v="107"/>
          </reference>
        </references>
      </pivotArea>
    </format>
    <format dxfId="1689">
      <pivotArea dataOnly="0" labelOnly="1" outline="0" fieldPosition="0">
        <references count="2">
          <reference field="19" count="1" selected="0">
            <x v="79"/>
          </reference>
          <reference field="20" count="1">
            <x v="106"/>
          </reference>
        </references>
      </pivotArea>
    </format>
    <format dxfId="1688">
      <pivotArea dataOnly="0" labelOnly="1" outline="0" fieldPosition="0">
        <references count="2">
          <reference field="19" count="1" selected="0">
            <x v="80"/>
          </reference>
          <reference field="20" count="1">
            <x v="44"/>
          </reference>
        </references>
      </pivotArea>
    </format>
    <format dxfId="1687">
      <pivotArea dataOnly="0" labelOnly="1" outline="0" fieldPosition="0">
        <references count="2">
          <reference field="19" count="1" selected="0">
            <x v="81"/>
          </reference>
          <reference field="20" count="1">
            <x v="20"/>
          </reference>
        </references>
      </pivotArea>
    </format>
    <format dxfId="1686">
      <pivotArea dataOnly="0" labelOnly="1" outline="0" fieldPosition="0">
        <references count="2">
          <reference field="19" count="1" selected="0">
            <x v="82"/>
          </reference>
          <reference field="20" count="1">
            <x v="22"/>
          </reference>
        </references>
      </pivotArea>
    </format>
    <format dxfId="1685">
      <pivotArea dataOnly="0" labelOnly="1" outline="0" fieldPosition="0">
        <references count="2">
          <reference field="19" count="1" selected="0">
            <x v="83"/>
          </reference>
          <reference field="20" count="1">
            <x v="56"/>
          </reference>
        </references>
      </pivotArea>
    </format>
    <format dxfId="1684">
      <pivotArea dataOnly="0" labelOnly="1" outline="0" fieldPosition="0">
        <references count="2">
          <reference field="19" count="1" selected="0">
            <x v="84"/>
          </reference>
          <reference field="20" count="1">
            <x v="53"/>
          </reference>
        </references>
      </pivotArea>
    </format>
    <format dxfId="1683">
      <pivotArea dataOnly="0" labelOnly="1" outline="0" fieldPosition="0">
        <references count="2">
          <reference field="19" count="1" selected="0">
            <x v="85"/>
          </reference>
          <reference field="20" count="1">
            <x v="54"/>
          </reference>
        </references>
      </pivotArea>
    </format>
    <format dxfId="1682">
      <pivotArea dataOnly="0" labelOnly="1" outline="0" fieldPosition="0">
        <references count="2">
          <reference field="19" count="1" selected="0">
            <x v="86"/>
          </reference>
          <reference field="20" count="1">
            <x v="104"/>
          </reference>
        </references>
      </pivotArea>
    </format>
    <format dxfId="1681">
      <pivotArea dataOnly="0" labelOnly="1" outline="0" fieldPosition="0">
        <references count="2">
          <reference field="19" count="1" selected="0">
            <x v="87"/>
          </reference>
          <reference field="20" count="1">
            <x v="103"/>
          </reference>
        </references>
      </pivotArea>
    </format>
    <format dxfId="1680">
      <pivotArea dataOnly="0" labelOnly="1" outline="0" fieldPosition="0">
        <references count="2">
          <reference field="19" count="1" selected="0">
            <x v="88"/>
          </reference>
          <reference field="20" count="1">
            <x v="55"/>
          </reference>
        </references>
      </pivotArea>
    </format>
    <format dxfId="1679">
      <pivotArea dataOnly="0" labelOnly="1" outline="0" fieldPosition="0">
        <references count="2">
          <reference field="19" count="1" selected="0">
            <x v="89"/>
          </reference>
          <reference field="20" count="1">
            <x v="118"/>
          </reference>
        </references>
      </pivotArea>
    </format>
    <format dxfId="1678">
      <pivotArea dataOnly="0" labelOnly="1" outline="0" fieldPosition="0">
        <references count="2">
          <reference field="19" count="1" selected="0">
            <x v="90"/>
          </reference>
          <reference field="20" count="1">
            <x v="28"/>
          </reference>
        </references>
      </pivotArea>
    </format>
    <format dxfId="1677">
      <pivotArea dataOnly="0" labelOnly="1" outline="0" fieldPosition="0">
        <references count="2">
          <reference field="19" count="1" selected="0">
            <x v="91"/>
          </reference>
          <reference field="20" count="1">
            <x v="114"/>
          </reference>
        </references>
      </pivotArea>
    </format>
    <format dxfId="1676">
      <pivotArea dataOnly="0" labelOnly="1" outline="0" fieldPosition="0">
        <references count="2">
          <reference field="19" count="1" selected="0">
            <x v="92"/>
          </reference>
          <reference field="20" count="1">
            <x v="117"/>
          </reference>
        </references>
      </pivotArea>
    </format>
    <format dxfId="1675">
      <pivotArea dataOnly="0" labelOnly="1" outline="0" fieldPosition="0">
        <references count="2">
          <reference field="19" count="1" selected="0">
            <x v="93"/>
          </reference>
          <reference field="20" count="1">
            <x v="109"/>
          </reference>
        </references>
      </pivotArea>
    </format>
    <format dxfId="1674">
      <pivotArea dataOnly="0" labelOnly="1" outline="0" fieldPosition="0">
        <references count="2">
          <reference field="19" count="1" selected="0">
            <x v="94"/>
          </reference>
          <reference field="20" count="1">
            <x v="86"/>
          </reference>
        </references>
      </pivotArea>
    </format>
    <format dxfId="1673">
      <pivotArea dataOnly="0" labelOnly="1" outline="0" fieldPosition="0">
        <references count="2">
          <reference field="19" count="1" selected="0">
            <x v="95"/>
          </reference>
          <reference field="20" count="1">
            <x v="87"/>
          </reference>
        </references>
      </pivotArea>
    </format>
    <format dxfId="1672">
      <pivotArea dataOnly="0" labelOnly="1" outline="0" fieldPosition="0">
        <references count="2">
          <reference field="19" count="1" selected="0">
            <x v="96"/>
          </reference>
          <reference field="20" count="1">
            <x v="140"/>
          </reference>
        </references>
      </pivotArea>
    </format>
    <format dxfId="1671">
      <pivotArea dataOnly="0" labelOnly="1" outline="0" fieldPosition="0">
        <references count="2">
          <reference field="19" count="1" selected="0">
            <x v="97"/>
          </reference>
          <reference field="20" count="1">
            <x v="84"/>
          </reference>
        </references>
      </pivotArea>
    </format>
    <format dxfId="1670">
      <pivotArea dataOnly="0" labelOnly="1" outline="0" fieldPosition="0">
        <references count="2">
          <reference field="19" count="1" selected="0">
            <x v="98"/>
          </reference>
          <reference field="20" count="1">
            <x v="45"/>
          </reference>
        </references>
      </pivotArea>
    </format>
    <format dxfId="1669">
      <pivotArea dataOnly="0" labelOnly="1" outline="0" fieldPosition="0">
        <references count="2">
          <reference field="19" count="1" selected="0">
            <x v="99"/>
          </reference>
          <reference field="20" count="1">
            <x v="41"/>
          </reference>
        </references>
      </pivotArea>
    </format>
    <format dxfId="1668">
      <pivotArea dataOnly="0" labelOnly="1" outline="0" fieldPosition="0">
        <references count="2">
          <reference field="19" count="1" selected="0">
            <x v="100"/>
          </reference>
          <reference field="20" count="1">
            <x v="124"/>
          </reference>
        </references>
      </pivotArea>
    </format>
    <format dxfId="1667">
      <pivotArea dataOnly="0" labelOnly="1" outline="0" fieldPosition="0">
        <references count="2">
          <reference field="19" count="1" selected="0">
            <x v="101"/>
          </reference>
          <reference field="20" count="1">
            <x v="102"/>
          </reference>
        </references>
      </pivotArea>
    </format>
    <format dxfId="1666">
      <pivotArea dataOnly="0" labelOnly="1" outline="0" fieldPosition="0">
        <references count="2">
          <reference field="19" count="1" selected="0">
            <x v="102"/>
          </reference>
          <reference field="20" count="1">
            <x v="51"/>
          </reference>
        </references>
      </pivotArea>
    </format>
    <format dxfId="1665">
      <pivotArea dataOnly="0" labelOnly="1" outline="0" fieldPosition="0">
        <references count="2">
          <reference field="19" count="1" selected="0">
            <x v="103"/>
          </reference>
          <reference field="20" count="1">
            <x v="108"/>
          </reference>
        </references>
      </pivotArea>
    </format>
    <format dxfId="1664">
      <pivotArea dataOnly="0" labelOnly="1" outline="0" fieldPosition="0">
        <references count="2">
          <reference field="19" count="1" selected="0">
            <x v="104"/>
          </reference>
          <reference field="20" count="1">
            <x v="29"/>
          </reference>
        </references>
      </pivotArea>
    </format>
    <format dxfId="1663">
      <pivotArea dataOnly="0" labelOnly="1" outline="0" fieldPosition="0">
        <references count="2">
          <reference field="19" count="1" selected="0">
            <x v="105"/>
          </reference>
          <reference field="20" count="1">
            <x v="88"/>
          </reference>
        </references>
      </pivotArea>
    </format>
    <format dxfId="1662">
      <pivotArea dataOnly="0" labelOnly="1" outline="0" fieldPosition="0">
        <references count="2">
          <reference field="19" count="1" selected="0">
            <x v="106"/>
          </reference>
          <reference field="20" count="1">
            <x v="79"/>
          </reference>
        </references>
      </pivotArea>
    </format>
    <format dxfId="1661">
      <pivotArea dataOnly="0" labelOnly="1" outline="0" fieldPosition="0">
        <references count="2">
          <reference field="19" count="1" selected="0">
            <x v="107"/>
          </reference>
          <reference field="20" count="1">
            <x v="30"/>
          </reference>
        </references>
      </pivotArea>
    </format>
    <format dxfId="1660">
      <pivotArea dataOnly="0" labelOnly="1" outline="0" fieldPosition="0">
        <references count="2">
          <reference field="19" count="1" selected="0">
            <x v="108"/>
          </reference>
          <reference field="20" count="1">
            <x v="136"/>
          </reference>
        </references>
      </pivotArea>
    </format>
    <format dxfId="1659">
      <pivotArea dataOnly="0" labelOnly="1" outline="0" fieldPosition="0">
        <references count="2">
          <reference field="19" count="1" selected="0">
            <x v="109"/>
          </reference>
          <reference field="20" count="1">
            <x v="135"/>
          </reference>
        </references>
      </pivotArea>
    </format>
    <format dxfId="1658">
      <pivotArea dataOnly="0" labelOnly="1" outline="0" fieldPosition="0">
        <references count="2">
          <reference field="19" count="1" selected="0">
            <x v="110"/>
          </reference>
          <reference field="20" count="1">
            <x v="130"/>
          </reference>
        </references>
      </pivotArea>
    </format>
    <format dxfId="1657">
      <pivotArea dataOnly="0" labelOnly="1" outline="0" fieldPosition="0">
        <references count="2">
          <reference field="19" count="1" selected="0">
            <x v="111"/>
          </reference>
          <reference field="20" count="1">
            <x v="14"/>
          </reference>
        </references>
      </pivotArea>
    </format>
    <format dxfId="1656">
      <pivotArea dataOnly="0" labelOnly="1" outline="0" fieldPosition="0">
        <references count="2">
          <reference field="19" count="1" selected="0">
            <x v="112"/>
          </reference>
          <reference field="20" count="1">
            <x v="15"/>
          </reference>
        </references>
      </pivotArea>
    </format>
    <format dxfId="1655">
      <pivotArea dataOnly="0" labelOnly="1" outline="0" fieldPosition="0">
        <references count="2">
          <reference field="19" count="1" selected="0">
            <x v="113"/>
          </reference>
          <reference field="20" count="1">
            <x v="12"/>
          </reference>
        </references>
      </pivotArea>
    </format>
    <format dxfId="1654">
      <pivotArea dataOnly="0" labelOnly="1" outline="0" fieldPosition="0">
        <references count="2">
          <reference field="19" count="1" selected="0">
            <x v="114"/>
          </reference>
          <reference field="20" count="1">
            <x v="13"/>
          </reference>
        </references>
      </pivotArea>
    </format>
    <format dxfId="1653">
      <pivotArea dataOnly="0" labelOnly="1" outline="0" fieldPosition="0">
        <references count="2">
          <reference field="19" count="1" selected="0">
            <x v="115"/>
          </reference>
          <reference field="20" count="1">
            <x v="11"/>
          </reference>
        </references>
      </pivotArea>
    </format>
    <format dxfId="1652">
      <pivotArea dataOnly="0" labelOnly="1" outline="0" fieldPosition="0">
        <references count="2">
          <reference field="19" count="1" selected="0">
            <x v="116"/>
          </reference>
          <reference field="20" count="1">
            <x v="75"/>
          </reference>
        </references>
      </pivotArea>
    </format>
    <format dxfId="1651">
      <pivotArea dataOnly="0" labelOnly="1" outline="0" fieldPosition="0">
        <references count="2">
          <reference field="19" count="1" selected="0">
            <x v="117"/>
          </reference>
          <reference field="20" count="1">
            <x v="35"/>
          </reference>
        </references>
      </pivotArea>
    </format>
    <format dxfId="1650">
      <pivotArea dataOnly="0" labelOnly="1" outline="0" fieldPosition="0">
        <references count="2">
          <reference field="19" count="1" selected="0">
            <x v="118"/>
          </reference>
          <reference field="20" count="1">
            <x v="81"/>
          </reference>
        </references>
      </pivotArea>
    </format>
    <format dxfId="1649">
      <pivotArea dataOnly="0" labelOnly="1" outline="0" fieldPosition="0">
        <references count="2">
          <reference field="19" count="1" selected="0">
            <x v="119"/>
          </reference>
          <reference field="20" count="1">
            <x v="39"/>
          </reference>
        </references>
      </pivotArea>
    </format>
    <format dxfId="1648">
      <pivotArea dataOnly="0" labelOnly="1" outline="0" fieldPosition="0">
        <references count="2">
          <reference field="19" count="1" selected="0">
            <x v="120"/>
          </reference>
          <reference field="20" count="1">
            <x v="17"/>
          </reference>
        </references>
      </pivotArea>
    </format>
    <format dxfId="1647">
      <pivotArea dataOnly="0" labelOnly="1" outline="0" fieldPosition="0">
        <references count="2">
          <reference field="19" count="1" selected="0">
            <x v="121"/>
          </reference>
          <reference field="20" count="1">
            <x v="38"/>
          </reference>
        </references>
      </pivotArea>
    </format>
    <format dxfId="1646">
      <pivotArea dataOnly="0" labelOnly="1" outline="0" fieldPosition="0">
        <references count="2">
          <reference field="19" count="1" selected="0">
            <x v="122"/>
          </reference>
          <reference field="20" count="1">
            <x v="57"/>
          </reference>
        </references>
      </pivotArea>
    </format>
    <format dxfId="1645">
      <pivotArea dataOnly="0" labelOnly="1" outline="0" fieldPosition="0">
        <references count="2">
          <reference field="19" count="1" selected="0">
            <x v="123"/>
          </reference>
          <reference field="20" count="1">
            <x v="138"/>
          </reference>
        </references>
      </pivotArea>
    </format>
    <format dxfId="1644">
      <pivotArea dataOnly="0" labelOnly="1" outline="0" fieldPosition="0">
        <references count="2">
          <reference field="19" count="1" selected="0">
            <x v="124"/>
          </reference>
          <reference field="20" count="1">
            <x v="33"/>
          </reference>
        </references>
      </pivotArea>
    </format>
    <format dxfId="1643">
      <pivotArea dataOnly="0" labelOnly="1" outline="0" fieldPosition="0">
        <references count="2">
          <reference field="19" count="1" selected="0">
            <x v="125"/>
          </reference>
          <reference field="20" count="1">
            <x v="60"/>
          </reference>
        </references>
      </pivotArea>
    </format>
    <format dxfId="1642">
      <pivotArea dataOnly="0" labelOnly="1" outline="0" fieldPosition="0">
        <references count="2">
          <reference field="19" count="1" selected="0">
            <x v="126"/>
          </reference>
          <reference field="20" count="1">
            <x v="61"/>
          </reference>
        </references>
      </pivotArea>
    </format>
    <format dxfId="1641">
      <pivotArea dataOnly="0" labelOnly="1" outline="0" fieldPosition="0">
        <references count="2">
          <reference field="19" count="1" selected="0">
            <x v="128"/>
          </reference>
          <reference field="20" count="1">
            <x v="128"/>
          </reference>
        </references>
      </pivotArea>
    </format>
    <format dxfId="1640">
      <pivotArea dataOnly="0" labelOnly="1" outline="0" fieldPosition="0">
        <references count="2">
          <reference field="19" count="1" selected="0">
            <x v="129"/>
          </reference>
          <reference field="20" count="1">
            <x v="36"/>
          </reference>
        </references>
      </pivotArea>
    </format>
    <format dxfId="1639">
      <pivotArea dataOnly="0" labelOnly="1" outline="0" fieldPosition="0">
        <references count="2">
          <reference field="19" count="1" selected="0">
            <x v="130"/>
          </reference>
          <reference field="20" count="1">
            <x v="37"/>
          </reference>
        </references>
      </pivotArea>
    </format>
    <format dxfId="1638">
      <pivotArea dataOnly="0" labelOnly="1" outline="0" fieldPosition="0">
        <references count="2">
          <reference field="19" count="1" selected="0">
            <x v="131"/>
          </reference>
          <reference field="20" count="1">
            <x v="85"/>
          </reference>
        </references>
      </pivotArea>
    </format>
    <format dxfId="1637">
      <pivotArea dataOnly="0" labelOnly="1" outline="0" fieldPosition="0">
        <references count="2">
          <reference field="19" count="1" selected="0">
            <x v="132"/>
          </reference>
          <reference field="20" count="1">
            <x v="48"/>
          </reference>
        </references>
      </pivotArea>
    </format>
    <format dxfId="1636">
      <pivotArea dataOnly="0" labelOnly="1" outline="0" fieldPosition="0">
        <references count="2">
          <reference field="19" count="1" selected="0">
            <x v="133"/>
          </reference>
          <reference field="20" count="1">
            <x v="78"/>
          </reference>
        </references>
      </pivotArea>
    </format>
    <format dxfId="1635">
      <pivotArea dataOnly="0" labelOnly="1" outline="0" fieldPosition="0">
        <references count="2">
          <reference field="19" count="1" selected="0">
            <x v="134"/>
          </reference>
          <reference field="20" count="1">
            <x v="4"/>
          </reference>
        </references>
      </pivotArea>
    </format>
    <format dxfId="1634">
      <pivotArea dataOnly="0" labelOnly="1" outline="0" fieldPosition="0">
        <references count="2">
          <reference field="19" count="1" selected="0">
            <x v="135"/>
          </reference>
          <reference field="20" count="1">
            <x v="134"/>
          </reference>
        </references>
      </pivotArea>
    </format>
    <format dxfId="1633">
      <pivotArea dataOnly="0" labelOnly="1" outline="0" fieldPosition="0">
        <references count="2">
          <reference field="19" count="1" selected="0">
            <x v="136"/>
          </reference>
          <reference field="20" count="1">
            <x v="129"/>
          </reference>
        </references>
      </pivotArea>
    </format>
    <format dxfId="1632">
      <pivotArea dataOnly="0" labelOnly="1" outline="0" fieldPosition="0">
        <references count="2">
          <reference field="19" count="1" selected="0">
            <x v="137"/>
          </reference>
          <reference field="20" count="1">
            <x v="59"/>
          </reference>
        </references>
      </pivotArea>
    </format>
    <format dxfId="1631">
      <pivotArea dataOnly="0" labelOnly="1" outline="0" fieldPosition="0">
        <references count="2">
          <reference field="19" count="1" selected="0">
            <x v="138"/>
          </reference>
          <reference field="20" count="1">
            <x v="31"/>
          </reference>
        </references>
      </pivotArea>
    </format>
    <format dxfId="1630">
      <pivotArea dataOnly="0" labelOnly="1" outline="0" fieldPosition="0">
        <references count="2">
          <reference field="19" count="1" selected="0">
            <x v="139"/>
          </reference>
          <reference field="20" count="1">
            <x v="23"/>
          </reference>
        </references>
      </pivotArea>
    </format>
    <format dxfId="1629">
      <pivotArea dataOnly="0" labelOnly="1" outline="0" fieldPosition="0">
        <references count="2">
          <reference field="19" count="1" selected="0">
            <x v="140"/>
          </reference>
          <reference field="20" count="1">
            <x v="24"/>
          </reference>
        </references>
      </pivotArea>
    </format>
    <format dxfId="1628">
      <pivotArea dataOnly="0" labelOnly="1" outline="0" fieldPosition="0">
        <references count="2">
          <reference field="19" count="1" selected="0">
            <x v="141"/>
          </reference>
          <reference field="20" count="1">
            <x v="32"/>
          </reference>
        </references>
      </pivotArea>
    </format>
    <format dxfId="1627">
      <pivotArea dataOnly="0" labelOnly="1" outline="0" fieldPosition="0">
        <references count="2">
          <reference field="19" count="1" selected="0">
            <x v="142"/>
          </reference>
          <reference field="20" count="1">
            <x v="0"/>
          </reference>
        </references>
      </pivotArea>
    </format>
    <format dxfId="1626">
      <pivotArea dataOnly="0" labelOnly="1" outline="0" fieldPosition="0">
        <references count="2">
          <reference field="19" count="1" selected="0">
            <x v="143"/>
          </reference>
          <reference field="20" count="1">
            <x v="58"/>
          </reference>
        </references>
      </pivotArea>
    </format>
    <format dxfId="1625">
      <pivotArea dataOnly="0" labelOnly="1" outline="0" fieldPosition="0">
        <references count="2">
          <reference field="19" count="1" selected="0">
            <x v="127"/>
          </reference>
          <reference field="20" count="1">
            <x v="142"/>
          </reference>
        </references>
      </pivotArea>
    </format>
    <format dxfId="1624">
      <pivotArea dataOnly="0" labelOnly="1" outline="0" fieldPosition="0">
        <references count="2">
          <reference field="19" count="1" selected="0">
            <x v="56"/>
          </reference>
          <reference field="20" count="1">
            <x v="143"/>
          </reference>
        </references>
      </pivotArea>
    </format>
    <format dxfId="1623">
      <pivotArea outline="0" collapsedLevelsAreSubtotals="1" fieldPosition="0">
        <references count="2">
          <reference field="19" count="0" selected="0"/>
          <reference field="20" count="0" selected="0"/>
        </references>
      </pivotArea>
    </format>
    <format dxfId="1622">
      <pivotArea outline="0" collapsedLevelsAreSubtotals="1" fieldPosition="0">
        <references count="2">
          <reference field="19" count="0" selected="0"/>
          <reference field="20" count="0" selected="0"/>
        </references>
      </pivotArea>
    </format>
    <format dxfId="1621">
      <pivotArea field="20" type="button" dataOnly="0" labelOnly="1" outline="0" axis="axisRow" fieldPosition="1"/>
    </format>
    <format dxfId="1620">
      <pivotArea dataOnly="0" labelOnly="1" grandRow="1" outline="0" fieldPosition="0"/>
    </format>
    <format dxfId="1619">
      <pivotArea dataOnly="0" labelOnly="1" outline="0" fieldPosition="0">
        <references count="2">
          <reference field="19" count="1" selected="0">
            <x v="0"/>
          </reference>
          <reference field="20" count="1">
            <x v="27"/>
          </reference>
        </references>
      </pivotArea>
    </format>
    <format dxfId="1618">
      <pivotArea dataOnly="0" labelOnly="1" outline="0" fieldPosition="0">
        <references count="2">
          <reference field="19" count="1" selected="0">
            <x v="1"/>
          </reference>
          <reference field="20" count="1">
            <x v="131"/>
          </reference>
        </references>
      </pivotArea>
    </format>
    <format dxfId="1617">
      <pivotArea dataOnly="0" labelOnly="1" outline="0" fieldPosition="0">
        <references count="2">
          <reference field="19" count="1" selected="0">
            <x v="2"/>
          </reference>
          <reference field="20" count="1">
            <x v="49"/>
          </reference>
        </references>
      </pivotArea>
    </format>
    <format dxfId="1616">
      <pivotArea dataOnly="0" labelOnly="1" outline="0" fieldPosition="0">
        <references count="2">
          <reference field="19" count="1" selected="0">
            <x v="3"/>
          </reference>
          <reference field="20" count="1">
            <x v="132"/>
          </reference>
        </references>
      </pivotArea>
    </format>
    <format dxfId="1615">
      <pivotArea dataOnly="0" labelOnly="1" outline="0" fieldPosition="0">
        <references count="2">
          <reference field="19" count="1" selected="0">
            <x v="4"/>
          </reference>
          <reference field="20" count="1">
            <x v="105"/>
          </reference>
        </references>
      </pivotArea>
    </format>
    <format dxfId="1614">
      <pivotArea dataOnly="0" labelOnly="1" outline="0" fieldPosition="0">
        <references count="2">
          <reference field="19" count="1" selected="0">
            <x v="5"/>
          </reference>
          <reference field="20" count="1">
            <x v="91"/>
          </reference>
        </references>
      </pivotArea>
    </format>
    <format dxfId="1613">
      <pivotArea dataOnly="0" labelOnly="1" outline="0" fieldPosition="0">
        <references count="2">
          <reference field="19" count="1" selected="0">
            <x v="6"/>
          </reference>
          <reference field="20" count="1">
            <x v="46"/>
          </reference>
        </references>
      </pivotArea>
    </format>
    <format dxfId="1612">
      <pivotArea dataOnly="0" labelOnly="1" outline="0" fieldPosition="0">
        <references count="2">
          <reference field="19" count="1" selected="0">
            <x v="7"/>
          </reference>
          <reference field="20" count="1">
            <x v="50"/>
          </reference>
        </references>
      </pivotArea>
    </format>
    <format dxfId="1611">
      <pivotArea dataOnly="0" labelOnly="1" outline="0" fieldPosition="0">
        <references count="2">
          <reference field="19" count="1" selected="0">
            <x v="8"/>
          </reference>
          <reference field="20" count="1">
            <x v="21"/>
          </reference>
        </references>
      </pivotArea>
    </format>
    <format dxfId="1610">
      <pivotArea dataOnly="0" labelOnly="1" outline="0" fieldPosition="0">
        <references count="2">
          <reference field="19" count="1" selected="0">
            <x v="9"/>
          </reference>
          <reference field="20" count="1">
            <x v="25"/>
          </reference>
        </references>
      </pivotArea>
    </format>
    <format dxfId="1609">
      <pivotArea dataOnly="0" labelOnly="1" outline="0" fieldPosition="0">
        <references count="2">
          <reference field="19" count="1" selected="0">
            <x v="10"/>
          </reference>
          <reference field="20" count="1">
            <x v="26"/>
          </reference>
        </references>
      </pivotArea>
    </format>
    <format dxfId="1608">
      <pivotArea dataOnly="0" labelOnly="1" outline="0" fieldPosition="0">
        <references count="2">
          <reference field="19" count="1" selected="0">
            <x v="11"/>
          </reference>
          <reference field="20" count="1">
            <x v="2"/>
          </reference>
        </references>
      </pivotArea>
    </format>
    <format dxfId="1607">
      <pivotArea dataOnly="0" labelOnly="1" outline="0" fieldPosition="0">
        <references count="2">
          <reference field="19" count="1" selected="0">
            <x v="12"/>
          </reference>
          <reference field="20" count="1">
            <x v="1"/>
          </reference>
        </references>
      </pivotArea>
    </format>
    <format dxfId="1606">
      <pivotArea dataOnly="0" labelOnly="1" outline="0" fieldPosition="0">
        <references count="2">
          <reference field="19" count="1" selected="0">
            <x v="13"/>
          </reference>
          <reference field="20" count="1">
            <x v="3"/>
          </reference>
        </references>
      </pivotArea>
    </format>
    <format dxfId="1605">
      <pivotArea dataOnly="0" labelOnly="1" outline="0" fieldPosition="0">
        <references count="2">
          <reference field="19" count="1" selected="0">
            <x v="14"/>
          </reference>
          <reference field="20" count="1">
            <x v="52"/>
          </reference>
        </references>
      </pivotArea>
    </format>
    <format dxfId="1604">
      <pivotArea dataOnly="0" labelOnly="1" outline="0" fieldPosition="0">
        <references count="2">
          <reference field="19" count="1" selected="0">
            <x v="15"/>
          </reference>
          <reference field="20" count="1">
            <x v="76"/>
          </reference>
        </references>
      </pivotArea>
    </format>
    <format dxfId="1603">
      <pivotArea dataOnly="0" labelOnly="1" outline="0" fieldPosition="0">
        <references count="2">
          <reference field="19" count="1" selected="0">
            <x v="16"/>
          </reference>
          <reference field="20" count="1">
            <x v="40"/>
          </reference>
        </references>
      </pivotArea>
    </format>
    <format dxfId="1602">
      <pivotArea dataOnly="0" labelOnly="1" outline="0" fieldPosition="0">
        <references count="2">
          <reference field="19" count="1" selected="0">
            <x v="17"/>
          </reference>
          <reference field="20" count="1">
            <x v="71"/>
          </reference>
        </references>
      </pivotArea>
    </format>
    <format dxfId="1601">
      <pivotArea dataOnly="0" labelOnly="1" outline="0" fieldPosition="0">
        <references count="2">
          <reference field="19" count="1" selected="0">
            <x v="18"/>
          </reference>
          <reference field="20" count="1">
            <x v="68"/>
          </reference>
        </references>
      </pivotArea>
    </format>
    <format dxfId="1600">
      <pivotArea dataOnly="0" labelOnly="1" outline="0" fieldPosition="0">
        <references count="2">
          <reference field="19" count="1" selected="0">
            <x v="19"/>
          </reference>
          <reference field="20" count="1">
            <x v="72"/>
          </reference>
        </references>
      </pivotArea>
    </format>
    <format dxfId="1599">
      <pivotArea dataOnly="0" labelOnly="1" outline="0" fieldPosition="0">
        <references count="2">
          <reference field="19" count="1" selected="0">
            <x v="20"/>
          </reference>
          <reference field="20" count="1">
            <x v="64"/>
          </reference>
        </references>
      </pivotArea>
    </format>
    <format dxfId="1598">
      <pivotArea dataOnly="0" labelOnly="1" outline="0" fieldPosition="0">
        <references count="2">
          <reference field="19" count="1" selected="0">
            <x v="21"/>
          </reference>
          <reference field="20" count="1">
            <x v="62"/>
          </reference>
        </references>
      </pivotArea>
    </format>
    <format dxfId="1597">
      <pivotArea dataOnly="0" labelOnly="1" outline="0" fieldPosition="0">
        <references count="2">
          <reference field="19" count="1" selected="0">
            <x v="22"/>
          </reference>
          <reference field="20" count="1">
            <x v="67"/>
          </reference>
        </references>
      </pivotArea>
    </format>
    <format dxfId="1596">
      <pivotArea dataOnly="0" labelOnly="1" outline="0" fieldPosition="0">
        <references count="2">
          <reference field="19" count="1" selected="0">
            <x v="23"/>
          </reference>
          <reference field="20" count="1">
            <x v="66"/>
          </reference>
        </references>
      </pivotArea>
    </format>
    <format dxfId="1595">
      <pivotArea dataOnly="0" labelOnly="1" outline="0" fieldPosition="0">
        <references count="2">
          <reference field="19" count="1" selected="0">
            <x v="24"/>
          </reference>
          <reference field="20" count="1">
            <x v="93"/>
          </reference>
        </references>
      </pivotArea>
    </format>
    <format dxfId="1594">
      <pivotArea dataOnly="0" labelOnly="1" outline="0" fieldPosition="0">
        <references count="2">
          <reference field="19" count="1" selected="0">
            <x v="25"/>
          </reference>
          <reference field="20" count="1">
            <x v="92"/>
          </reference>
        </references>
      </pivotArea>
    </format>
    <format dxfId="1593">
      <pivotArea dataOnly="0" labelOnly="1" outline="0" fieldPosition="0">
        <references count="2">
          <reference field="19" count="1" selected="0">
            <x v="26"/>
          </reference>
          <reference field="20" count="1">
            <x v="137"/>
          </reference>
        </references>
      </pivotArea>
    </format>
    <format dxfId="1592">
      <pivotArea dataOnly="0" labelOnly="1" outline="0" fieldPosition="0">
        <references count="2">
          <reference field="19" count="1" selected="0">
            <x v="27"/>
          </reference>
          <reference field="20" count="1">
            <x v="96"/>
          </reference>
        </references>
      </pivotArea>
    </format>
    <format dxfId="1591">
      <pivotArea dataOnly="0" labelOnly="1" outline="0" fieldPosition="0">
        <references count="2">
          <reference field="19" count="1" selected="0">
            <x v="28"/>
          </reference>
          <reference field="20" count="1">
            <x v="82"/>
          </reference>
        </references>
      </pivotArea>
    </format>
    <format dxfId="1590">
      <pivotArea dataOnly="0" labelOnly="1" outline="0" fieldPosition="0">
        <references count="2">
          <reference field="19" count="1" selected="0">
            <x v="29"/>
          </reference>
          <reference field="20" count="1">
            <x v="94"/>
          </reference>
        </references>
      </pivotArea>
    </format>
    <format dxfId="1589">
      <pivotArea dataOnly="0" labelOnly="1" outline="0" fieldPosition="0">
        <references count="2">
          <reference field="19" count="1" selected="0">
            <x v="30"/>
          </reference>
          <reference field="20" count="1">
            <x v="18"/>
          </reference>
        </references>
      </pivotArea>
    </format>
    <format dxfId="1588">
      <pivotArea dataOnly="0" labelOnly="1" outline="0" fieldPosition="0">
        <references count="2">
          <reference field="19" count="1" selected="0">
            <x v="31"/>
          </reference>
          <reference field="20" count="1">
            <x v="16"/>
          </reference>
        </references>
      </pivotArea>
    </format>
    <format dxfId="1587">
      <pivotArea dataOnly="0" labelOnly="1" outline="0" fieldPosition="0">
        <references count="2">
          <reference field="19" count="1" selected="0">
            <x v="32"/>
          </reference>
          <reference field="20" count="1">
            <x v="141"/>
          </reference>
        </references>
      </pivotArea>
    </format>
    <format dxfId="1586">
      <pivotArea dataOnly="0" labelOnly="1" outline="0" fieldPosition="0">
        <references count="2">
          <reference field="19" count="1" selected="0">
            <x v="33"/>
          </reference>
          <reference field="20" count="1">
            <x v="63"/>
          </reference>
        </references>
      </pivotArea>
    </format>
    <format dxfId="1585">
      <pivotArea dataOnly="0" labelOnly="1" outline="0" fieldPosition="0">
        <references count="2">
          <reference field="19" count="1" selected="0">
            <x v="34"/>
          </reference>
          <reference field="20" count="1">
            <x v="10"/>
          </reference>
        </references>
      </pivotArea>
    </format>
    <format dxfId="1584">
      <pivotArea dataOnly="0" labelOnly="1" outline="0" fieldPosition="0">
        <references count="2">
          <reference field="19" count="1" selected="0">
            <x v="35"/>
          </reference>
          <reference field="20" count="1">
            <x v="65"/>
          </reference>
        </references>
      </pivotArea>
    </format>
    <format dxfId="1583">
      <pivotArea dataOnly="0" labelOnly="1" outline="0" fieldPosition="0">
        <references count="2">
          <reference field="19" count="1" selected="0">
            <x v="36"/>
          </reference>
          <reference field="20" count="1">
            <x v="80"/>
          </reference>
        </references>
      </pivotArea>
    </format>
    <format dxfId="1582">
      <pivotArea dataOnly="0" labelOnly="1" outline="0" fieldPosition="0">
        <references count="2">
          <reference field="19" count="1" selected="0">
            <x v="37"/>
          </reference>
          <reference field="20" count="1">
            <x v="95"/>
          </reference>
        </references>
      </pivotArea>
    </format>
    <format dxfId="1581">
      <pivotArea dataOnly="0" labelOnly="1" outline="0" fieldPosition="0">
        <references count="2">
          <reference field="19" count="1" selected="0">
            <x v="38"/>
          </reference>
          <reference field="20" count="1">
            <x v="42"/>
          </reference>
        </references>
      </pivotArea>
    </format>
    <format dxfId="1580">
      <pivotArea dataOnly="0" labelOnly="1" outline="0" fieldPosition="0">
        <references count="2">
          <reference field="19" count="1" selected="0">
            <x v="39"/>
          </reference>
          <reference field="20" count="1">
            <x v="74"/>
          </reference>
        </references>
      </pivotArea>
    </format>
    <format dxfId="1579">
      <pivotArea dataOnly="0" labelOnly="1" outline="0" fieldPosition="0">
        <references count="2">
          <reference field="19" count="1" selected="0">
            <x v="40"/>
          </reference>
          <reference field="20" count="1">
            <x v="70"/>
          </reference>
        </references>
      </pivotArea>
    </format>
    <format dxfId="1578">
      <pivotArea dataOnly="0" labelOnly="1" outline="0" fieldPosition="0">
        <references count="2">
          <reference field="19" count="1" selected="0">
            <x v="41"/>
          </reference>
          <reference field="20" count="1">
            <x v="69"/>
          </reference>
        </references>
      </pivotArea>
    </format>
    <format dxfId="1577">
      <pivotArea dataOnly="0" labelOnly="1" outline="0" fieldPosition="0">
        <references count="2">
          <reference field="19" count="1" selected="0">
            <x v="42"/>
          </reference>
          <reference field="20" count="1">
            <x v="43"/>
          </reference>
        </references>
      </pivotArea>
    </format>
    <format dxfId="1576">
      <pivotArea dataOnly="0" labelOnly="1" outline="0" fieldPosition="0">
        <references count="2">
          <reference field="19" count="1" selected="0">
            <x v="43"/>
          </reference>
          <reference field="20" count="1">
            <x v="83"/>
          </reference>
        </references>
      </pivotArea>
    </format>
    <format dxfId="1575">
      <pivotArea dataOnly="0" labelOnly="1" outline="0" fieldPosition="0">
        <references count="2">
          <reference field="19" count="1" selected="0">
            <x v="44"/>
          </reference>
          <reference field="20" count="1">
            <x v="19"/>
          </reference>
        </references>
      </pivotArea>
    </format>
    <format dxfId="1574">
      <pivotArea dataOnly="0" labelOnly="1" outline="0" fieldPosition="0">
        <references count="2">
          <reference field="19" count="1" selected="0">
            <x v="45"/>
          </reference>
          <reference field="20" count="1">
            <x v="139"/>
          </reference>
        </references>
      </pivotArea>
    </format>
    <format dxfId="1573">
      <pivotArea dataOnly="0" labelOnly="1" outline="0" fieldPosition="0">
        <references count="2">
          <reference field="19" count="1" selected="0">
            <x v="46"/>
          </reference>
          <reference field="20" count="1">
            <x v="90"/>
          </reference>
        </references>
      </pivotArea>
    </format>
    <format dxfId="1572">
      <pivotArea dataOnly="0" labelOnly="1" outline="0" fieldPosition="0">
        <references count="2">
          <reference field="19" count="1" selected="0">
            <x v="47"/>
          </reference>
          <reference field="20" count="1">
            <x v="9"/>
          </reference>
        </references>
      </pivotArea>
    </format>
    <format dxfId="1571">
      <pivotArea dataOnly="0" labelOnly="1" outline="0" fieldPosition="0">
        <references count="2">
          <reference field="19" count="1" selected="0">
            <x v="48"/>
          </reference>
          <reference field="20" count="1">
            <x v="73"/>
          </reference>
        </references>
      </pivotArea>
    </format>
    <format dxfId="1570">
      <pivotArea dataOnly="0" labelOnly="1" outline="0" fieldPosition="0">
        <references count="2">
          <reference field="19" count="1" selected="0">
            <x v="49"/>
          </reference>
          <reference field="20" count="1">
            <x v="89"/>
          </reference>
        </references>
      </pivotArea>
    </format>
    <format dxfId="1569">
      <pivotArea dataOnly="0" labelOnly="1" outline="0" fieldPosition="0">
        <references count="2">
          <reference field="19" count="1" selected="0">
            <x v="50"/>
          </reference>
          <reference field="20" count="1">
            <x v="47"/>
          </reference>
        </references>
      </pivotArea>
    </format>
    <format dxfId="1568">
      <pivotArea dataOnly="0" labelOnly="1" outline="0" fieldPosition="0">
        <references count="2">
          <reference field="19" count="1" selected="0">
            <x v="51"/>
          </reference>
          <reference field="20" count="1">
            <x v="97"/>
          </reference>
        </references>
      </pivotArea>
    </format>
    <format dxfId="1567">
      <pivotArea dataOnly="0" labelOnly="1" outline="0" fieldPosition="0">
        <references count="2">
          <reference field="19" count="1" selected="0">
            <x v="52"/>
          </reference>
          <reference field="20" count="1">
            <x v="98"/>
          </reference>
        </references>
      </pivotArea>
    </format>
    <format dxfId="1566">
      <pivotArea dataOnly="0" labelOnly="1" outline="0" fieldPosition="0">
        <references count="2">
          <reference field="19" count="1" selected="0">
            <x v="53"/>
          </reference>
          <reference field="20" count="1">
            <x v="100"/>
          </reference>
        </references>
      </pivotArea>
    </format>
    <format dxfId="1565">
      <pivotArea dataOnly="0" labelOnly="1" outline="0" fieldPosition="0">
        <references count="2">
          <reference field="19" count="1" selected="0">
            <x v="54"/>
          </reference>
          <reference field="20" count="1">
            <x v="99"/>
          </reference>
        </references>
      </pivotArea>
    </format>
    <format dxfId="1564">
      <pivotArea dataOnly="0" labelOnly="1" outline="0" fieldPosition="0">
        <references count="2">
          <reference field="19" count="1" selected="0">
            <x v="55"/>
          </reference>
          <reference field="20" count="1">
            <x v="101"/>
          </reference>
        </references>
      </pivotArea>
    </format>
    <format dxfId="1563">
      <pivotArea dataOnly="0" labelOnly="1" outline="0" fieldPosition="0">
        <references count="2">
          <reference field="19" count="1" selected="0">
            <x v="57"/>
          </reference>
          <reference field="20" count="1">
            <x v="34"/>
          </reference>
        </references>
      </pivotArea>
    </format>
    <format dxfId="1562">
      <pivotArea dataOnly="0" labelOnly="1" outline="0" fieldPosition="0">
        <references count="2">
          <reference field="19" count="1" selected="0">
            <x v="58"/>
          </reference>
          <reference field="20" count="1">
            <x v="133"/>
          </reference>
        </references>
      </pivotArea>
    </format>
    <format dxfId="1561">
      <pivotArea dataOnly="0" labelOnly="1" outline="0" fieldPosition="0">
        <references count="2">
          <reference field="19" count="1" selected="0">
            <x v="59"/>
          </reference>
          <reference field="20" count="1">
            <x v="121"/>
          </reference>
        </references>
      </pivotArea>
    </format>
    <format dxfId="1560">
      <pivotArea dataOnly="0" labelOnly="1" outline="0" fieldPosition="0">
        <references count="2">
          <reference field="19" count="1" selected="0">
            <x v="60"/>
          </reference>
          <reference field="20" count="1">
            <x v="126"/>
          </reference>
        </references>
      </pivotArea>
    </format>
    <format dxfId="1559">
      <pivotArea dataOnly="0" labelOnly="1" outline="0" fieldPosition="0">
        <references count="2">
          <reference field="19" count="1" selected="0">
            <x v="61"/>
          </reference>
          <reference field="20" count="1">
            <x v="5"/>
          </reference>
        </references>
      </pivotArea>
    </format>
    <format dxfId="1558">
      <pivotArea dataOnly="0" labelOnly="1" outline="0" fieldPosition="0">
        <references count="2">
          <reference field="19" count="1" selected="0">
            <x v="62"/>
          </reference>
          <reference field="20" count="1">
            <x v="8"/>
          </reference>
        </references>
      </pivotArea>
    </format>
    <format dxfId="1557">
      <pivotArea dataOnly="0" labelOnly="1" outline="0" fieldPosition="0">
        <references count="2">
          <reference field="19" count="1" selected="0">
            <x v="63"/>
          </reference>
          <reference field="20" count="1">
            <x v="6"/>
          </reference>
        </references>
      </pivotArea>
    </format>
    <format dxfId="1556">
      <pivotArea dataOnly="0" labelOnly="1" outline="0" fieldPosition="0">
        <references count="2">
          <reference field="19" count="1" selected="0">
            <x v="64"/>
          </reference>
          <reference field="20" count="1">
            <x v="7"/>
          </reference>
        </references>
      </pivotArea>
    </format>
    <format dxfId="1555">
      <pivotArea dataOnly="0" labelOnly="1" outline="0" fieldPosition="0">
        <references count="2">
          <reference field="19" count="1" selected="0">
            <x v="65"/>
          </reference>
          <reference field="20" count="1">
            <x v="77"/>
          </reference>
        </references>
      </pivotArea>
    </format>
    <format dxfId="1554">
      <pivotArea dataOnly="0" labelOnly="1" outline="0" fieldPosition="0">
        <references count="2">
          <reference field="19" count="1" selected="0">
            <x v="66"/>
          </reference>
          <reference field="20" count="1">
            <x v="125"/>
          </reference>
        </references>
      </pivotArea>
    </format>
    <format dxfId="1553">
      <pivotArea dataOnly="0" labelOnly="1" outline="0" fieldPosition="0">
        <references count="2">
          <reference field="19" count="1" selected="0">
            <x v="67"/>
          </reference>
          <reference field="20" count="1">
            <x v="115"/>
          </reference>
        </references>
      </pivotArea>
    </format>
    <format dxfId="1552">
      <pivotArea dataOnly="0" labelOnly="1" outline="0" fieldPosition="0">
        <references count="2">
          <reference field="19" count="1" selected="0">
            <x v="68"/>
          </reference>
          <reference field="20" count="1">
            <x v="113"/>
          </reference>
        </references>
      </pivotArea>
    </format>
    <format dxfId="1551">
      <pivotArea dataOnly="0" labelOnly="1" outline="0" fieldPosition="0">
        <references count="2">
          <reference field="19" count="1" selected="0">
            <x v="69"/>
          </reference>
          <reference field="20" count="1">
            <x v="111"/>
          </reference>
        </references>
      </pivotArea>
    </format>
    <format dxfId="1550">
      <pivotArea dataOnly="0" labelOnly="1" outline="0" fieldPosition="0">
        <references count="2">
          <reference field="19" count="1" selected="0">
            <x v="70"/>
          </reference>
          <reference field="20" count="1">
            <x v="116"/>
          </reference>
        </references>
      </pivotArea>
    </format>
    <format dxfId="1549">
      <pivotArea dataOnly="0" labelOnly="1" outline="0" fieldPosition="0">
        <references count="2">
          <reference field="19" count="1" selected="0">
            <x v="71"/>
          </reference>
          <reference field="20" count="1">
            <x v="110"/>
          </reference>
        </references>
      </pivotArea>
    </format>
    <format dxfId="1548">
      <pivotArea dataOnly="0" labelOnly="1" outline="0" fieldPosition="0">
        <references count="2">
          <reference field="19" count="1" selected="0">
            <x v="72"/>
          </reference>
          <reference field="20" count="1">
            <x v="119"/>
          </reference>
        </references>
      </pivotArea>
    </format>
    <format dxfId="1547">
      <pivotArea dataOnly="0" labelOnly="1" outline="0" fieldPosition="0">
        <references count="2">
          <reference field="19" count="1" selected="0">
            <x v="73"/>
          </reference>
          <reference field="20" count="1">
            <x v="122"/>
          </reference>
        </references>
      </pivotArea>
    </format>
    <format dxfId="1546">
      <pivotArea dataOnly="0" labelOnly="1" outline="0" fieldPosition="0">
        <references count="2">
          <reference field="19" count="1" selected="0">
            <x v="74"/>
          </reference>
          <reference field="20" count="1">
            <x v="127"/>
          </reference>
        </references>
      </pivotArea>
    </format>
    <format dxfId="1545">
      <pivotArea dataOnly="0" labelOnly="1" outline="0" fieldPosition="0">
        <references count="2">
          <reference field="19" count="1" selected="0">
            <x v="75"/>
          </reference>
          <reference field="20" count="1">
            <x v="123"/>
          </reference>
        </references>
      </pivotArea>
    </format>
    <format dxfId="1544">
      <pivotArea dataOnly="0" labelOnly="1" outline="0" fieldPosition="0">
        <references count="2">
          <reference field="19" count="1" selected="0">
            <x v="76"/>
          </reference>
          <reference field="20" count="1">
            <x v="112"/>
          </reference>
        </references>
      </pivotArea>
    </format>
    <format dxfId="1543">
      <pivotArea dataOnly="0" labelOnly="1" outline="0" fieldPosition="0">
        <references count="2">
          <reference field="19" count="1" selected="0">
            <x v="77"/>
          </reference>
          <reference field="20" count="1">
            <x v="120"/>
          </reference>
        </references>
      </pivotArea>
    </format>
    <format dxfId="1542">
      <pivotArea dataOnly="0" labelOnly="1" outline="0" fieldPosition="0">
        <references count="2">
          <reference field="19" count="1" selected="0">
            <x v="78"/>
          </reference>
          <reference field="20" count="1">
            <x v="107"/>
          </reference>
        </references>
      </pivotArea>
    </format>
    <format dxfId="1541">
      <pivotArea dataOnly="0" labelOnly="1" outline="0" fieldPosition="0">
        <references count="2">
          <reference field="19" count="1" selected="0">
            <x v="79"/>
          </reference>
          <reference field="20" count="1">
            <x v="106"/>
          </reference>
        </references>
      </pivotArea>
    </format>
    <format dxfId="1540">
      <pivotArea dataOnly="0" labelOnly="1" outline="0" fieldPosition="0">
        <references count="2">
          <reference field="19" count="1" selected="0">
            <x v="80"/>
          </reference>
          <reference field="20" count="1">
            <x v="44"/>
          </reference>
        </references>
      </pivotArea>
    </format>
    <format dxfId="1539">
      <pivotArea dataOnly="0" labelOnly="1" outline="0" fieldPosition="0">
        <references count="2">
          <reference field="19" count="1" selected="0">
            <x v="81"/>
          </reference>
          <reference field="20" count="1">
            <x v="20"/>
          </reference>
        </references>
      </pivotArea>
    </format>
    <format dxfId="1538">
      <pivotArea dataOnly="0" labelOnly="1" outline="0" fieldPosition="0">
        <references count="2">
          <reference field="19" count="1" selected="0">
            <x v="82"/>
          </reference>
          <reference field="20" count="1">
            <x v="22"/>
          </reference>
        </references>
      </pivotArea>
    </format>
    <format dxfId="1537">
      <pivotArea dataOnly="0" labelOnly="1" outline="0" fieldPosition="0">
        <references count="2">
          <reference field="19" count="1" selected="0">
            <x v="83"/>
          </reference>
          <reference field="20" count="1">
            <x v="56"/>
          </reference>
        </references>
      </pivotArea>
    </format>
    <format dxfId="1536">
      <pivotArea dataOnly="0" labelOnly="1" outline="0" fieldPosition="0">
        <references count="2">
          <reference field="19" count="1" selected="0">
            <x v="84"/>
          </reference>
          <reference field="20" count="1">
            <x v="53"/>
          </reference>
        </references>
      </pivotArea>
    </format>
    <format dxfId="1535">
      <pivotArea dataOnly="0" labelOnly="1" outline="0" fieldPosition="0">
        <references count="2">
          <reference field="19" count="1" selected="0">
            <x v="85"/>
          </reference>
          <reference field="20" count="1">
            <x v="54"/>
          </reference>
        </references>
      </pivotArea>
    </format>
    <format dxfId="1534">
      <pivotArea dataOnly="0" labelOnly="1" outline="0" fieldPosition="0">
        <references count="2">
          <reference field="19" count="1" selected="0">
            <x v="86"/>
          </reference>
          <reference field="20" count="1">
            <x v="104"/>
          </reference>
        </references>
      </pivotArea>
    </format>
    <format dxfId="1533">
      <pivotArea dataOnly="0" labelOnly="1" outline="0" fieldPosition="0">
        <references count="2">
          <reference field="19" count="1" selected="0">
            <x v="87"/>
          </reference>
          <reference field="20" count="1">
            <x v="103"/>
          </reference>
        </references>
      </pivotArea>
    </format>
    <format dxfId="1532">
      <pivotArea dataOnly="0" labelOnly="1" outline="0" fieldPosition="0">
        <references count="2">
          <reference field="19" count="1" selected="0">
            <x v="88"/>
          </reference>
          <reference field="20" count="1">
            <x v="55"/>
          </reference>
        </references>
      </pivotArea>
    </format>
    <format dxfId="1531">
      <pivotArea dataOnly="0" labelOnly="1" outline="0" fieldPosition="0">
        <references count="2">
          <reference field="19" count="1" selected="0">
            <x v="89"/>
          </reference>
          <reference field="20" count="1">
            <x v="118"/>
          </reference>
        </references>
      </pivotArea>
    </format>
    <format dxfId="1530">
      <pivotArea dataOnly="0" labelOnly="1" outline="0" fieldPosition="0">
        <references count="2">
          <reference field="19" count="1" selected="0">
            <x v="90"/>
          </reference>
          <reference field="20" count="1">
            <x v="28"/>
          </reference>
        </references>
      </pivotArea>
    </format>
    <format dxfId="1529">
      <pivotArea dataOnly="0" labelOnly="1" outline="0" fieldPosition="0">
        <references count="2">
          <reference field="19" count="1" selected="0">
            <x v="91"/>
          </reference>
          <reference field="20" count="1">
            <x v="114"/>
          </reference>
        </references>
      </pivotArea>
    </format>
    <format dxfId="1528">
      <pivotArea dataOnly="0" labelOnly="1" outline="0" fieldPosition="0">
        <references count="2">
          <reference field="19" count="1" selected="0">
            <x v="92"/>
          </reference>
          <reference field="20" count="1">
            <x v="117"/>
          </reference>
        </references>
      </pivotArea>
    </format>
    <format dxfId="1527">
      <pivotArea dataOnly="0" labelOnly="1" outline="0" fieldPosition="0">
        <references count="2">
          <reference field="19" count="1" selected="0">
            <x v="93"/>
          </reference>
          <reference field="20" count="1">
            <x v="109"/>
          </reference>
        </references>
      </pivotArea>
    </format>
    <format dxfId="1526">
      <pivotArea dataOnly="0" labelOnly="1" outline="0" fieldPosition="0">
        <references count="2">
          <reference field="19" count="1" selected="0">
            <x v="94"/>
          </reference>
          <reference field="20" count="1">
            <x v="86"/>
          </reference>
        </references>
      </pivotArea>
    </format>
    <format dxfId="1525">
      <pivotArea dataOnly="0" labelOnly="1" outline="0" fieldPosition="0">
        <references count="2">
          <reference field="19" count="1" selected="0">
            <x v="95"/>
          </reference>
          <reference field="20" count="1">
            <x v="87"/>
          </reference>
        </references>
      </pivotArea>
    </format>
    <format dxfId="1524">
      <pivotArea dataOnly="0" labelOnly="1" outline="0" fieldPosition="0">
        <references count="2">
          <reference field="19" count="1" selected="0">
            <x v="96"/>
          </reference>
          <reference field="20" count="1">
            <x v="140"/>
          </reference>
        </references>
      </pivotArea>
    </format>
    <format dxfId="1523">
      <pivotArea dataOnly="0" labelOnly="1" outline="0" fieldPosition="0">
        <references count="2">
          <reference field="19" count="1" selected="0">
            <x v="97"/>
          </reference>
          <reference field="20" count="1">
            <x v="84"/>
          </reference>
        </references>
      </pivotArea>
    </format>
    <format dxfId="1522">
      <pivotArea dataOnly="0" labelOnly="1" outline="0" fieldPosition="0">
        <references count="2">
          <reference field="19" count="1" selected="0">
            <x v="98"/>
          </reference>
          <reference field="20" count="1">
            <x v="45"/>
          </reference>
        </references>
      </pivotArea>
    </format>
    <format dxfId="1521">
      <pivotArea dataOnly="0" labelOnly="1" outline="0" fieldPosition="0">
        <references count="2">
          <reference field="19" count="1" selected="0">
            <x v="99"/>
          </reference>
          <reference field="20" count="1">
            <x v="41"/>
          </reference>
        </references>
      </pivotArea>
    </format>
    <format dxfId="1520">
      <pivotArea dataOnly="0" labelOnly="1" outline="0" fieldPosition="0">
        <references count="2">
          <reference field="19" count="1" selected="0">
            <x v="100"/>
          </reference>
          <reference field="20" count="1">
            <x v="124"/>
          </reference>
        </references>
      </pivotArea>
    </format>
    <format dxfId="1519">
      <pivotArea dataOnly="0" labelOnly="1" outline="0" fieldPosition="0">
        <references count="2">
          <reference field="19" count="1" selected="0">
            <x v="101"/>
          </reference>
          <reference field="20" count="1">
            <x v="102"/>
          </reference>
        </references>
      </pivotArea>
    </format>
    <format dxfId="1518">
      <pivotArea dataOnly="0" labelOnly="1" outline="0" fieldPosition="0">
        <references count="2">
          <reference field="19" count="1" selected="0">
            <x v="102"/>
          </reference>
          <reference field="20" count="1">
            <x v="51"/>
          </reference>
        </references>
      </pivotArea>
    </format>
    <format dxfId="1517">
      <pivotArea dataOnly="0" labelOnly="1" outline="0" fieldPosition="0">
        <references count="2">
          <reference field="19" count="1" selected="0">
            <x v="103"/>
          </reference>
          <reference field="20" count="1">
            <x v="108"/>
          </reference>
        </references>
      </pivotArea>
    </format>
    <format dxfId="1516">
      <pivotArea dataOnly="0" labelOnly="1" outline="0" fieldPosition="0">
        <references count="2">
          <reference field="19" count="1" selected="0">
            <x v="104"/>
          </reference>
          <reference field="20" count="1">
            <x v="29"/>
          </reference>
        </references>
      </pivotArea>
    </format>
    <format dxfId="1515">
      <pivotArea dataOnly="0" labelOnly="1" outline="0" fieldPosition="0">
        <references count="2">
          <reference field="19" count="1" selected="0">
            <x v="105"/>
          </reference>
          <reference field="20" count="1">
            <x v="88"/>
          </reference>
        </references>
      </pivotArea>
    </format>
    <format dxfId="1514">
      <pivotArea dataOnly="0" labelOnly="1" outline="0" fieldPosition="0">
        <references count="2">
          <reference field="19" count="1" selected="0">
            <x v="106"/>
          </reference>
          <reference field="20" count="1">
            <x v="79"/>
          </reference>
        </references>
      </pivotArea>
    </format>
    <format dxfId="1513">
      <pivotArea dataOnly="0" labelOnly="1" outline="0" fieldPosition="0">
        <references count="2">
          <reference field="19" count="1" selected="0">
            <x v="107"/>
          </reference>
          <reference field="20" count="1">
            <x v="30"/>
          </reference>
        </references>
      </pivotArea>
    </format>
    <format dxfId="1512">
      <pivotArea dataOnly="0" labelOnly="1" outline="0" fieldPosition="0">
        <references count="2">
          <reference field="19" count="1" selected="0">
            <x v="108"/>
          </reference>
          <reference field="20" count="1">
            <x v="136"/>
          </reference>
        </references>
      </pivotArea>
    </format>
    <format dxfId="1511">
      <pivotArea dataOnly="0" labelOnly="1" outline="0" fieldPosition="0">
        <references count="2">
          <reference field="19" count="1" selected="0">
            <x v="109"/>
          </reference>
          <reference field="20" count="1">
            <x v="135"/>
          </reference>
        </references>
      </pivotArea>
    </format>
    <format dxfId="1510">
      <pivotArea dataOnly="0" labelOnly="1" outline="0" fieldPosition="0">
        <references count="2">
          <reference field="19" count="1" selected="0">
            <x v="110"/>
          </reference>
          <reference field="20" count="1">
            <x v="130"/>
          </reference>
        </references>
      </pivotArea>
    </format>
    <format dxfId="1509">
      <pivotArea dataOnly="0" labelOnly="1" outline="0" fieldPosition="0">
        <references count="2">
          <reference field="19" count="1" selected="0">
            <x v="111"/>
          </reference>
          <reference field="20" count="1">
            <x v="14"/>
          </reference>
        </references>
      </pivotArea>
    </format>
    <format dxfId="1508">
      <pivotArea dataOnly="0" labelOnly="1" outline="0" fieldPosition="0">
        <references count="2">
          <reference field="19" count="1" selected="0">
            <x v="112"/>
          </reference>
          <reference field="20" count="1">
            <x v="15"/>
          </reference>
        </references>
      </pivotArea>
    </format>
    <format dxfId="1507">
      <pivotArea dataOnly="0" labelOnly="1" outline="0" fieldPosition="0">
        <references count="2">
          <reference field="19" count="1" selected="0">
            <x v="113"/>
          </reference>
          <reference field="20" count="1">
            <x v="12"/>
          </reference>
        </references>
      </pivotArea>
    </format>
    <format dxfId="1506">
      <pivotArea dataOnly="0" labelOnly="1" outline="0" fieldPosition="0">
        <references count="2">
          <reference field="19" count="1" selected="0">
            <x v="114"/>
          </reference>
          <reference field="20" count="1">
            <x v="13"/>
          </reference>
        </references>
      </pivotArea>
    </format>
    <format dxfId="1505">
      <pivotArea dataOnly="0" labelOnly="1" outline="0" fieldPosition="0">
        <references count="2">
          <reference field="19" count="1" selected="0">
            <x v="115"/>
          </reference>
          <reference field="20" count="1">
            <x v="11"/>
          </reference>
        </references>
      </pivotArea>
    </format>
    <format dxfId="1504">
      <pivotArea dataOnly="0" labelOnly="1" outline="0" fieldPosition="0">
        <references count="2">
          <reference field="19" count="1" selected="0">
            <x v="116"/>
          </reference>
          <reference field="20" count="1">
            <x v="75"/>
          </reference>
        </references>
      </pivotArea>
    </format>
    <format dxfId="1503">
      <pivotArea dataOnly="0" labelOnly="1" outline="0" fieldPosition="0">
        <references count="2">
          <reference field="19" count="1" selected="0">
            <x v="117"/>
          </reference>
          <reference field="20" count="1">
            <x v="35"/>
          </reference>
        </references>
      </pivotArea>
    </format>
    <format dxfId="1502">
      <pivotArea dataOnly="0" labelOnly="1" outline="0" fieldPosition="0">
        <references count="2">
          <reference field="19" count="1" selected="0">
            <x v="118"/>
          </reference>
          <reference field="20" count="1">
            <x v="81"/>
          </reference>
        </references>
      </pivotArea>
    </format>
    <format dxfId="1501">
      <pivotArea dataOnly="0" labelOnly="1" outline="0" fieldPosition="0">
        <references count="2">
          <reference field="19" count="1" selected="0">
            <x v="119"/>
          </reference>
          <reference field="20" count="1">
            <x v="39"/>
          </reference>
        </references>
      </pivotArea>
    </format>
    <format dxfId="1500">
      <pivotArea dataOnly="0" labelOnly="1" outline="0" fieldPosition="0">
        <references count="2">
          <reference field="19" count="1" selected="0">
            <x v="120"/>
          </reference>
          <reference field="20" count="1">
            <x v="17"/>
          </reference>
        </references>
      </pivotArea>
    </format>
    <format dxfId="1499">
      <pivotArea dataOnly="0" labelOnly="1" outline="0" fieldPosition="0">
        <references count="2">
          <reference field="19" count="1" selected="0">
            <x v="121"/>
          </reference>
          <reference field="20" count="1">
            <x v="38"/>
          </reference>
        </references>
      </pivotArea>
    </format>
    <format dxfId="1498">
      <pivotArea dataOnly="0" labelOnly="1" outline="0" fieldPosition="0">
        <references count="2">
          <reference field="19" count="1" selected="0">
            <x v="122"/>
          </reference>
          <reference field="20" count="1">
            <x v="57"/>
          </reference>
        </references>
      </pivotArea>
    </format>
    <format dxfId="1497">
      <pivotArea dataOnly="0" labelOnly="1" outline="0" fieldPosition="0">
        <references count="2">
          <reference field="19" count="1" selected="0">
            <x v="123"/>
          </reference>
          <reference field="20" count="1">
            <x v="138"/>
          </reference>
        </references>
      </pivotArea>
    </format>
    <format dxfId="1496">
      <pivotArea dataOnly="0" labelOnly="1" outline="0" fieldPosition="0">
        <references count="2">
          <reference field="19" count="1" selected="0">
            <x v="124"/>
          </reference>
          <reference field="20" count="1">
            <x v="33"/>
          </reference>
        </references>
      </pivotArea>
    </format>
    <format dxfId="1495">
      <pivotArea dataOnly="0" labelOnly="1" outline="0" fieldPosition="0">
        <references count="2">
          <reference field="19" count="1" selected="0">
            <x v="125"/>
          </reference>
          <reference field="20" count="1">
            <x v="60"/>
          </reference>
        </references>
      </pivotArea>
    </format>
    <format dxfId="1494">
      <pivotArea dataOnly="0" labelOnly="1" outline="0" fieldPosition="0">
        <references count="2">
          <reference field="19" count="1" selected="0">
            <x v="126"/>
          </reference>
          <reference field="20" count="1">
            <x v="61"/>
          </reference>
        </references>
      </pivotArea>
    </format>
    <format dxfId="1493">
      <pivotArea dataOnly="0" labelOnly="1" outline="0" fieldPosition="0">
        <references count="2">
          <reference field="19" count="1" selected="0">
            <x v="128"/>
          </reference>
          <reference field="20" count="1">
            <x v="128"/>
          </reference>
        </references>
      </pivotArea>
    </format>
    <format dxfId="1492">
      <pivotArea dataOnly="0" labelOnly="1" outline="0" fieldPosition="0">
        <references count="2">
          <reference field="19" count="1" selected="0">
            <x v="129"/>
          </reference>
          <reference field="20" count="1">
            <x v="36"/>
          </reference>
        </references>
      </pivotArea>
    </format>
    <format dxfId="1491">
      <pivotArea dataOnly="0" labelOnly="1" outline="0" fieldPosition="0">
        <references count="2">
          <reference field="19" count="1" selected="0">
            <x v="130"/>
          </reference>
          <reference field="20" count="1">
            <x v="37"/>
          </reference>
        </references>
      </pivotArea>
    </format>
    <format dxfId="1490">
      <pivotArea dataOnly="0" labelOnly="1" outline="0" fieldPosition="0">
        <references count="2">
          <reference field="19" count="1" selected="0">
            <x v="131"/>
          </reference>
          <reference field="20" count="1">
            <x v="85"/>
          </reference>
        </references>
      </pivotArea>
    </format>
    <format dxfId="1489">
      <pivotArea dataOnly="0" labelOnly="1" outline="0" fieldPosition="0">
        <references count="2">
          <reference field="19" count="1" selected="0">
            <x v="132"/>
          </reference>
          <reference field="20" count="1">
            <x v="48"/>
          </reference>
        </references>
      </pivotArea>
    </format>
    <format dxfId="1488">
      <pivotArea dataOnly="0" labelOnly="1" outline="0" fieldPosition="0">
        <references count="2">
          <reference field="19" count="1" selected="0">
            <x v="133"/>
          </reference>
          <reference field="20" count="1">
            <x v="78"/>
          </reference>
        </references>
      </pivotArea>
    </format>
    <format dxfId="1487">
      <pivotArea dataOnly="0" labelOnly="1" outline="0" fieldPosition="0">
        <references count="2">
          <reference field="19" count="1" selected="0">
            <x v="134"/>
          </reference>
          <reference field="20" count="1">
            <x v="4"/>
          </reference>
        </references>
      </pivotArea>
    </format>
    <format dxfId="1486">
      <pivotArea dataOnly="0" labelOnly="1" outline="0" fieldPosition="0">
        <references count="2">
          <reference field="19" count="1" selected="0">
            <x v="135"/>
          </reference>
          <reference field="20" count="1">
            <x v="134"/>
          </reference>
        </references>
      </pivotArea>
    </format>
    <format dxfId="1485">
      <pivotArea dataOnly="0" labelOnly="1" outline="0" fieldPosition="0">
        <references count="2">
          <reference field="19" count="1" selected="0">
            <x v="136"/>
          </reference>
          <reference field="20" count="1">
            <x v="129"/>
          </reference>
        </references>
      </pivotArea>
    </format>
    <format dxfId="1484">
      <pivotArea dataOnly="0" labelOnly="1" outline="0" fieldPosition="0">
        <references count="2">
          <reference field="19" count="1" selected="0">
            <x v="137"/>
          </reference>
          <reference field="20" count="1">
            <x v="59"/>
          </reference>
        </references>
      </pivotArea>
    </format>
    <format dxfId="1483">
      <pivotArea dataOnly="0" labelOnly="1" outline="0" fieldPosition="0">
        <references count="2">
          <reference field="19" count="1" selected="0">
            <x v="138"/>
          </reference>
          <reference field="20" count="1">
            <x v="31"/>
          </reference>
        </references>
      </pivotArea>
    </format>
    <format dxfId="1482">
      <pivotArea dataOnly="0" labelOnly="1" outline="0" fieldPosition="0">
        <references count="2">
          <reference field="19" count="1" selected="0">
            <x v="139"/>
          </reference>
          <reference field="20" count="1">
            <x v="23"/>
          </reference>
        </references>
      </pivotArea>
    </format>
    <format dxfId="1481">
      <pivotArea dataOnly="0" labelOnly="1" outline="0" fieldPosition="0">
        <references count="2">
          <reference field="19" count="1" selected="0">
            <x v="140"/>
          </reference>
          <reference field="20" count="1">
            <x v="24"/>
          </reference>
        </references>
      </pivotArea>
    </format>
    <format dxfId="1480">
      <pivotArea dataOnly="0" labelOnly="1" outline="0" fieldPosition="0">
        <references count="2">
          <reference field="19" count="1" selected="0">
            <x v="141"/>
          </reference>
          <reference field="20" count="1">
            <x v="32"/>
          </reference>
        </references>
      </pivotArea>
    </format>
    <format dxfId="1479">
      <pivotArea dataOnly="0" labelOnly="1" outline="0" fieldPosition="0">
        <references count="2">
          <reference field="19" count="1" selected="0">
            <x v="142"/>
          </reference>
          <reference field="20" count="1">
            <x v="0"/>
          </reference>
        </references>
      </pivotArea>
    </format>
    <format dxfId="1478">
      <pivotArea dataOnly="0" labelOnly="1" outline="0" fieldPosition="0">
        <references count="2">
          <reference field="19" count="1" selected="0">
            <x v="143"/>
          </reference>
          <reference field="20" count="1">
            <x v="58"/>
          </reference>
        </references>
      </pivotArea>
    </format>
    <format dxfId="1477">
      <pivotArea dataOnly="0" labelOnly="1" outline="0" fieldPosition="0">
        <references count="2">
          <reference field="19" count="1" selected="0">
            <x v="127"/>
          </reference>
          <reference field="20" count="1">
            <x v="142"/>
          </reference>
        </references>
      </pivotArea>
    </format>
    <format dxfId="1476">
      <pivotArea dataOnly="0" labelOnly="1" outline="0" fieldPosition="0">
        <references count="2">
          <reference field="19" count="1" selected="0">
            <x v="56"/>
          </reference>
          <reference field="20" count="1">
            <x v="143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A2:F11" firstHeaderRow="1" firstDataRow="2" firstDataCol="2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6">
        <item m="1" x="4"/>
        <item m="1" x="3"/>
        <item m="1" x="5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 " axis="axisRow" compact="0" outline="0" showAll="0" defaultSubtotal="0">
      <items count="7">
        <item x="1"/>
        <item x="2"/>
        <item x="0"/>
        <item x="4"/>
        <item x="3"/>
        <item x="6"/>
        <item x="5"/>
      </items>
    </pivotField>
    <pivotField name="Nombre" axis="axisRow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23"/>
    <field x="24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14"/>
  </colFields>
  <colItems count="4">
    <i>
      <x v="3"/>
    </i>
    <i>
      <x v="4"/>
    </i>
    <i>
      <x v="5"/>
    </i>
    <i t="grand">
      <x/>
    </i>
  </colItems>
  <dataFields count="1">
    <dataField name="Suma de 3ra Ampliación" fld="42" baseField="0" baseItem="0" numFmtId="4"/>
  </dataFields>
  <formats count="32">
    <format dxfId="1475">
      <pivotArea dataOnly="0" labelOnly="1" outline="0" axis="axisValues" fieldPosition="0"/>
    </format>
    <format dxfId="1474">
      <pivotArea dataOnly="0" labelOnly="1" outline="0" fieldPosition="0">
        <references count="1">
          <reference field="23" count="0"/>
        </references>
      </pivotArea>
    </format>
    <format dxfId="1473">
      <pivotArea dataOnly="0" labelOnly="1" grandRow="1" outline="0" fieldPosition="0"/>
    </format>
    <format dxfId="1472">
      <pivotArea dataOnly="0" labelOnly="1" outline="0" axis="axisValues" fieldPosition="0"/>
    </format>
    <format dxfId="1471">
      <pivotArea dataOnly="0" labelOnly="1" outline="0" axis="axisValues" fieldPosition="0"/>
    </format>
    <format dxfId="1470">
      <pivotArea outline="0" collapsedLevelsAreSubtotals="1" fieldPosition="0"/>
    </format>
    <format dxfId="1469">
      <pivotArea field="23" type="button" dataOnly="0" labelOnly="1" outline="0" axis="axisRow" fieldPosition="0"/>
    </format>
    <format dxfId="1468">
      <pivotArea field="24" type="button" dataOnly="0" labelOnly="1" outline="0" axis="axisRow" fieldPosition="1"/>
    </format>
    <format dxfId="1467">
      <pivotArea dataOnly="0" labelOnly="1" outline="0" fieldPosition="0">
        <references count="1">
          <reference field="14" count="0"/>
        </references>
      </pivotArea>
    </format>
    <format dxfId="1466">
      <pivotArea dataOnly="0" labelOnly="1" grandCol="1" outline="0" fieldPosition="0"/>
    </format>
    <format dxfId="1465">
      <pivotArea field="23" type="button" dataOnly="0" labelOnly="1" outline="0" axis="axisRow" fieldPosition="0"/>
    </format>
    <format dxfId="1464">
      <pivotArea field="24" type="button" dataOnly="0" labelOnly="1" outline="0" axis="axisRow" fieldPosition="1"/>
    </format>
    <format dxfId="1463">
      <pivotArea dataOnly="0" labelOnly="1" outline="0" fieldPosition="0">
        <references count="1">
          <reference field="14" count="0"/>
        </references>
      </pivotArea>
    </format>
    <format dxfId="1462">
      <pivotArea dataOnly="0" labelOnly="1" grandCol="1" outline="0" fieldPosition="0"/>
    </format>
    <format dxfId="1461">
      <pivotArea field="23" type="button" dataOnly="0" labelOnly="1" outline="0" axis="axisRow" fieldPosition="0"/>
    </format>
    <format dxfId="1460">
      <pivotArea field="24" type="button" dataOnly="0" labelOnly="1" outline="0" axis="axisRow" fieldPosition="1"/>
    </format>
    <format dxfId="1459">
      <pivotArea dataOnly="0" labelOnly="1" outline="0" fieldPosition="0">
        <references count="1">
          <reference field="14" count="0"/>
        </references>
      </pivotArea>
    </format>
    <format dxfId="1458">
      <pivotArea dataOnly="0" labelOnly="1" grandCol="1" outline="0" fieldPosition="0"/>
    </format>
    <format dxfId="1457">
      <pivotArea outline="0" collapsedLevelsAreSubtotals="1" fieldPosition="0"/>
    </format>
    <format dxfId="1456">
      <pivotArea field="23" type="button" dataOnly="0" labelOnly="1" outline="0" axis="axisRow" fieldPosition="0"/>
    </format>
    <format dxfId="1455">
      <pivotArea field="24" type="button" dataOnly="0" labelOnly="1" outline="0" axis="axisRow" fieldPosition="1"/>
    </format>
    <format dxfId="1454">
      <pivotArea dataOnly="0" labelOnly="1" outline="0" fieldPosition="0">
        <references count="1">
          <reference field="23" count="0"/>
        </references>
      </pivotArea>
    </format>
    <format dxfId="1453">
      <pivotArea dataOnly="0" labelOnly="1" grandRow="1" outline="0" fieldPosition="0"/>
    </format>
    <format dxfId="1452">
      <pivotArea dataOnly="0" labelOnly="1" outline="0" fieldPosition="0">
        <references count="2">
          <reference field="23" count="1" selected="0">
            <x v="0"/>
          </reference>
          <reference field="24" count="1">
            <x v="5"/>
          </reference>
        </references>
      </pivotArea>
    </format>
    <format dxfId="1451">
      <pivotArea dataOnly="0" labelOnly="1" outline="0" fieldPosition="0">
        <references count="2">
          <reference field="23" count="1" selected="0">
            <x v="1"/>
          </reference>
          <reference field="24" count="1">
            <x v="3"/>
          </reference>
        </references>
      </pivotArea>
    </format>
    <format dxfId="1450">
      <pivotArea dataOnly="0" labelOnly="1" outline="0" fieldPosition="0">
        <references count="2">
          <reference field="23" count="1" selected="0">
            <x v="2"/>
          </reference>
          <reference field="24" count="1">
            <x v="4"/>
          </reference>
        </references>
      </pivotArea>
    </format>
    <format dxfId="1449">
      <pivotArea dataOnly="0" labelOnly="1" outline="0" fieldPosition="0">
        <references count="2">
          <reference field="23" count="1" selected="0">
            <x v="3"/>
          </reference>
          <reference field="24" count="1">
            <x v="6"/>
          </reference>
        </references>
      </pivotArea>
    </format>
    <format dxfId="1448">
      <pivotArea dataOnly="0" labelOnly="1" outline="0" fieldPosition="0">
        <references count="2">
          <reference field="23" count="1" selected="0">
            <x v="4"/>
          </reference>
          <reference field="24" count="1">
            <x v="0"/>
          </reference>
        </references>
      </pivotArea>
    </format>
    <format dxfId="1447">
      <pivotArea dataOnly="0" labelOnly="1" outline="0" fieldPosition="0">
        <references count="2">
          <reference field="23" count="1" selected="0">
            <x v="5"/>
          </reference>
          <reference field="24" count="1">
            <x v="2"/>
          </reference>
        </references>
      </pivotArea>
    </format>
    <format dxfId="1446">
      <pivotArea dataOnly="0" labelOnly="1" outline="0" fieldPosition="0">
        <references count="2">
          <reference field="23" count="1" selected="0">
            <x v="6"/>
          </reference>
          <reference field="24" count="1">
            <x v="1"/>
          </reference>
        </references>
      </pivotArea>
    </format>
    <format dxfId="1445">
      <pivotArea dataOnly="0" labelOnly="1" outline="0" fieldPosition="0">
        <references count="1">
          <reference field="14" count="0"/>
        </references>
      </pivotArea>
    </format>
    <format dxfId="1444">
      <pivotArea dataOnly="0" labelOnly="1" grandCol="1" outline="0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pitulo 6000">
  <location ref="A3:B24" firstHeaderRow="1" firstDataRow="1" firstDataCol="1" rowPageCount="1" colPageCount="1"/>
  <pivotFields count="43"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4">
        <item x="1"/>
        <item x="2"/>
        <item x="7"/>
        <item x="1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5"/>
        <item x="8"/>
        <item x="9"/>
        <item x="10"/>
        <item x="67"/>
        <item x="68"/>
        <item x="11"/>
        <item x="60"/>
        <item x="43"/>
        <item x="112"/>
        <item x="44"/>
        <item x="135"/>
        <item x="136"/>
        <item x="69"/>
        <item x="70"/>
        <item x="137"/>
        <item x="71"/>
        <item x="72"/>
        <item x="73"/>
        <item x="125"/>
        <item x="74"/>
        <item x="120"/>
        <item x="75"/>
        <item x="116"/>
        <item x="117"/>
        <item x="121"/>
        <item x="76"/>
        <item x="133"/>
        <item x="12"/>
        <item x="3"/>
        <item x="77"/>
        <item x="16"/>
        <item x="114"/>
        <item x="30"/>
        <item x="45"/>
        <item x="78"/>
        <item x="46"/>
        <item x="79"/>
        <item x="110"/>
        <item x="80"/>
        <item x="32"/>
        <item x="81"/>
        <item x="34"/>
        <item x="47"/>
        <item x="82"/>
        <item x="83"/>
        <item x="25"/>
        <item x="111"/>
        <item x="48"/>
        <item x="49"/>
        <item x="22"/>
        <item x="50"/>
        <item x="29"/>
        <item x="131"/>
        <item x="4"/>
        <item x="84"/>
        <item x="122"/>
        <item x="13"/>
        <item x="51"/>
        <item x="52"/>
        <item x="53"/>
        <item x="85"/>
        <item x="86"/>
        <item x="140"/>
        <item x="87"/>
        <item x="54"/>
        <item x="88"/>
        <item x="141"/>
        <item x="126"/>
        <item x="89"/>
        <item x="127"/>
        <item x="90"/>
        <item x="31"/>
        <item x="19"/>
        <item x="91"/>
        <item x="64"/>
        <item x="65"/>
        <item x="37"/>
        <item x="55"/>
        <item x="38"/>
        <item x="39"/>
        <item x="17"/>
        <item x="128"/>
        <item x="92"/>
        <item x="0"/>
        <item x="36"/>
        <item x="58"/>
        <item x="61"/>
        <item x="62"/>
        <item x="56"/>
        <item x="93"/>
        <item x="41"/>
        <item x="59"/>
        <item x="63"/>
        <item x="18"/>
        <item x="130"/>
        <item x="129"/>
        <item x="40"/>
        <item x="113"/>
        <item x="5"/>
        <item x="57"/>
        <item x="6"/>
        <item x="66"/>
        <item x="138"/>
        <item x="118"/>
        <item x="119"/>
        <item x="20"/>
        <item x="134"/>
        <item x="107"/>
        <item x="123"/>
        <item x="21"/>
        <item x="115"/>
        <item x="124"/>
        <item x="94"/>
        <item x="109"/>
        <item x="33"/>
        <item x="132"/>
        <item x="35"/>
        <item x="142"/>
        <item x="143"/>
        <item x="26"/>
        <item x="27"/>
        <item x="28"/>
        <item x="42"/>
        <item x="23"/>
        <item x="24"/>
        <item x="108"/>
        <item x="139"/>
      </items>
    </pivotField>
    <pivotField axis="axisRow" showAll="0" defaultSubtotal="0">
      <items count="144">
        <item x="23"/>
        <item x="103"/>
        <item x="102"/>
        <item x="104"/>
        <item x="132"/>
        <item x="82"/>
        <item x="25"/>
        <item x="111"/>
        <item x="83"/>
        <item x="16"/>
        <item x="73"/>
        <item x="113"/>
        <item x="129"/>
        <item x="40"/>
        <item x="18"/>
        <item x="130"/>
        <item x="137"/>
        <item x="138"/>
        <item x="70"/>
        <item x="12"/>
        <item x="87"/>
        <item x="99"/>
        <item x="54"/>
        <item x="27"/>
        <item x="28"/>
        <item x="100"/>
        <item x="101"/>
        <item x="1"/>
        <item x="19"/>
        <item x="61"/>
        <item x="93"/>
        <item x="26"/>
        <item x="42"/>
        <item x="134"/>
        <item x="32"/>
        <item x="57"/>
        <item x="115"/>
        <item x="124"/>
        <item x="118"/>
        <item x="66"/>
        <item x="15"/>
        <item x="128"/>
        <item x="75"/>
        <item x="76"/>
        <item x="140"/>
        <item x="17"/>
        <item x="97"/>
        <item x="45"/>
        <item x="109"/>
        <item x="7"/>
        <item x="98"/>
        <item x="36"/>
        <item x="105"/>
        <item x="141"/>
        <item x="126"/>
        <item x="90"/>
        <item x="88"/>
        <item x="119"/>
        <item x="24"/>
        <item x="143"/>
        <item x="107"/>
        <item x="123"/>
        <item x="68"/>
        <item x="72"/>
        <item x="67"/>
        <item x="125"/>
        <item x="60"/>
        <item x="11"/>
        <item x="9"/>
        <item x="121"/>
        <item x="117"/>
        <item x="8"/>
        <item x="10"/>
        <item x="114"/>
        <item x="116"/>
        <item x="5"/>
        <item x="106"/>
        <item x="48"/>
        <item x="33"/>
        <item x="56"/>
        <item x="74"/>
        <item x="6"/>
        <item x="136"/>
        <item x="133"/>
        <item x="39"/>
        <item x="94"/>
        <item x="37"/>
        <item x="55"/>
        <item x="62"/>
        <item x="30"/>
        <item x="77"/>
        <item x="96"/>
        <item x="112"/>
        <item x="43"/>
        <item x="69"/>
        <item x="120"/>
        <item x="135"/>
        <item x="78"/>
        <item x="46"/>
        <item x="110"/>
        <item x="79"/>
        <item x="80"/>
        <item x="0"/>
        <item x="127"/>
        <item x="89"/>
        <item x="95"/>
        <item x="86"/>
        <item x="85"/>
        <item x="58"/>
        <item x="65"/>
        <item x="4"/>
        <item x="29"/>
        <item x="52"/>
        <item x="50"/>
        <item x="91"/>
        <item x="22"/>
        <item x="131"/>
        <item x="64"/>
        <item x="31"/>
        <item x="84"/>
        <item x="53"/>
        <item x="34"/>
        <item x="122"/>
        <item x="51"/>
        <item x="92"/>
        <item x="49"/>
        <item x="47"/>
        <item x="13"/>
        <item x="21"/>
        <item x="142"/>
        <item x="63"/>
        <item x="2"/>
        <item x="14"/>
        <item x="81"/>
        <item x="35"/>
        <item x="59"/>
        <item x="41"/>
        <item x="44"/>
        <item x="20"/>
        <item x="3"/>
        <item x="38"/>
        <item x="71"/>
        <item x="108"/>
        <item x="139"/>
      </items>
    </pivotField>
    <pivotField showAll="0" defaultSubtotal="0"/>
    <pivotField showAll="0" defaultSubtotal="0"/>
    <pivotField name="Capitulo  " axis="axisPage" multipleItemSelectionAllowed="1" showAll="0" defaultSubtotal="0">
      <items count="7">
        <item h="1" x="1"/>
        <item h="1" x="2"/>
        <item h="1" x="0"/>
        <item h="1" x="4"/>
        <item h="1" x="3"/>
        <item x="6"/>
        <item h="1" x="5"/>
      </items>
    </pivotField>
    <pivotField name="Nombre" showAll="0" defaultSubtotal="0">
      <items count="7">
        <item x="3"/>
        <item x="5"/>
        <item x="6"/>
        <item x="2"/>
        <item x="0"/>
        <item x="1"/>
        <item x="4"/>
      </items>
    </pivotField>
    <pivotField showAll="0" defaultSubtotal="0"/>
    <pivotField showAll="0" defaultSubtotal="0"/>
    <pivotField axis="axisRow" showAll="0" defaultSubtotal="0">
      <items count="8">
        <item x="5"/>
        <item x="4"/>
        <item x="7"/>
        <item x="6"/>
        <item x="0"/>
        <item x="3"/>
        <item x="2"/>
        <item x="1"/>
      </items>
    </pivotField>
    <pivotField axis="axisRow" showAll="0" defaultSubtotal="0">
      <items count="56">
        <item x="16"/>
        <item x="40"/>
        <item x="53"/>
        <item x="32"/>
        <item x="17"/>
        <item x="4"/>
        <item x="45"/>
        <item x="46"/>
        <item x="55"/>
        <item x="23"/>
        <item x="24"/>
        <item x="42"/>
        <item x="18"/>
        <item x="47"/>
        <item x="3"/>
        <item x="51"/>
        <item x="8"/>
        <item x="5"/>
        <item x="15"/>
        <item x="34"/>
        <item x="31"/>
        <item x="2"/>
        <item x="19"/>
        <item x="9"/>
        <item x="11"/>
        <item x="22"/>
        <item x="6"/>
        <item x="33"/>
        <item x="30"/>
        <item x="52"/>
        <item x="20"/>
        <item x="48"/>
        <item x="7"/>
        <item x="54"/>
        <item x="39"/>
        <item x="50"/>
        <item x="35"/>
        <item x="28"/>
        <item x="29"/>
        <item x="41"/>
        <item x="36"/>
        <item x="44"/>
        <item x="0"/>
        <item x="12"/>
        <item x="21"/>
        <item x="25"/>
        <item x="27"/>
        <item x="13"/>
        <item x="26"/>
        <item x="10"/>
        <item x="38"/>
        <item x="1"/>
        <item x="43"/>
        <item x="14"/>
        <item x="37"/>
        <item x="49"/>
      </items>
    </pivotField>
    <pivotField showAll="0" defaultSubtotal="0"/>
    <pivotField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dataField="1" showAll="0" defaultSubtotal="0"/>
  </pivotFields>
  <rowFields count="4">
    <field x="28"/>
    <field x="27"/>
    <field x="19"/>
    <field x="20"/>
  </rowFields>
  <rowItems count="21">
    <i>
      <x v="22"/>
    </i>
    <i r="1">
      <x v="4"/>
    </i>
    <i r="2">
      <x v="137"/>
    </i>
    <i r="3">
      <x v="23"/>
    </i>
    <i r="2">
      <x v="139"/>
    </i>
    <i r="3">
      <x v="32"/>
    </i>
    <i>
      <x v="32"/>
    </i>
    <i r="1">
      <x v="5"/>
    </i>
    <i r="2">
      <x v="136"/>
    </i>
    <i r="3">
      <x v="31"/>
    </i>
    <i r="2">
      <x v="137"/>
    </i>
    <i r="3">
      <x v="23"/>
    </i>
    <i r="2">
      <x v="138"/>
    </i>
    <i r="3">
      <x v="24"/>
    </i>
    <i>
      <x v="37"/>
    </i>
    <i r="1">
      <x v="5"/>
    </i>
    <i r="2">
      <x v="136"/>
    </i>
    <i r="3">
      <x v="31"/>
    </i>
    <i r="2">
      <x v="138"/>
    </i>
    <i r="3">
      <x v="24"/>
    </i>
    <i t="grand">
      <x/>
    </i>
  </rowItems>
  <colItems count="1">
    <i/>
  </colItems>
  <pageFields count="1">
    <pageField fld="23" hier="-1"/>
  </pageFields>
  <dataFields count="1">
    <dataField name="3ra Ampliación " fld="42" baseField="0" baseItem="0" numFmtId="4"/>
  </dataFields>
  <formats count="7">
    <format dxfId="1443">
      <pivotArea dataOnly="0" labelOnly="1" outline="0" axis="axisValues" fieldPosition="0"/>
    </format>
    <format dxfId="1442">
      <pivotArea dataOnly="0" labelOnly="1" outline="0" axis="axisValues" fieldPosition="0"/>
    </format>
    <format dxfId="1441">
      <pivotArea field="23" type="button" dataOnly="0" labelOnly="1" outline="0" axis="axisPage" fieldPosition="0"/>
    </format>
    <format dxfId="1440">
      <pivotArea field="24" type="button" dataOnly="0" labelOnly="1" outline="0"/>
    </format>
    <format dxfId="1439">
      <pivotArea dataOnly="0" labelOnly="1" outline="0" axis="axisValues" fieldPosition="0"/>
    </format>
    <format dxfId="1438">
      <pivotArea outline="0" collapsedLevelsAreSubtotals="1" fieldPosition="0"/>
    </format>
    <format dxfId="1437">
      <pivotArea dataOnly="0" labelOnly="1" outline="0" axis="axisValues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 9000">
  <location ref="B3:D6" firstHeaderRow="1" firstDataRow="1" firstDataCol="2" rowPageCount="1" colPageCount="1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44">
        <item x="1"/>
        <item x="2"/>
        <item x="7"/>
        <item x="1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5"/>
        <item x="8"/>
        <item x="9"/>
        <item x="10"/>
        <item x="67"/>
        <item x="68"/>
        <item x="11"/>
        <item x="60"/>
        <item x="43"/>
        <item x="112"/>
        <item x="44"/>
        <item x="135"/>
        <item x="136"/>
        <item x="69"/>
        <item x="70"/>
        <item x="137"/>
        <item x="71"/>
        <item x="72"/>
        <item x="73"/>
        <item x="125"/>
        <item x="74"/>
        <item x="120"/>
        <item x="75"/>
        <item x="116"/>
        <item x="117"/>
        <item x="121"/>
        <item x="76"/>
        <item x="133"/>
        <item x="12"/>
        <item x="3"/>
        <item x="77"/>
        <item x="16"/>
        <item x="114"/>
        <item x="30"/>
        <item x="45"/>
        <item x="78"/>
        <item x="46"/>
        <item x="79"/>
        <item x="110"/>
        <item x="80"/>
        <item x="32"/>
        <item x="81"/>
        <item x="34"/>
        <item x="47"/>
        <item x="82"/>
        <item x="83"/>
        <item x="25"/>
        <item x="111"/>
        <item x="48"/>
        <item x="49"/>
        <item x="22"/>
        <item x="50"/>
        <item x="29"/>
        <item x="131"/>
        <item x="4"/>
        <item x="84"/>
        <item x="122"/>
        <item x="13"/>
        <item x="51"/>
        <item x="52"/>
        <item x="53"/>
        <item x="85"/>
        <item x="86"/>
        <item x="140"/>
        <item x="87"/>
        <item x="54"/>
        <item x="88"/>
        <item x="141"/>
        <item x="126"/>
        <item x="89"/>
        <item x="127"/>
        <item x="90"/>
        <item x="31"/>
        <item x="19"/>
        <item x="91"/>
        <item x="64"/>
        <item x="65"/>
        <item x="37"/>
        <item x="55"/>
        <item x="38"/>
        <item x="39"/>
        <item x="17"/>
        <item x="128"/>
        <item x="92"/>
        <item x="0"/>
        <item x="36"/>
        <item x="58"/>
        <item x="61"/>
        <item x="62"/>
        <item x="56"/>
        <item x="93"/>
        <item x="41"/>
        <item x="59"/>
        <item x="63"/>
        <item x="18"/>
        <item x="130"/>
        <item x="129"/>
        <item x="40"/>
        <item x="113"/>
        <item x="5"/>
        <item x="57"/>
        <item x="6"/>
        <item x="66"/>
        <item x="138"/>
        <item x="118"/>
        <item x="119"/>
        <item x="20"/>
        <item x="134"/>
        <item x="107"/>
        <item x="123"/>
        <item x="21"/>
        <item x="115"/>
        <item x="124"/>
        <item x="94"/>
        <item x="109"/>
        <item x="33"/>
        <item x="132"/>
        <item x="35"/>
        <item x="142"/>
        <item x="143"/>
        <item x="26"/>
        <item x="27"/>
        <item x="28"/>
        <item x="42"/>
        <item x="23"/>
        <item x="24"/>
        <item x="108"/>
        <item x="139"/>
      </items>
    </pivotField>
    <pivotField axis="axisRow" compact="0" outline="0" showAll="0" defaultSubtotal="0">
      <items count="144">
        <item x="23"/>
        <item x="103"/>
        <item x="102"/>
        <item x="104"/>
        <item x="132"/>
        <item x="82"/>
        <item x="25"/>
        <item x="111"/>
        <item x="83"/>
        <item x="16"/>
        <item x="73"/>
        <item x="113"/>
        <item x="129"/>
        <item x="40"/>
        <item x="18"/>
        <item x="130"/>
        <item x="137"/>
        <item x="138"/>
        <item x="70"/>
        <item x="12"/>
        <item x="87"/>
        <item x="99"/>
        <item x="54"/>
        <item x="27"/>
        <item x="28"/>
        <item x="100"/>
        <item x="101"/>
        <item x="1"/>
        <item x="19"/>
        <item x="61"/>
        <item x="93"/>
        <item x="26"/>
        <item x="42"/>
        <item x="134"/>
        <item x="32"/>
        <item x="57"/>
        <item x="115"/>
        <item x="124"/>
        <item x="118"/>
        <item x="66"/>
        <item x="15"/>
        <item x="128"/>
        <item x="75"/>
        <item x="76"/>
        <item x="140"/>
        <item x="17"/>
        <item x="97"/>
        <item x="45"/>
        <item x="109"/>
        <item x="7"/>
        <item x="98"/>
        <item x="36"/>
        <item x="105"/>
        <item x="141"/>
        <item x="126"/>
        <item x="90"/>
        <item x="88"/>
        <item x="119"/>
        <item x="24"/>
        <item x="143"/>
        <item x="107"/>
        <item x="123"/>
        <item x="68"/>
        <item x="72"/>
        <item x="67"/>
        <item x="125"/>
        <item x="60"/>
        <item x="11"/>
        <item x="9"/>
        <item x="121"/>
        <item x="117"/>
        <item x="8"/>
        <item x="10"/>
        <item x="114"/>
        <item x="116"/>
        <item x="5"/>
        <item x="106"/>
        <item x="48"/>
        <item x="33"/>
        <item x="56"/>
        <item x="74"/>
        <item x="6"/>
        <item x="136"/>
        <item x="133"/>
        <item x="39"/>
        <item x="94"/>
        <item x="37"/>
        <item x="55"/>
        <item x="62"/>
        <item x="30"/>
        <item x="77"/>
        <item x="96"/>
        <item x="112"/>
        <item x="43"/>
        <item x="69"/>
        <item x="120"/>
        <item x="135"/>
        <item x="78"/>
        <item x="46"/>
        <item x="110"/>
        <item x="79"/>
        <item x="80"/>
        <item x="0"/>
        <item x="127"/>
        <item x="89"/>
        <item x="95"/>
        <item x="86"/>
        <item x="85"/>
        <item x="58"/>
        <item x="65"/>
        <item x="4"/>
        <item x="29"/>
        <item x="52"/>
        <item x="50"/>
        <item x="91"/>
        <item x="22"/>
        <item x="131"/>
        <item x="64"/>
        <item x="31"/>
        <item x="84"/>
        <item x="53"/>
        <item x="34"/>
        <item x="122"/>
        <item x="51"/>
        <item x="92"/>
        <item x="49"/>
        <item x="47"/>
        <item x="13"/>
        <item x="21"/>
        <item x="142"/>
        <item x="63"/>
        <item x="2"/>
        <item x="14"/>
        <item x="81"/>
        <item x="35"/>
        <item x="59"/>
        <item x="41"/>
        <item x="44"/>
        <item x="20"/>
        <item x="3"/>
        <item x="38"/>
        <item x="71"/>
        <item x="108"/>
        <item x="139"/>
      </items>
    </pivotField>
    <pivotField compact="0" outline="0" showAll="0" defaultSubtotal="0"/>
    <pivotField compact="0" outline="0" showAll="0" defaultSubtotal="0"/>
    <pivotField name="Capitulo  " axis="axisPage" compact="0" outline="0" multipleItemSelectionAllowed="1" showAll="0" defaultSubtotal="0">
      <items count="7">
        <item h="1" x="1"/>
        <item h="1" x="2"/>
        <item h="1" x="0"/>
        <item h="1" x="4"/>
        <item h="1" x="3"/>
        <item h="1" x="6"/>
        <item x="5"/>
      </items>
    </pivotField>
    <pivotField name="Nombre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19"/>
    <field x="20"/>
  </rowFields>
  <rowItems count="3">
    <i>
      <x v="140"/>
      <x/>
    </i>
    <i>
      <x v="141"/>
      <x v="58"/>
    </i>
    <i t="grand">
      <x/>
    </i>
  </rowItems>
  <colItems count="1">
    <i/>
  </colItems>
  <pageFields count="1">
    <pageField fld="23" hier="-1"/>
  </pageFields>
  <dataFields count="1">
    <dataField name="3ra Ampliación " fld="42" baseField="0" baseItem="0" numFmtId="4"/>
  </dataFields>
  <formats count="10">
    <format dxfId="1436">
      <pivotArea dataOnly="0" labelOnly="1" outline="0" axis="axisValues" fieldPosition="0"/>
    </format>
    <format dxfId="1435">
      <pivotArea dataOnly="0" labelOnly="1" outline="0" axis="axisValues" fieldPosition="0"/>
    </format>
    <format dxfId="1434">
      <pivotArea field="23" type="button" dataOnly="0" labelOnly="1" outline="0" axis="axisPage" fieldPosition="0"/>
    </format>
    <format dxfId="1433">
      <pivotArea field="24" type="button" dataOnly="0" labelOnly="1" outline="0"/>
    </format>
    <format dxfId="1432">
      <pivotArea dataOnly="0" labelOnly="1" outline="0" axis="axisValues" fieldPosition="0"/>
    </format>
    <format dxfId="1431">
      <pivotArea field="23" type="button" dataOnly="0" labelOnly="1" outline="0" axis="axisPage" fieldPosition="0"/>
    </format>
    <format dxfId="1430">
      <pivotArea field="19" type="button" dataOnly="0" labelOnly="1" outline="0" axis="axisRow" fieldPosition="0"/>
    </format>
    <format dxfId="1429">
      <pivotArea dataOnly="0" labelOnly="1" outline="0" fieldPosition="0">
        <references count="1">
          <reference field="19" count="2">
            <x v="140"/>
            <x v="141"/>
          </reference>
        </references>
      </pivotArea>
    </format>
    <format dxfId="1428">
      <pivotArea dataOnly="0" labelOnly="1" grandRow="1" outline="0" fieldPosition="0"/>
    </format>
    <format dxfId="1427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yecto y Programa">
  <location ref="A3:B50" firstHeaderRow="1" firstDataRow="1" firstDataCol="1" rowPageCount="1" colPageCount="1"/>
  <pivotFields count="43"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ame="Capitulo  " axis="axisPage" multipleItemSelectionAllowed="1" showAll="0" defaultSubtotal="0">
      <items count="7">
        <item h="1" x="1"/>
        <item h="1" x="2"/>
        <item h="1" x="0"/>
        <item x="4"/>
        <item h="1" x="3"/>
        <item h="1" x="6"/>
        <item h="1" x="5"/>
      </items>
    </pivotField>
    <pivotField name="Nombre" showAll="0" defaultSubtotal="0">
      <items count="7">
        <item x="3"/>
        <item x="5"/>
        <item x="6"/>
        <item x="2"/>
        <item x="0"/>
        <item x="1"/>
        <item x="4"/>
      </items>
    </pivotField>
    <pivotField showAll="0" defaultSubtotal="0"/>
    <pivotField showAll="0" defaultSubtotal="0"/>
    <pivotField axis="axisRow" showAll="0" defaultSubtotal="0">
      <items count="8">
        <item x="5"/>
        <item x="4"/>
        <item x="7"/>
        <item x="6"/>
        <item x="0"/>
        <item x="3"/>
        <item x="2"/>
        <item x="1"/>
      </items>
    </pivotField>
    <pivotField axis="axisRow" showAll="0" defaultSubtotal="0">
      <items count="56">
        <item x="16"/>
        <item x="40"/>
        <item x="53"/>
        <item x="32"/>
        <item x="17"/>
        <item x="4"/>
        <item x="45"/>
        <item x="46"/>
        <item x="55"/>
        <item x="23"/>
        <item x="24"/>
        <item x="42"/>
        <item x="18"/>
        <item x="47"/>
        <item x="3"/>
        <item x="51"/>
        <item x="8"/>
        <item x="5"/>
        <item x="15"/>
        <item x="34"/>
        <item x="31"/>
        <item x="2"/>
        <item x="19"/>
        <item x="9"/>
        <item x="11"/>
        <item x="22"/>
        <item x="6"/>
        <item x="33"/>
        <item x="30"/>
        <item x="52"/>
        <item x="20"/>
        <item x="48"/>
        <item x="7"/>
        <item x="54"/>
        <item x="39"/>
        <item x="50"/>
        <item x="35"/>
        <item x="28"/>
        <item x="29"/>
        <item x="41"/>
        <item x="36"/>
        <item x="44"/>
        <item x="0"/>
        <item x="12"/>
        <item x="21"/>
        <item x="25"/>
        <item x="27"/>
        <item x="13"/>
        <item x="26"/>
        <item x="10"/>
        <item x="38"/>
        <item x="1"/>
        <item x="43"/>
        <item x="14"/>
        <item x="37"/>
        <item x="49"/>
      </items>
    </pivotField>
    <pivotField showAll="0" defaultSubtotal="0"/>
    <pivotField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dataField="1" showAll="0" defaultSubtotal="0"/>
  </pivotFields>
  <rowFields count="2">
    <field x="28"/>
    <field x="27"/>
  </rowFields>
  <rowItems count="47">
    <i>
      <x v="1"/>
    </i>
    <i r="1">
      <x v="7"/>
    </i>
    <i>
      <x v="4"/>
    </i>
    <i r="1">
      <x v="1"/>
    </i>
    <i>
      <x v="5"/>
    </i>
    <i r="1">
      <x v="7"/>
    </i>
    <i>
      <x v="6"/>
    </i>
    <i r="1">
      <x v="7"/>
    </i>
    <i>
      <x v="7"/>
    </i>
    <i r="1">
      <x v="7"/>
    </i>
    <i>
      <x v="8"/>
    </i>
    <i r="1">
      <x v="2"/>
    </i>
    <i>
      <x v="9"/>
    </i>
    <i r="1">
      <x v="1"/>
    </i>
    <i>
      <x v="11"/>
    </i>
    <i r="1">
      <x v="1"/>
    </i>
    <i>
      <x v="12"/>
    </i>
    <i r="1">
      <x v="1"/>
    </i>
    <i>
      <x v="13"/>
    </i>
    <i r="1">
      <x v="7"/>
    </i>
    <i>
      <x v="15"/>
    </i>
    <i r="1">
      <x v="2"/>
    </i>
    <i>
      <x v="25"/>
    </i>
    <i r="1">
      <x v="1"/>
    </i>
    <i>
      <x v="28"/>
    </i>
    <i r="1">
      <x v="1"/>
    </i>
    <i>
      <x v="29"/>
    </i>
    <i r="1">
      <x v="2"/>
    </i>
    <i>
      <x v="31"/>
    </i>
    <i r="1">
      <x v="7"/>
    </i>
    <i>
      <x v="35"/>
    </i>
    <i r="1">
      <x/>
    </i>
    <i>
      <x v="36"/>
    </i>
    <i r="1">
      <x v="1"/>
    </i>
    <i>
      <x v="39"/>
    </i>
    <i r="1">
      <x v="7"/>
    </i>
    <i>
      <x v="40"/>
    </i>
    <i r="1">
      <x v="1"/>
    </i>
    <i>
      <x v="41"/>
    </i>
    <i r="1">
      <x v="1"/>
    </i>
    <i>
      <x v="42"/>
    </i>
    <i r="1">
      <x v="4"/>
    </i>
    <i>
      <x v="52"/>
    </i>
    <i r="1">
      <x v="1"/>
    </i>
    <i>
      <x v="55"/>
    </i>
    <i r="1">
      <x v="7"/>
    </i>
    <i t="grand">
      <x/>
    </i>
  </rowItems>
  <colItems count="1">
    <i/>
  </colItems>
  <pageFields count="1">
    <pageField fld="23" hier="-1"/>
  </pageFields>
  <dataFields count="1">
    <dataField name="3ra Ampliación " fld="42" baseField="0" baseItem="0" numFmtId="4"/>
  </dataFields>
  <formats count="12">
    <format dxfId="1426">
      <pivotArea dataOnly="0" labelOnly="1" outline="0" axis="axisValues" fieldPosition="0"/>
    </format>
    <format dxfId="1425">
      <pivotArea dataOnly="0" labelOnly="1" outline="0" axis="axisValues" fieldPosition="0"/>
    </format>
    <format dxfId="1424">
      <pivotArea field="23" type="button" dataOnly="0" labelOnly="1" outline="0" axis="axisPage" fieldPosition="0"/>
    </format>
    <format dxfId="1423">
      <pivotArea field="24" type="button" dataOnly="0" labelOnly="1" outline="0"/>
    </format>
    <format dxfId="1422">
      <pivotArea dataOnly="0" labelOnly="1" outline="0" axis="axisValues" fieldPosition="0"/>
    </format>
    <format dxfId="1421">
      <pivotArea outline="0" collapsedLevelsAreSubtotals="1" fieldPosition="0"/>
    </format>
    <format dxfId="1420">
      <pivotArea dataOnly="0" labelOnly="1" outline="0" fieldPosition="0">
        <references count="1">
          <reference field="23" count="0"/>
        </references>
      </pivotArea>
    </format>
    <format dxfId="1419">
      <pivotArea dataOnly="0" labelOnly="1" outline="0" axis="axisValues" fieldPosition="0"/>
    </format>
    <format dxfId="1418">
      <pivotArea field="23" type="button" dataOnly="0" labelOnly="1" outline="0" axis="axisPage" fieldPosition="0"/>
    </format>
    <format dxfId="1417">
      <pivotArea field="28" type="button" dataOnly="0" labelOnly="1" outline="0" axis="axisRow" fieldPosition="0"/>
    </format>
    <format dxfId="1416">
      <pivotArea field="23" type="button" dataOnly="0" labelOnly="1" outline="0" axis="axisPage" fieldPosition="0"/>
    </format>
    <format dxfId="1415">
      <pivotArea field="28" type="button" dataOnly="0" labelOnly="1" outline="0" axis="axisRow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A3:C22" firstHeaderRow="1" firstDataRow="1" firstDataCol="2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5"/>
        <item x="16"/>
        <item x="7"/>
        <item x="11"/>
        <item x="12"/>
        <item x="9"/>
        <item x="14"/>
        <item x="0"/>
        <item x="6"/>
        <item x="4"/>
        <item x="1"/>
        <item x="15"/>
        <item x="13"/>
        <item x="2"/>
        <item x="10"/>
        <item x="3"/>
        <item x="8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 " compact="0" outline="0" multipleItemSelectionAllowed="1" showAll="0" defaultSubtotal="0">
      <items count="7">
        <item h="1" x="1"/>
        <item h="1" x="2"/>
        <item h="1" x="0"/>
        <item x="4"/>
        <item h="1" x="3"/>
        <item h="1" x="6"/>
        <item h="1" x="5"/>
      </items>
    </pivotField>
    <pivotField name="Nombre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3"/>
    <field x="7"/>
  </rowFields>
  <rowItems count="19">
    <i>
      <x/>
      <x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16"/>
    </i>
    <i>
      <x v="1"/>
      <x v="2"/>
    </i>
    <i r="1">
      <x v="7"/>
    </i>
    <i r="1">
      <x v="13"/>
    </i>
    <i r="1">
      <x v="15"/>
    </i>
    <i>
      <x v="2"/>
      <x v="1"/>
    </i>
    <i r="1">
      <x v="8"/>
    </i>
    <i r="1">
      <x v="17"/>
    </i>
    <i t="grand">
      <x/>
    </i>
  </rowItems>
  <colItems count="1">
    <i/>
  </colItems>
  <dataFields count="1">
    <dataField name="3ra Ampliación " fld="42" baseField="0" baseItem="0" numFmtId="4"/>
  </dataFields>
  <formats count="6">
    <format dxfId="1414">
      <pivotArea dataOnly="0" labelOnly="1" outline="0" axis="axisValues" fieldPosition="0"/>
    </format>
    <format dxfId="1413">
      <pivotArea dataOnly="0" labelOnly="1" outline="0" axis="axisValues" fieldPosition="0"/>
    </format>
    <format dxfId="1412">
      <pivotArea field="23" type="button" dataOnly="0" labelOnly="1" outline="0"/>
    </format>
    <format dxfId="1411">
      <pivotArea field="24" type="button" dataOnly="0" labelOnly="1" outline="0"/>
    </format>
    <format dxfId="1410">
      <pivotArea dataOnly="0" labelOnly="1" outline="0" axis="axisValues" fieldPosition="0"/>
    </format>
    <format dxfId="1409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">
  <location ref="A3:C13" firstHeaderRow="1" firstDataRow="1" firstDataCol="2"/>
  <pivotFields count="43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">
        <item x="1"/>
        <item x="6"/>
        <item x="4"/>
        <item x="0"/>
        <item x="8"/>
        <item x="5"/>
        <item x="7"/>
        <item x="3"/>
        <item x="2"/>
      </items>
    </pivotField>
    <pivotField axis="axisRow" compact="0" outline="0" showAll="0" defaultSubtotal="0">
      <items count="9">
        <item x="0"/>
        <item x="1"/>
        <item x="6"/>
        <item x="7"/>
        <item x="5"/>
        <item x="2"/>
        <item x="8"/>
        <item x="4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 " compact="0" outline="0" multipleItemSelectionAllowed="1" showAll="0" defaultSubtotal="0">
      <items count="7">
        <item h="1" x="1"/>
        <item h="1" x="2"/>
        <item h="1" x="0"/>
        <item x="4"/>
        <item h="1" x="3"/>
        <item h="1" x="6"/>
        <item h="1" x="5"/>
      </items>
    </pivotField>
    <pivotField name="Nombre" compact="0" outline="0" showAll="0" defaultSubtotal="0">
      <items count="7">
        <item x="3"/>
        <item x="5"/>
        <item x="6"/>
        <item x="2"/>
        <item x="0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dataField="1" compact="0" outline="0" showAll="0" defaultSubtotal="0"/>
  </pivotFields>
  <rowFields count="2">
    <field x="8"/>
    <field x="9"/>
  </rowFields>
  <rowItems count="10">
    <i>
      <x/>
      <x v="1"/>
    </i>
    <i>
      <x v="1"/>
      <x v="2"/>
    </i>
    <i>
      <x v="2"/>
      <x v="7"/>
    </i>
    <i>
      <x v="3"/>
      <x/>
    </i>
    <i>
      <x v="4"/>
      <x v="6"/>
    </i>
    <i>
      <x v="5"/>
      <x v="4"/>
    </i>
    <i>
      <x v="6"/>
      <x v="3"/>
    </i>
    <i>
      <x v="7"/>
      <x v="8"/>
    </i>
    <i>
      <x v="8"/>
      <x v="5"/>
    </i>
    <i t="grand">
      <x/>
    </i>
  </rowItems>
  <colItems count="1">
    <i/>
  </colItems>
  <dataFields count="1">
    <dataField name="3ra Ampliación " fld="42" baseField="0" baseItem="0" numFmtId="4"/>
  </dataFields>
  <formats count="6">
    <format dxfId="1408">
      <pivotArea dataOnly="0" labelOnly="1" outline="0" axis="axisValues" fieldPosition="0"/>
    </format>
    <format dxfId="1407">
      <pivotArea dataOnly="0" labelOnly="1" outline="0" axis="axisValues" fieldPosition="0"/>
    </format>
    <format dxfId="1406">
      <pivotArea field="23" type="button" dataOnly="0" labelOnly="1" outline="0"/>
    </format>
    <format dxfId="1405">
      <pivotArea field="24" type="button" dataOnly="0" labelOnly="1" outline="0"/>
    </format>
    <format dxfId="1404">
      <pivotArea dataOnly="0" labelOnly="1" outline="0" axis="axisValues" fieldPosition="0"/>
    </format>
    <format dxfId="1403">
      <pivotArea outline="0" collapsedLevelsAreSubtotals="1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del presupuesto">
  <location ref="A3:B870" firstHeaderRow="1" firstDataRow="1" firstDataCol="1"/>
  <pivotFields count="43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4">
        <item x="1"/>
        <item x="2"/>
        <item x="7"/>
        <item x="1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5"/>
        <item x="8"/>
        <item x="9"/>
        <item x="10"/>
        <item x="67"/>
        <item x="68"/>
        <item x="11"/>
        <item x="60"/>
        <item x="43"/>
        <item x="112"/>
        <item x="44"/>
        <item x="135"/>
        <item x="136"/>
        <item x="69"/>
        <item x="70"/>
        <item x="137"/>
        <item x="71"/>
        <item x="72"/>
        <item x="73"/>
        <item x="125"/>
        <item x="74"/>
        <item x="120"/>
        <item x="75"/>
        <item x="116"/>
        <item x="117"/>
        <item x="121"/>
        <item x="76"/>
        <item x="133"/>
        <item x="12"/>
        <item x="3"/>
        <item x="77"/>
        <item x="16"/>
        <item x="114"/>
        <item x="30"/>
        <item x="45"/>
        <item x="78"/>
        <item x="46"/>
        <item x="79"/>
        <item x="110"/>
        <item x="80"/>
        <item x="32"/>
        <item x="81"/>
        <item x="34"/>
        <item x="47"/>
        <item x="82"/>
        <item x="83"/>
        <item x="25"/>
        <item x="111"/>
        <item x="48"/>
        <item x="49"/>
        <item x="22"/>
        <item x="50"/>
        <item x="29"/>
        <item x="131"/>
        <item x="4"/>
        <item x="84"/>
        <item x="122"/>
        <item x="13"/>
        <item x="51"/>
        <item x="52"/>
        <item x="53"/>
        <item x="85"/>
        <item x="86"/>
        <item x="140"/>
        <item x="87"/>
        <item x="54"/>
        <item x="88"/>
        <item x="141"/>
        <item x="126"/>
        <item x="89"/>
        <item x="127"/>
        <item x="90"/>
        <item x="31"/>
        <item x="19"/>
        <item x="91"/>
        <item x="64"/>
        <item x="65"/>
        <item x="37"/>
        <item x="55"/>
        <item x="38"/>
        <item x="39"/>
        <item x="17"/>
        <item x="128"/>
        <item x="92"/>
        <item x="0"/>
        <item x="36"/>
        <item x="58"/>
        <item x="61"/>
        <item x="62"/>
        <item x="56"/>
        <item x="93"/>
        <item x="41"/>
        <item x="59"/>
        <item x="63"/>
        <item x="18"/>
        <item x="130"/>
        <item x="129"/>
        <item x="40"/>
        <item x="113"/>
        <item x="5"/>
        <item x="57"/>
        <item x="6"/>
        <item x="66"/>
        <item x="138"/>
        <item x="118"/>
        <item x="119"/>
        <item x="20"/>
        <item x="134"/>
        <item x="107"/>
        <item x="123"/>
        <item x="21"/>
        <item x="115"/>
        <item x="124"/>
        <item x="94"/>
        <item x="109"/>
        <item x="33"/>
        <item x="132"/>
        <item x="35"/>
        <item x="142"/>
        <item x="143"/>
        <item x="26"/>
        <item x="27"/>
        <item x="28"/>
        <item x="42"/>
        <item x="23"/>
        <item x="24"/>
        <item x="108"/>
        <item x="139"/>
      </items>
    </pivotField>
    <pivotField axis="axisRow" showAll="0" defaultSubtotal="0">
      <items count="144">
        <item x="23"/>
        <item x="103"/>
        <item x="102"/>
        <item x="104"/>
        <item x="132"/>
        <item x="82"/>
        <item x="25"/>
        <item x="111"/>
        <item x="83"/>
        <item x="16"/>
        <item x="73"/>
        <item x="113"/>
        <item x="129"/>
        <item x="40"/>
        <item x="18"/>
        <item x="130"/>
        <item x="137"/>
        <item x="138"/>
        <item x="70"/>
        <item x="12"/>
        <item x="87"/>
        <item x="99"/>
        <item x="54"/>
        <item x="27"/>
        <item x="28"/>
        <item x="100"/>
        <item x="101"/>
        <item x="1"/>
        <item x="19"/>
        <item x="61"/>
        <item x="93"/>
        <item x="26"/>
        <item x="42"/>
        <item x="134"/>
        <item x="32"/>
        <item x="57"/>
        <item x="115"/>
        <item x="124"/>
        <item x="118"/>
        <item x="66"/>
        <item x="15"/>
        <item x="128"/>
        <item x="75"/>
        <item x="76"/>
        <item x="140"/>
        <item x="17"/>
        <item x="97"/>
        <item x="45"/>
        <item x="109"/>
        <item x="7"/>
        <item x="98"/>
        <item x="36"/>
        <item x="105"/>
        <item x="141"/>
        <item x="126"/>
        <item x="90"/>
        <item x="88"/>
        <item x="119"/>
        <item x="24"/>
        <item x="143"/>
        <item x="107"/>
        <item x="123"/>
        <item x="68"/>
        <item x="72"/>
        <item x="67"/>
        <item x="125"/>
        <item x="60"/>
        <item x="11"/>
        <item x="9"/>
        <item x="121"/>
        <item x="117"/>
        <item x="8"/>
        <item x="10"/>
        <item x="114"/>
        <item x="116"/>
        <item x="5"/>
        <item x="106"/>
        <item x="48"/>
        <item x="33"/>
        <item x="56"/>
        <item x="74"/>
        <item x="6"/>
        <item x="136"/>
        <item x="133"/>
        <item x="39"/>
        <item x="94"/>
        <item x="37"/>
        <item x="55"/>
        <item x="62"/>
        <item x="30"/>
        <item x="77"/>
        <item x="96"/>
        <item x="112"/>
        <item x="43"/>
        <item x="69"/>
        <item x="120"/>
        <item x="135"/>
        <item x="78"/>
        <item x="46"/>
        <item x="110"/>
        <item x="79"/>
        <item x="80"/>
        <item x="0"/>
        <item x="127"/>
        <item x="89"/>
        <item x="95"/>
        <item x="86"/>
        <item x="85"/>
        <item x="58"/>
        <item x="65"/>
        <item x="4"/>
        <item x="29"/>
        <item x="52"/>
        <item x="50"/>
        <item x="91"/>
        <item x="22"/>
        <item x="131"/>
        <item x="64"/>
        <item x="31"/>
        <item x="84"/>
        <item x="53"/>
        <item x="34"/>
        <item x="122"/>
        <item x="51"/>
        <item x="92"/>
        <item x="49"/>
        <item x="47"/>
        <item x="13"/>
        <item x="21"/>
        <item x="142"/>
        <item x="63"/>
        <item x="2"/>
        <item x="14"/>
        <item x="81"/>
        <item x="35"/>
        <item x="59"/>
        <item x="41"/>
        <item x="44"/>
        <item x="20"/>
        <item x="3"/>
        <item x="38"/>
        <item x="71"/>
        <item x="108"/>
        <item x="139"/>
      </items>
    </pivotField>
    <pivotField showAll="0" defaultSubtotal="0"/>
    <pivotField showAll="0" defaultSubtotal="0"/>
    <pivotField name="Capitulo  " multipleItemSelectionAllowed="1" showAll="0" defaultSubtotal="0">
      <items count="7">
        <item h="1" x="1"/>
        <item h="1" x="2"/>
        <item h="1" x="0"/>
        <item x="4"/>
        <item h="1" x="3"/>
        <item h="1" x="6"/>
        <item h="1" x="5"/>
      </items>
    </pivotField>
    <pivotField name="Nombre" showAll="0" defaultSubtotal="0">
      <items count="7">
        <item x="3"/>
        <item x="5"/>
        <item x="6"/>
        <item x="2"/>
        <item x="0"/>
        <item x="1"/>
        <item x="4"/>
      </items>
    </pivotField>
    <pivotField showAll="0" defaultSubtotal="0"/>
    <pivotField showAll="0" defaultSubtotal="0"/>
    <pivotField axis="axisRow" showAll="0" defaultSubtotal="0">
      <items count="8">
        <item x="5"/>
        <item x="4"/>
        <item x="7"/>
        <item x="6"/>
        <item x="0"/>
        <item x="3"/>
        <item x="2"/>
        <item x="1"/>
      </items>
    </pivotField>
    <pivotField axis="axisRow" showAll="0" defaultSubtotal="0">
      <items count="56">
        <item x="16"/>
        <item x="40"/>
        <item x="53"/>
        <item x="32"/>
        <item x="17"/>
        <item x="4"/>
        <item x="45"/>
        <item x="46"/>
        <item x="55"/>
        <item x="23"/>
        <item x="24"/>
        <item x="42"/>
        <item x="18"/>
        <item x="47"/>
        <item x="3"/>
        <item x="51"/>
        <item x="8"/>
        <item x="5"/>
        <item x="15"/>
        <item x="34"/>
        <item x="31"/>
        <item x="2"/>
        <item x="19"/>
        <item x="9"/>
        <item x="11"/>
        <item x="22"/>
        <item x="6"/>
        <item x="33"/>
        <item x="30"/>
        <item x="52"/>
        <item x="20"/>
        <item x="48"/>
        <item x="7"/>
        <item x="54"/>
        <item x="39"/>
        <item x="50"/>
        <item x="35"/>
        <item x="28"/>
        <item x="29"/>
        <item x="41"/>
        <item x="36"/>
        <item x="44"/>
        <item x="0"/>
        <item x="12"/>
        <item x="21"/>
        <item x="25"/>
        <item x="27"/>
        <item x="13"/>
        <item x="26"/>
        <item x="10"/>
        <item x="38"/>
        <item x="1"/>
        <item x="43"/>
        <item x="14"/>
        <item x="37"/>
        <item x="49"/>
      </items>
    </pivotField>
    <pivotField axis="axisRow" showAll="0" defaultSubtotal="0">
      <items count="37">
        <item x="13"/>
        <item x="28"/>
        <item x="5"/>
        <item x="3"/>
        <item x="35"/>
        <item x="10"/>
        <item x="19"/>
        <item x="9"/>
        <item x="8"/>
        <item x="4"/>
        <item x="11"/>
        <item x="14"/>
        <item x="33"/>
        <item x="20"/>
        <item x="24"/>
        <item x="7"/>
        <item x="1"/>
        <item x="25"/>
        <item x="21"/>
        <item x="27"/>
        <item x="12"/>
        <item x="34"/>
        <item x="0"/>
        <item x="15"/>
        <item x="6"/>
        <item x="32"/>
        <item x="18"/>
        <item x="17"/>
        <item x="26"/>
        <item x="36"/>
        <item x="22"/>
        <item x="31"/>
        <item x="29"/>
        <item x="2"/>
        <item x="16"/>
        <item x="30"/>
        <item x="23"/>
      </items>
    </pivotField>
    <pivotField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dataField="1" showAll="0" defaultSubtotal="0"/>
  </pivotFields>
  <rowFields count="5">
    <field x="29"/>
    <field x="27"/>
    <field x="28"/>
    <field x="19"/>
    <field x="20"/>
  </rowFields>
  <rowItems count="867">
    <i>
      <x/>
    </i>
    <i r="1">
      <x v="1"/>
    </i>
    <i r="2">
      <x v="12"/>
    </i>
    <i r="3">
      <x v="107"/>
    </i>
    <i r="4">
      <x v="136"/>
    </i>
    <i>
      <x v="1"/>
    </i>
    <i r="1">
      <x v="7"/>
    </i>
    <i r="2">
      <x v="1"/>
    </i>
    <i r="3">
      <x v="107"/>
    </i>
    <i r="4">
      <x v="136"/>
    </i>
    <i>
      <x v="2"/>
    </i>
    <i r="1">
      <x v="6"/>
    </i>
    <i r="2">
      <x v="16"/>
    </i>
    <i r="3">
      <x v="59"/>
    </i>
    <i r="4">
      <x v="126"/>
    </i>
    <i r="3">
      <x v="68"/>
    </i>
    <i r="4">
      <x v="111"/>
    </i>
    <i r="3">
      <x v="102"/>
    </i>
    <i r="4">
      <x v="108"/>
    </i>
    <i r="2">
      <x v="26"/>
    </i>
    <i r="3">
      <x v="17"/>
    </i>
    <i r="4">
      <x v="71"/>
    </i>
    <i r="3">
      <x v="19"/>
    </i>
    <i r="4">
      <x v="72"/>
    </i>
    <i r="3">
      <x v="24"/>
    </i>
    <i r="4">
      <x v="93"/>
    </i>
    <i r="3">
      <x v="45"/>
    </i>
    <i r="4">
      <x v="139"/>
    </i>
    <i r="3">
      <x v="48"/>
    </i>
    <i r="4">
      <x v="73"/>
    </i>
    <i r="3">
      <x v="49"/>
    </i>
    <i r="4">
      <x v="89"/>
    </i>
    <i r="3">
      <x v="58"/>
    </i>
    <i r="4">
      <x v="121"/>
    </i>
    <i r="3">
      <x v="66"/>
    </i>
    <i r="4">
      <x v="115"/>
    </i>
    <i r="3">
      <x v="73"/>
    </i>
    <i r="4">
      <x v="127"/>
    </i>
    <i r="3">
      <x v="106"/>
    </i>
    <i r="4">
      <x v="30"/>
    </i>
    <i r="3">
      <x v="126"/>
    </i>
    <i r="4">
      <x v="128"/>
    </i>
    <i>
      <x v="3"/>
    </i>
    <i r="1">
      <x v="7"/>
    </i>
    <i r="2">
      <x v="5"/>
    </i>
    <i r="3">
      <x v="36"/>
    </i>
    <i r="4">
      <x v="80"/>
    </i>
    <i r="3">
      <x v="47"/>
    </i>
    <i r="4">
      <x v="9"/>
    </i>
    <i r="3">
      <x v="51"/>
    </i>
    <i r="4">
      <x v="97"/>
    </i>
    <i r="3">
      <x v="97"/>
    </i>
    <i r="4">
      <x v="45"/>
    </i>
    <i r="3">
      <x v="110"/>
    </i>
    <i r="4">
      <x v="14"/>
    </i>
    <i r="3">
      <x v="112"/>
    </i>
    <i r="4">
      <x v="12"/>
    </i>
    <i r="3">
      <x v="130"/>
    </i>
    <i r="4">
      <x v="48"/>
    </i>
    <i r="2">
      <x v="6"/>
    </i>
    <i r="3">
      <x v="97"/>
    </i>
    <i r="4">
      <x v="45"/>
    </i>
    <i r="3">
      <x v="113"/>
    </i>
    <i r="4">
      <x v="13"/>
    </i>
    <i r="2">
      <x v="7"/>
    </i>
    <i r="3">
      <x v="110"/>
    </i>
    <i r="4">
      <x v="14"/>
    </i>
    <i r="2">
      <x v="39"/>
    </i>
    <i r="3">
      <x v="111"/>
    </i>
    <i r="4">
      <x v="15"/>
    </i>
    <i>
      <x v="4"/>
    </i>
    <i r="1">
      <x v="2"/>
    </i>
    <i r="2">
      <x v="2"/>
    </i>
    <i r="3">
      <x v="25"/>
    </i>
    <i r="4">
      <x v="92"/>
    </i>
    <i r="3">
      <x v="27"/>
    </i>
    <i r="4">
      <x v="96"/>
    </i>
    <i r="3">
      <x v="28"/>
    </i>
    <i r="4">
      <x v="82"/>
    </i>
    <i r="3">
      <x v="31"/>
    </i>
    <i r="4">
      <x v="16"/>
    </i>
    <i r="3">
      <x v="32"/>
    </i>
    <i r="4">
      <x v="141"/>
    </i>
    <i r="3">
      <x v="42"/>
    </i>
    <i r="4">
      <x v="43"/>
    </i>
    <i r="3">
      <x v="46"/>
    </i>
    <i r="4">
      <x v="90"/>
    </i>
    <i r="3">
      <x v="50"/>
    </i>
    <i r="4">
      <x v="47"/>
    </i>
    <i r="3">
      <x v="63"/>
    </i>
    <i r="4">
      <x v="7"/>
    </i>
    <i r="3">
      <x v="73"/>
    </i>
    <i r="4">
      <x v="127"/>
    </i>
    <i r="3">
      <x v="97"/>
    </i>
    <i r="4">
      <x v="45"/>
    </i>
    <i r="3">
      <x v="118"/>
    </i>
    <i r="4">
      <x v="39"/>
    </i>
    <i r="3">
      <x v="120"/>
    </i>
    <i r="4">
      <x v="38"/>
    </i>
    <i r="3">
      <x v="123"/>
    </i>
    <i r="4">
      <x v="33"/>
    </i>
    <i r="3">
      <x v="124"/>
    </i>
    <i r="4">
      <x v="60"/>
    </i>
    <i r="3">
      <x v="130"/>
    </i>
    <i r="4">
      <x v="48"/>
    </i>
    <i>
      <x v="5"/>
    </i>
    <i r="1">
      <x v="4"/>
    </i>
    <i r="2">
      <x v="30"/>
    </i>
    <i r="3">
      <x v="19"/>
    </i>
    <i r="4">
      <x v="72"/>
    </i>
    <i r="3">
      <x v="33"/>
    </i>
    <i r="4">
      <x v="63"/>
    </i>
    <i r="3">
      <x v="34"/>
    </i>
    <i r="4">
      <x v="10"/>
    </i>
    <i r="3">
      <x v="36"/>
    </i>
    <i r="4">
      <x v="80"/>
    </i>
    <i r="3">
      <x v="46"/>
    </i>
    <i r="4">
      <x v="90"/>
    </i>
    <i r="3">
      <x v="50"/>
    </i>
    <i r="4">
      <x v="47"/>
    </i>
    <i r="3">
      <x v="51"/>
    </i>
    <i r="4">
      <x v="97"/>
    </i>
    <i r="3">
      <x v="52"/>
    </i>
    <i r="4">
      <x v="98"/>
    </i>
    <i r="3">
      <x v="57"/>
    </i>
    <i r="4">
      <x v="133"/>
    </i>
    <i r="3">
      <x v="58"/>
    </i>
    <i r="4">
      <x v="121"/>
    </i>
    <i r="3">
      <x v="59"/>
    </i>
    <i r="4">
      <x v="126"/>
    </i>
    <i r="3">
      <x v="67"/>
    </i>
    <i r="4">
      <x v="113"/>
    </i>
    <i r="3">
      <x v="70"/>
    </i>
    <i r="4">
      <x v="110"/>
    </i>
    <i r="3">
      <x v="79"/>
    </i>
    <i r="4">
      <x v="44"/>
    </i>
    <i r="3">
      <x v="82"/>
    </i>
    <i r="4">
      <x v="56"/>
    </i>
    <i r="3">
      <x v="83"/>
    </i>
    <i r="4">
      <x v="53"/>
    </i>
    <i r="3">
      <x v="93"/>
    </i>
    <i r="4">
      <x v="86"/>
    </i>
    <i r="3">
      <x v="95"/>
    </i>
    <i r="4">
      <x v="140"/>
    </i>
    <i r="3">
      <x v="116"/>
    </i>
    <i r="4">
      <x v="35"/>
    </i>
    <i r="3">
      <x v="117"/>
    </i>
    <i r="4">
      <x v="81"/>
    </i>
    <i r="3">
      <x v="118"/>
    </i>
    <i r="4">
      <x v="39"/>
    </i>
    <i r="3">
      <x v="119"/>
    </i>
    <i r="4">
      <x v="17"/>
    </i>
    <i r="3">
      <x v="127"/>
    </i>
    <i r="4">
      <x v="36"/>
    </i>
    <i r="3">
      <x v="143"/>
    </i>
    <i r="4">
      <x v="143"/>
    </i>
    <i r="2">
      <x v="53"/>
    </i>
    <i r="3">
      <x v="20"/>
    </i>
    <i r="4">
      <x v="64"/>
    </i>
    <i r="3">
      <x v="61"/>
    </i>
    <i r="4">
      <x v="8"/>
    </i>
    <i r="3">
      <x v="67"/>
    </i>
    <i r="4">
      <x v="113"/>
    </i>
    <i r="3">
      <x v="73"/>
    </i>
    <i r="4">
      <x v="127"/>
    </i>
    <i r="3">
      <x v="131"/>
    </i>
    <i r="4">
      <x v="78"/>
    </i>
    <i r="3">
      <x v="134"/>
    </i>
    <i r="4">
      <x v="129"/>
    </i>
    <i r="3">
      <x v="135"/>
    </i>
    <i r="4">
      <x v="59"/>
    </i>
    <i>
      <x v="6"/>
    </i>
    <i r="1">
      <x v="5"/>
    </i>
    <i r="2">
      <x v="48"/>
    </i>
    <i r="3">
      <x v="21"/>
    </i>
    <i r="4">
      <x v="62"/>
    </i>
    <i r="3">
      <x v="29"/>
    </i>
    <i r="4">
      <x v="94"/>
    </i>
    <i r="3">
      <x v="30"/>
    </i>
    <i r="4">
      <x v="18"/>
    </i>
    <i r="3">
      <x v="34"/>
    </i>
    <i r="4">
      <x v="10"/>
    </i>
    <i r="3">
      <x v="36"/>
    </i>
    <i r="4">
      <x v="80"/>
    </i>
    <i r="3">
      <x v="46"/>
    </i>
    <i r="4">
      <x v="90"/>
    </i>
    <i r="3">
      <x v="50"/>
    </i>
    <i r="4">
      <x v="47"/>
    </i>
    <i r="3">
      <x v="54"/>
    </i>
    <i r="4">
      <x v="99"/>
    </i>
    <i r="3">
      <x v="63"/>
    </i>
    <i r="4">
      <x v="7"/>
    </i>
    <i r="3">
      <x v="71"/>
    </i>
    <i r="4">
      <x v="119"/>
    </i>
    <i r="3">
      <x v="124"/>
    </i>
    <i r="4">
      <x v="60"/>
    </i>
    <i r="3">
      <x v="130"/>
    </i>
    <i r="4">
      <x v="48"/>
    </i>
    <i r="3">
      <x v="142"/>
    </i>
    <i r="4">
      <x v="142"/>
    </i>
    <i>
      <x v="7"/>
    </i>
    <i r="1">
      <x v="5"/>
    </i>
    <i r="2">
      <x v="47"/>
    </i>
    <i r="3">
      <x v="21"/>
    </i>
    <i r="4">
      <x v="62"/>
    </i>
    <i r="3">
      <x v="33"/>
    </i>
    <i r="4">
      <x v="63"/>
    </i>
    <i r="3">
      <x v="46"/>
    </i>
    <i r="4">
      <x v="90"/>
    </i>
    <i r="3">
      <x v="50"/>
    </i>
    <i r="4">
      <x v="47"/>
    </i>
    <i r="3">
      <x v="56"/>
    </i>
    <i r="4">
      <x v="34"/>
    </i>
    <i>
      <x v="8"/>
    </i>
    <i r="1">
      <x v="5"/>
    </i>
    <i r="2">
      <x v="43"/>
    </i>
    <i r="3">
      <x v="21"/>
    </i>
    <i r="4">
      <x v="62"/>
    </i>
    <i r="3">
      <x v="45"/>
    </i>
    <i r="4">
      <x v="139"/>
    </i>
    <i r="3">
      <x v="46"/>
    </i>
    <i r="4">
      <x v="90"/>
    </i>
    <i r="3">
      <x v="63"/>
    </i>
    <i r="4">
      <x v="7"/>
    </i>
    <i r="3">
      <x v="88"/>
    </i>
    <i r="4">
      <x v="118"/>
    </i>
    <i>
      <x v="9"/>
    </i>
    <i r="1">
      <x v="4"/>
    </i>
    <i r="2">
      <x v="17"/>
    </i>
    <i r="3">
      <x v="59"/>
    </i>
    <i r="4">
      <x v="126"/>
    </i>
    <i r="3">
      <x v="70"/>
    </i>
    <i r="4">
      <x v="110"/>
    </i>
    <i r="3">
      <x v="73"/>
    </i>
    <i r="4">
      <x v="127"/>
    </i>
    <i r="3">
      <x v="89"/>
    </i>
    <i r="4">
      <x v="28"/>
    </i>
    <i r="3">
      <x v="91"/>
    </i>
    <i r="4">
      <x v="117"/>
    </i>
    <i r="3">
      <x v="92"/>
    </i>
    <i r="4">
      <x v="109"/>
    </i>
    <i>
      <x v="10"/>
    </i>
    <i r="1">
      <x v="1"/>
    </i>
    <i r="2">
      <x v="4"/>
    </i>
    <i r="3">
      <x v="113"/>
    </i>
    <i r="4">
      <x v="13"/>
    </i>
    <i r="2">
      <x v="18"/>
    </i>
    <i r="3">
      <x v="73"/>
    </i>
    <i r="4">
      <x v="127"/>
    </i>
    <i r="3">
      <x v="74"/>
    </i>
    <i r="4">
      <x v="123"/>
    </i>
    <i r="3">
      <x v="97"/>
    </i>
    <i r="4">
      <x v="45"/>
    </i>
    <i r="3">
      <x v="100"/>
    </i>
    <i r="4">
      <x v="102"/>
    </i>
    <i r="3">
      <x v="101"/>
    </i>
    <i r="4">
      <x v="51"/>
    </i>
    <i r="3">
      <x v="133"/>
    </i>
    <i r="4">
      <x v="134"/>
    </i>
    <i r="2">
      <x v="28"/>
    </i>
    <i r="3">
      <x v="114"/>
    </i>
    <i r="4">
      <x v="11"/>
    </i>
    <i>
      <x v="11"/>
    </i>
    <i r="1">
      <x v="4"/>
    </i>
    <i r="2">
      <x v="22"/>
    </i>
    <i r="3">
      <x v="17"/>
    </i>
    <i r="4">
      <x v="71"/>
    </i>
    <i r="3">
      <x v="24"/>
    </i>
    <i r="4">
      <x v="93"/>
    </i>
    <i r="3">
      <x v="26"/>
    </i>
    <i r="4">
      <x v="137"/>
    </i>
    <i r="3">
      <x v="50"/>
    </i>
    <i r="4">
      <x v="47"/>
    </i>
    <i r="3">
      <x v="52"/>
    </i>
    <i r="4">
      <x v="98"/>
    </i>
    <i r="3">
      <x v="59"/>
    </i>
    <i r="4">
      <x v="126"/>
    </i>
    <i r="3">
      <x v="64"/>
    </i>
    <i r="4">
      <x v="77"/>
    </i>
    <i r="3">
      <x v="65"/>
    </i>
    <i r="4">
      <x v="125"/>
    </i>
    <i r="3">
      <x v="67"/>
    </i>
    <i r="4">
      <x v="113"/>
    </i>
    <i r="3">
      <x v="70"/>
    </i>
    <i r="4">
      <x v="110"/>
    </i>
    <i r="3">
      <x v="74"/>
    </i>
    <i r="4">
      <x v="123"/>
    </i>
    <i r="3">
      <x v="75"/>
    </i>
    <i r="4">
      <x v="112"/>
    </i>
    <i r="3">
      <x v="76"/>
    </i>
    <i r="4">
      <x v="120"/>
    </i>
    <i r="3">
      <x v="81"/>
    </i>
    <i r="4">
      <x v="22"/>
    </i>
    <i r="3">
      <x v="93"/>
    </i>
    <i r="4">
      <x v="86"/>
    </i>
    <i r="3">
      <x v="94"/>
    </i>
    <i r="4">
      <x v="87"/>
    </i>
    <i r="3">
      <x v="95"/>
    </i>
    <i r="4">
      <x v="140"/>
    </i>
    <i r="3">
      <x v="96"/>
    </i>
    <i r="4">
      <x v="84"/>
    </i>
    <i r="3">
      <x v="97"/>
    </i>
    <i r="4">
      <x v="45"/>
    </i>
    <i r="3">
      <x v="105"/>
    </i>
    <i r="4">
      <x v="79"/>
    </i>
    <i r="3">
      <x v="115"/>
    </i>
    <i r="4">
      <x v="75"/>
    </i>
    <i r="3">
      <x v="116"/>
    </i>
    <i r="4">
      <x v="35"/>
    </i>
    <i r="3">
      <x v="137"/>
    </i>
    <i r="4">
      <x v="23"/>
    </i>
    <i r="3">
      <x v="139"/>
    </i>
    <i r="4">
      <x v="32"/>
    </i>
    <i>
      <x v="12"/>
    </i>
    <i r="1">
      <x/>
    </i>
    <i r="2">
      <x v="35"/>
    </i>
    <i r="3">
      <x v="22"/>
    </i>
    <i r="4">
      <x v="67"/>
    </i>
    <i r="3">
      <x v="25"/>
    </i>
    <i r="4">
      <x v="92"/>
    </i>
    <i r="3">
      <x v="38"/>
    </i>
    <i r="4">
      <x v="42"/>
    </i>
    <i r="3">
      <x v="43"/>
    </i>
    <i r="4">
      <x v="83"/>
    </i>
    <i r="3">
      <x v="73"/>
    </i>
    <i r="4">
      <x v="127"/>
    </i>
    <i r="3">
      <x v="97"/>
    </i>
    <i r="4">
      <x v="45"/>
    </i>
    <i r="3">
      <x v="107"/>
    </i>
    <i r="4">
      <x v="136"/>
    </i>
    <i r="3">
      <x v="110"/>
    </i>
    <i r="4">
      <x v="14"/>
    </i>
    <i r="3">
      <x v="130"/>
    </i>
    <i r="4">
      <x v="48"/>
    </i>
    <i r="3">
      <x v="132"/>
    </i>
    <i r="4">
      <x v="4"/>
    </i>
    <i>
      <x v="13"/>
    </i>
    <i r="1">
      <x v="5"/>
    </i>
    <i r="2">
      <x v="46"/>
    </i>
    <i r="3">
      <x v="25"/>
    </i>
    <i r="4">
      <x v="92"/>
    </i>
    <i r="3">
      <x v="46"/>
    </i>
    <i r="4">
      <x v="90"/>
    </i>
    <i r="3">
      <x v="50"/>
    </i>
    <i r="4">
      <x v="47"/>
    </i>
    <i r="3">
      <x v="87"/>
    </i>
    <i r="4">
      <x v="55"/>
    </i>
    <i>
      <x v="14"/>
    </i>
    <i r="1">
      <x v="1"/>
    </i>
    <i r="2">
      <x v="36"/>
    </i>
    <i r="3">
      <x v="110"/>
    </i>
    <i r="4">
      <x v="14"/>
    </i>
    <i>
      <x v="15"/>
    </i>
    <i r="1">
      <x v="5"/>
    </i>
    <i r="2">
      <x v="3"/>
    </i>
    <i r="3">
      <x v="24"/>
    </i>
    <i r="4">
      <x v="93"/>
    </i>
    <i r="3">
      <x v="26"/>
    </i>
    <i r="4">
      <x v="137"/>
    </i>
    <i r="3">
      <x v="33"/>
    </i>
    <i r="4">
      <x v="63"/>
    </i>
    <i r="3">
      <x v="34"/>
    </i>
    <i r="4">
      <x v="10"/>
    </i>
    <i r="3">
      <x v="51"/>
    </i>
    <i r="4">
      <x v="97"/>
    </i>
    <i r="3">
      <x v="53"/>
    </i>
    <i r="4">
      <x v="100"/>
    </i>
    <i r="3">
      <x v="87"/>
    </i>
    <i r="4">
      <x v="55"/>
    </i>
    <i r="3">
      <x v="97"/>
    </i>
    <i r="4">
      <x v="45"/>
    </i>
    <i r="2">
      <x v="27"/>
    </i>
    <i r="3">
      <x v="39"/>
    </i>
    <i r="4">
      <x v="74"/>
    </i>
    <i r="3">
      <x v="40"/>
    </i>
    <i r="4">
      <x v="70"/>
    </i>
    <i r="3">
      <x v="46"/>
    </i>
    <i r="4">
      <x v="90"/>
    </i>
    <i r="3">
      <x v="50"/>
    </i>
    <i r="4">
      <x v="47"/>
    </i>
    <i r="3">
      <x v="127"/>
    </i>
    <i r="4">
      <x v="36"/>
    </i>
    <i r="3">
      <x v="131"/>
    </i>
    <i r="4">
      <x v="78"/>
    </i>
    <i r="2">
      <x v="49"/>
    </i>
    <i r="3">
      <x v="62"/>
    </i>
    <i r="4">
      <x v="6"/>
    </i>
    <i>
      <x v="16"/>
    </i>
    <i r="1">
      <x v="4"/>
    </i>
    <i r="2">
      <x v="14"/>
    </i>
    <i r="3">
      <x v="2"/>
    </i>
    <i r="4">
      <x v="49"/>
    </i>
    <i r="3">
      <x v="17"/>
    </i>
    <i r="4">
      <x v="71"/>
    </i>
    <i r="3">
      <x v="18"/>
    </i>
    <i r="4">
      <x v="68"/>
    </i>
    <i r="3">
      <x v="19"/>
    </i>
    <i r="4">
      <x v="72"/>
    </i>
    <i r="3">
      <x v="20"/>
    </i>
    <i r="4">
      <x v="64"/>
    </i>
    <i r="3">
      <x v="21"/>
    </i>
    <i r="4">
      <x v="62"/>
    </i>
    <i r="3">
      <x v="22"/>
    </i>
    <i r="4">
      <x v="67"/>
    </i>
    <i r="3">
      <x v="24"/>
    </i>
    <i r="4">
      <x v="93"/>
    </i>
    <i r="3">
      <x v="29"/>
    </i>
    <i r="4">
      <x v="94"/>
    </i>
    <i r="3">
      <x v="30"/>
    </i>
    <i r="4">
      <x v="18"/>
    </i>
    <i r="3">
      <x v="32"/>
    </i>
    <i r="4">
      <x v="141"/>
    </i>
    <i r="3">
      <x v="33"/>
    </i>
    <i r="4">
      <x v="63"/>
    </i>
    <i r="3">
      <x v="34"/>
    </i>
    <i r="4">
      <x v="10"/>
    </i>
    <i r="3">
      <x v="36"/>
    </i>
    <i r="4">
      <x v="80"/>
    </i>
    <i r="3">
      <x v="38"/>
    </i>
    <i r="4">
      <x v="42"/>
    </i>
    <i r="3">
      <x v="42"/>
    </i>
    <i r="4">
      <x v="43"/>
    </i>
    <i r="3">
      <x v="44"/>
    </i>
    <i r="4">
      <x v="19"/>
    </i>
    <i r="3">
      <x v="45"/>
    </i>
    <i r="4">
      <x v="139"/>
    </i>
    <i r="3">
      <x v="46"/>
    </i>
    <i r="4">
      <x v="90"/>
    </i>
    <i r="3">
      <x v="50"/>
    </i>
    <i r="4">
      <x v="47"/>
    </i>
    <i r="3">
      <x v="51"/>
    </i>
    <i r="4">
      <x v="97"/>
    </i>
    <i r="3">
      <x v="53"/>
    </i>
    <i r="4">
      <x v="100"/>
    </i>
    <i r="3">
      <x v="55"/>
    </i>
    <i r="4">
      <x v="101"/>
    </i>
    <i r="3">
      <x v="56"/>
    </i>
    <i r="4">
      <x v="34"/>
    </i>
    <i r="3">
      <x v="57"/>
    </i>
    <i r="4">
      <x v="133"/>
    </i>
    <i r="3">
      <x v="58"/>
    </i>
    <i r="4">
      <x v="121"/>
    </i>
    <i r="3">
      <x v="60"/>
    </i>
    <i r="4">
      <x v="5"/>
    </i>
    <i r="3">
      <x v="61"/>
    </i>
    <i r="4">
      <x v="8"/>
    </i>
    <i r="3">
      <x v="62"/>
    </i>
    <i r="4">
      <x v="6"/>
    </i>
    <i r="3">
      <x v="64"/>
    </i>
    <i r="4">
      <x v="77"/>
    </i>
    <i r="3">
      <x v="65"/>
    </i>
    <i r="4">
      <x v="125"/>
    </i>
    <i r="3">
      <x v="66"/>
    </i>
    <i r="4">
      <x v="115"/>
    </i>
    <i r="3">
      <x v="67"/>
    </i>
    <i r="4">
      <x v="113"/>
    </i>
    <i r="3">
      <x v="68"/>
    </i>
    <i r="4">
      <x v="111"/>
    </i>
    <i r="3">
      <x v="70"/>
    </i>
    <i r="4">
      <x v="110"/>
    </i>
    <i r="3">
      <x v="71"/>
    </i>
    <i r="4">
      <x v="119"/>
    </i>
    <i r="3">
      <x v="73"/>
    </i>
    <i r="4">
      <x v="127"/>
    </i>
    <i r="3">
      <x v="77"/>
    </i>
    <i r="4">
      <x v="107"/>
    </i>
    <i r="3">
      <x v="78"/>
    </i>
    <i r="4">
      <x v="106"/>
    </i>
    <i r="3">
      <x v="80"/>
    </i>
    <i r="4">
      <x v="20"/>
    </i>
    <i r="3">
      <x v="81"/>
    </i>
    <i r="4">
      <x v="22"/>
    </i>
    <i r="3">
      <x v="82"/>
    </i>
    <i r="4">
      <x v="56"/>
    </i>
    <i r="3">
      <x v="85"/>
    </i>
    <i r="4">
      <x v="104"/>
    </i>
    <i r="3">
      <x v="87"/>
    </i>
    <i r="4">
      <x v="55"/>
    </i>
    <i r="3">
      <x v="90"/>
    </i>
    <i r="4">
      <x v="114"/>
    </i>
    <i r="3">
      <x v="97"/>
    </i>
    <i r="4">
      <x v="45"/>
    </i>
    <i r="3">
      <x v="99"/>
    </i>
    <i r="4">
      <x v="124"/>
    </i>
    <i r="3">
      <x v="101"/>
    </i>
    <i r="4">
      <x v="51"/>
    </i>
    <i r="3">
      <x v="102"/>
    </i>
    <i r="4">
      <x v="108"/>
    </i>
    <i r="3">
      <x v="106"/>
    </i>
    <i r="4">
      <x v="30"/>
    </i>
    <i r="3">
      <x v="115"/>
    </i>
    <i r="4">
      <x v="75"/>
    </i>
    <i r="3">
      <x v="117"/>
    </i>
    <i r="4">
      <x v="81"/>
    </i>
    <i r="3">
      <x v="118"/>
    </i>
    <i r="4">
      <x v="39"/>
    </i>
    <i r="3">
      <x v="122"/>
    </i>
    <i r="4">
      <x v="138"/>
    </i>
    <i r="3">
      <x v="126"/>
    </i>
    <i r="4">
      <x v="128"/>
    </i>
    <i r="3">
      <x v="129"/>
    </i>
    <i r="4">
      <x v="85"/>
    </i>
    <i r="2">
      <x v="23"/>
    </i>
    <i r="3">
      <x v="44"/>
    </i>
    <i r="4">
      <x v="19"/>
    </i>
    <i r="2">
      <x v="24"/>
    </i>
    <i r="3">
      <x v="44"/>
    </i>
    <i r="4">
      <x v="19"/>
    </i>
    <i r="2">
      <x v="51"/>
    </i>
    <i r="3">
      <x/>
    </i>
    <i r="4">
      <x v="27"/>
    </i>
    <i r="3">
      <x v="1"/>
    </i>
    <i r="4">
      <x v="131"/>
    </i>
    <i r="3">
      <x v="2"/>
    </i>
    <i r="4">
      <x v="49"/>
    </i>
    <i r="3">
      <x v="3"/>
    </i>
    <i r="4">
      <x v="132"/>
    </i>
    <i r="3">
      <x v="4"/>
    </i>
    <i r="4">
      <x v="105"/>
    </i>
    <i r="3">
      <x v="5"/>
    </i>
    <i r="4">
      <x v="91"/>
    </i>
    <i r="3">
      <x v="6"/>
    </i>
    <i r="4">
      <x v="46"/>
    </i>
    <i r="3">
      <x v="7"/>
    </i>
    <i r="4">
      <x v="50"/>
    </i>
    <i r="3">
      <x v="8"/>
    </i>
    <i r="4">
      <x v="21"/>
    </i>
    <i r="3">
      <x v="9"/>
    </i>
    <i r="4">
      <x v="25"/>
    </i>
    <i r="3">
      <x v="10"/>
    </i>
    <i r="4">
      <x v="26"/>
    </i>
    <i r="3">
      <x v="11"/>
    </i>
    <i r="4">
      <x v="2"/>
    </i>
    <i r="3">
      <x v="12"/>
    </i>
    <i r="4">
      <x v="1"/>
    </i>
    <i r="3">
      <x v="13"/>
    </i>
    <i r="4">
      <x v="3"/>
    </i>
    <i r="3">
      <x v="14"/>
    </i>
    <i r="4">
      <x v="52"/>
    </i>
    <i r="3">
      <x v="15"/>
    </i>
    <i r="4">
      <x v="76"/>
    </i>
    <i r="3">
      <x v="16"/>
    </i>
    <i r="4">
      <x v="40"/>
    </i>
    <i r="3">
      <x v="74"/>
    </i>
    <i r="4">
      <x v="123"/>
    </i>
    <i>
      <x v="17"/>
    </i>
    <i r="1">
      <x v="3"/>
    </i>
    <i r="2">
      <x v="54"/>
    </i>
    <i r="3">
      <x v="29"/>
    </i>
    <i r="4">
      <x v="94"/>
    </i>
    <i r="3">
      <x v="30"/>
    </i>
    <i r="4">
      <x v="18"/>
    </i>
    <i r="3">
      <x v="33"/>
    </i>
    <i r="4">
      <x v="63"/>
    </i>
    <i r="3">
      <x v="34"/>
    </i>
    <i r="4">
      <x v="10"/>
    </i>
    <i r="3">
      <x v="36"/>
    </i>
    <i r="4">
      <x v="80"/>
    </i>
    <i r="3">
      <x v="37"/>
    </i>
    <i r="4">
      <x v="95"/>
    </i>
    <i r="3">
      <x v="41"/>
    </i>
    <i r="4">
      <x v="69"/>
    </i>
    <i r="3">
      <x v="42"/>
    </i>
    <i r="4">
      <x v="43"/>
    </i>
    <i r="3">
      <x v="46"/>
    </i>
    <i r="4">
      <x v="90"/>
    </i>
    <i r="3">
      <x v="50"/>
    </i>
    <i r="4">
      <x v="47"/>
    </i>
    <i r="3">
      <x v="55"/>
    </i>
    <i r="4">
      <x v="101"/>
    </i>
    <i r="3">
      <x v="56"/>
    </i>
    <i r="4">
      <x v="34"/>
    </i>
    <i r="3">
      <x v="63"/>
    </i>
    <i r="4">
      <x v="7"/>
    </i>
    <i r="3">
      <x v="65"/>
    </i>
    <i r="4">
      <x v="125"/>
    </i>
    <i r="3">
      <x v="66"/>
    </i>
    <i r="4">
      <x v="115"/>
    </i>
    <i r="3">
      <x v="72"/>
    </i>
    <i r="4">
      <x v="122"/>
    </i>
    <i r="3">
      <x v="87"/>
    </i>
    <i r="4">
      <x v="55"/>
    </i>
    <i r="3">
      <x v="101"/>
    </i>
    <i r="4">
      <x v="51"/>
    </i>
    <i r="3">
      <x v="104"/>
    </i>
    <i r="4">
      <x v="88"/>
    </i>
    <i r="3">
      <x v="124"/>
    </i>
    <i r="4">
      <x v="60"/>
    </i>
    <i>
      <x v="18"/>
    </i>
    <i r="1">
      <x v="4"/>
    </i>
    <i r="2">
      <x v="38"/>
    </i>
    <i r="3">
      <x v="73"/>
    </i>
    <i r="4">
      <x v="127"/>
    </i>
    <i>
      <x v="19"/>
    </i>
    <i r="1">
      <x v="7"/>
    </i>
    <i r="2">
      <x v="34"/>
    </i>
    <i r="3">
      <x v="19"/>
    </i>
    <i r="4">
      <x v="72"/>
    </i>
    <i r="3">
      <x v="21"/>
    </i>
    <i r="4">
      <x v="62"/>
    </i>
    <i r="3">
      <x v="24"/>
    </i>
    <i r="4">
      <x v="93"/>
    </i>
    <i r="3">
      <x v="36"/>
    </i>
    <i r="4">
      <x v="80"/>
    </i>
    <i r="3">
      <x v="40"/>
    </i>
    <i r="4">
      <x v="70"/>
    </i>
    <i r="3">
      <x v="50"/>
    </i>
    <i r="4">
      <x v="47"/>
    </i>
    <i r="3">
      <x v="51"/>
    </i>
    <i r="4">
      <x v="97"/>
    </i>
    <i r="3">
      <x v="96"/>
    </i>
    <i r="4">
      <x v="84"/>
    </i>
    <i r="3">
      <x v="97"/>
    </i>
    <i r="4">
      <x v="45"/>
    </i>
    <i r="3">
      <x v="98"/>
    </i>
    <i r="4">
      <x v="41"/>
    </i>
    <i>
      <x v="20"/>
    </i>
    <i r="1">
      <x v="1"/>
    </i>
    <i r="2">
      <x/>
    </i>
    <i r="3">
      <x v="73"/>
    </i>
    <i r="4">
      <x v="127"/>
    </i>
    <i r="3">
      <x v="93"/>
    </i>
    <i r="4">
      <x v="86"/>
    </i>
    <i r="3">
      <x v="95"/>
    </i>
    <i r="4">
      <x v="140"/>
    </i>
    <i r="3">
      <x v="96"/>
    </i>
    <i r="4">
      <x v="84"/>
    </i>
    <i r="3">
      <x v="97"/>
    </i>
    <i r="4">
      <x v="45"/>
    </i>
    <i r="2">
      <x v="25"/>
    </i>
    <i r="3">
      <x v="97"/>
    </i>
    <i r="4">
      <x v="45"/>
    </i>
    <i r="3">
      <x v="109"/>
    </i>
    <i r="4">
      <x v="130"/>
    </i>
    <i r="2">
      <x v="40"/>
    </i>
    <i r="3">
      <x v="17"/>
    </i>
    <i r="4">
      <x v="71"/>
    </i>
    <i r="3">
      <x v="21"/>
    </i>
    <i r="4">
      <x v="62"/>
    </i>
    <i r="3">
      <x v="30"/>
    </i>
    <i r="4">
      <x v="18"/>
    </i>
    <i r="3">
      <x v="33"/>
    </i>
    <i r="4">
      <x v="63"/>
    </i>
    <i r="3">
      <x v="36"/>
    </i>
    <i r="4">
      <x v="80"/>
    </i>
    <i r="3">
      <x v="46"/>
    </i>
    <i r="4">
      <x v="90"/>
    </i>
    <i r="3">
      <x v="50"/>
    </i>
    <i r="4">
      <x v="47"/>
    </i>
    <i r="3">
      <x v="55"/>
    </i>
    <i r="4">
      <x v="101"/>
    </i>
    <i r="3">
      <x v="110"/>
    </i>
    <i r="4">
      <x v="14"/>
    </i>
    <i>
      <x v="21"/>
    </i>
    <i r="1">
      <x v="2"/>
    </i>
    <i r="2">
      <x v="15"/>
    </i>
    <i r="3">
      <x v="109"/>
    </i>
    <i r="4">
      <x v="130"/>
    </i>
    <i r="2">
      <x v="29"/>
    </i>
    <i r="3">
      <x v="109"/>
    </i>
    <i r="4">
      <x v="130"/>
    </i>
    <i r="2">
      <x v="33"/>
    </i>
    <i r="3">
      <x v="38"/>
    </i>
    <i r="4">
      <x v="42"/>
    </i>
    <i>
      <x v="22"/>
    </i>
    <i r="1">
      <x v="4"/>
    </i>
    <i r="2">
      <x v="42"/>
    </i>
    <i r="3">
      <x v="100"/>
    </i>
    <i r="4">
      <x v="102"/>
    </i>
    <i r="3">
      <x v="102"/>
    </i>
    <i r="4">
      <x v="108"/>
    </i>
    <i r="3">
      <x v="107"/>
    </i>
    <i r="4">
      <x v="136"/>
    </i>
    <i r="3">
      <x v="108"/>
    </i>
    <i r="4">
      <x v="135"/>
    </i>
    <i r="3">
      <x v="133"/>
    </i>
    <i r="4">
      <x v="134"/>
    </i>
    <i r="3">
      <x v="140"/>
    </i>
    <i r="4">
      <x/>
    </i>
    <i r="3">
      <x v="141"/>
    </i>
    <i r="4">
      <x v="58"/>
    </i>
    <i>
      <x v="23"/>
    </i>
    <i r="1">
      <x v="4"/>
    </i>
    <i r="2">
      <x v="44"/>
    </i>
    <i r="3">
      <x v="23"/>
    </i>
    <i r="4">
      <x v="66"/>
    </i>
    <i r="3">
      <x v="103"/>
    </i>
    <i r="4">
      <x v="29"/>
    </i>
    <i r="3">
      <x v="104"/>
    </i>
    <i r="4">
      <x v="88"/>
    </i>
    <i>
      <x v="24"/>
    </i>
    <i r="1">
      <x v="5"/>
    </i>
    <i r="2">
      <x v="32"/>
    </i>
    <i r="3">
      <x v="46"/>
    </i>
    <i r="4">
      <x v="90"/>
    </i>
    <i r="3">
      <x v="70"/>
    </i>
    <i r="4">
      <x v="110"/>
    </i>
    <i r="3">
      <x v="136"/>
    </i>
    <i r="4">
      <x v="31"/>
    </i>
    <i r="3">
      <x v="137"/>
    </i>
    <i r="4">
      <x v="23"/>
    </i>
    <i r="3">
      <x v="138"/>
    </i>
    <i r="4">
      <x v="24"/>
    </i>
    <i r="2">
      <x v="37"/>
    </i>
    <i r="3">
      <x v="136"/>
    </i>
    <i r="4">
      <x v="31"/>
    </i>
    <i r="3">
      <x v="138"/>
    </i>
    <i r="4">
      <x v="24"/>
    </i>
    <i>
      <x v="25"/>
    </i>
    <i r="1">
      <x v="7"/>
    </i>
    <i r="2">
      <x v="13"/>
    </i>
    <i r="3">
      <x v="69"/>
    </i>
    <i r="4">
      <x v="116"/>
    </i>
    <i r="3">
      <x v="97"/>
    </i>
    <i r="4">
      <x v="45"/>
    </i>
    <i r="3">
      <x v="110"/>
    </i>
    <i r="4">
      <x v="14"/>
    </i>
    <i r="3">
      <x v="112"/>
    </i>
    <i r="4">
      <x v="12"/>
    </i>
    <i r="2">
      <x v="31"/>
    </i>
    <i r="3">
      <x v="110"/>
    </i>
    <i r="4">
      <x v="14"/>
    </i>
    <i r="2">
      <x v="55"/>
    </i>
    <i r="3">
      <x v="110"/>
    </i>
    <i r="4">
      <x v="14"/>
    </i>
    <i>
      <x v="26"/>
    </i>
    <i r="1">
      <x v="7"/>
    </i>
    <i r="2">
      <x v="45"/>
    </i>
    <i r="3">
      <x v="97"/>
    </i>
    <i r="4">
      <x v="45"/>
    </i>
    <i>
      <x v="27"/>
    </i>
    <i r="1">
      <x v="7"/>
    </i>
    <i r="2">
      <x v="10"/>
    </i>
    <i r="3">
      <x v="24"/>
    </i>
    <i r="4">
      <x v="93"/>
    </i>
    <i r="3">
      <x v="64"/>
    </i>
    <i r="4">
      <x v="77"/>
    </i>
    <i r="3">
      <x v="88"/>
    </i>
    <i r="4">
      <x v="118"/>
    </i>
    <i r="3">
      <x v="97"/>
    </i>
    <i r="4">
      <x v="45"/>
    </i>
    <i>
      <x v="28"/>
    </i>
    <i r="1">
      <x v="5"/>
    </i>
    <i r="2">
      <x v="50"/>
    </i>
    <i r="3">
      <x v="21"/>
    </i>
    <i r="4">
      <x v="62"/>
    </i>
    <i r="3">
      <x v="30"/>
    </i>
    <i r="4">
      <x v="18"/>
    </i>
    <i r="3">
      <x v="35"/>
    </i>
    <i r="4">
      <x v="65"/>
    </i>
    <i r="3">
      <x v="36"/>
    </i>
    <i r="4">
      <x v="80"/>
    </i>
    <i r="3">
      <x v="38"/>
    </i>
    <i r="4">
      <x v="42"/>
    </i>
    <i r="3">
      <x v="39"/>
    </i>
    <i r="4">
      <x v="74"/>
    </i>
    <i r="3">
      <x v="40"/>
    </i>
    <i r="4">
      <x v="70"/>
    </i>
    <i r="3">
      <x v="42"/>
    </i>
    <i r="4">
      <x v="43"/>
    </i>
    <i r="3">
      <x v="45"/>
    </i>
    <i r="4">
      <x v="139"/>
    </i>
    <i r="3">
      <x v="46"/>
    </i>
    <i r="4">
      <x v="90"/>
    </i>
    <i r="3">
      <x v="50"/>
    </i>
    <i r="4">
      <x v="47"/>
    </i>
    <i r="3">
      <x v="70"/>
    </i>
    <i r="4">
      <x v="110"/>
    </i>
    <i r="3">
      <x v="73"/>
    </i>
    <i r="4">
      <x v="127"/>
    </i>
    <i r="3">
      <x v="84"/>
    </i>
    <i r="4">
      <x v="54"/>
    </i>
    <i r="3">
      <x v="86"/>
    </i>
    <i r="4">
      <x v="103"/>
    </i>
    <i r="3">
      <x v="87"/>
    </i>
    <i r="4">
      <x v="55"/>
    </i>
    <i r="3">
      <x v="88"/>
    </i>
    <i r="4">
      <x v="118"/>
    </i>
    <i r="3">
      <x v="115"/>
    </i>
    <i r="4">
      <x v="75"/>
    </i>
    <i r="3">
      <x v="120"/>
    </i>
    <i r="4">
      <x v="38"/>
    </i>
    <i r="3">
      <x v="121"/>
    </i>
    <i r="4">
      <x v="57"/>
    </i>
    <i r="3">
      <x v="125"/>
    </i>
    <i r="4">
      <x v="61"/>
    </i>
    <i r="3">
      <x v="126"/>
    </i>
    <i r="4">
      <x v="128"/>
    </i>
    <i r="3">
      <x v="128"/>
    </i>
    <i r="4">
      <x v="37"/>
    </i>
    <i r="3">
      <x v="131"/>
    </i>
    <i r="4">
      <x v="78"/>
    </i>
    <i>
      <x v="29"/>
    </i>
    <i r="1">
      <x v="2"/>
    </i>
    <i r="2">
      <x v="8"/>
    </i>
    <i r="3">
      <x v="97"/>
    </i>
    <i r="4">
      <x v="45"/>
    </i>
    <i r="3">
      <x v="110"/>
    </i>
    <i r="4">
      <x v="14"/>
    </i>
    <i>
      <x v="30"/>
    </i>
    <i r="1">
      <x v="1"/>
    </i>
    <i r="2">
      <x v="20"/>
    </i>
    <i r="3">
      <x v="24"/>
    </i>
    <i r="4">
      <x v="93"/>
    </i>
    <i r="3">
      <x v="36"/>
    </i>
    <i r="4">
      <x v="80"/>
    </i>
    <i r="3">
      <x v="46"/>
    </i>
    <i r="4">
      <x v="90"/>
    </i>
    <i r="3">
      <x v="65"/>
    </i>
    <i r="4">
      <x v="125"/>
    </i>
    <i r="3">
      <x v="82"/>
    </i>
    <i r="4">
      <x v="56"/>
    </i>
    <i>
      <x v="31"/>
    </i>
    <i r="1">
      <x v="1"/>
    </i>
    <i r="2">
      <x v="41"/>
    </i>
    <i r="3">
      <x v="107"/>
    </i>
    <i r="4">
      <x v="136"/>
    </i>
    <i>
      <x v="32"/>
    </i>
    <i r="1">
      <x v="1"/>
    </i>
    <i r="2">
      <x v="11"/>
    </i>
    <i r="3">
      <x v="107"/>
    </i>
    <i r="4">
      <x v="136"/>
    </i>
    <i>
      <x v="33"/>
    </i>
    <i r="1">
      <x v="4"/>
    </i>
    <i r="2">
      <x v="21"/>
    </i>
    <i r="3">
      <x v="45"/>
    </i>
    <i r="4">
      <x v="139"/>
    </i>
    <i r="3">
      <x v="70"/>
    </i>
    <i r="4">
      <x v="110"/>
    </i>
    <i r="3">
      <x v="93"/>
    </i>
    <i r="4">
      <x v="86"/>
    </i>
    <i r="3">
      <x v="95"/>
    </i>
    <i r="4">
      <x v="140"/>
    </i>
    <i>
      <x v="34"/>
    </i>
    <i r="1">
      <x v="1"/>
    </i>
    <i r="2">
      <x v="9"/>
    </i>
    <i r="3">
      <x v="110"/>
    </i>
    <i r="4">
      <x v="14"/>
    </i>
    <i r="3">
      <x v="113"/>
    </i>
    <i r="4">
      <x v="13"/>
    </i>
    <i>
      <x v="35"/>
    </i>
    <i r="1">
      <x v="1"/>
    </i>
    <i r="2">
      <x v="52"/>
    </i>
    <i r="3">
      <x v="107"/>
    </i>
    <i r="4">
      <x v="136"/>
    </i>
    <i>
      <x v="36"/>
    </i>
    <i r="1">
      <x/>
    </i>
    <i r="2">
      <x v="19"/>
    </i>
    <i r="3">
      <x v="17"/>
    </i>
    <i r="4">
      <x v="71"/>
    </i>
    <i r="3">
      <x v="21"/>
    </i>
    <i r="4">
      <x v="62"/>
    </i>
    <i r="3">
      <x v="25"/>
    </i>
    <i r="4">
      <x v="92"/>
    </i>
    <i r="3">
      <x v="39"/>
    </i>
    <i r="4">
      <x v="74"/>
    </i>
    <i r="3">
      <x v="40"/>
    </i>
    <i r="4">
      <x v="70"/>
    </i>
    <i r="3">
      <x v="50"/>
    </i>
    <i r="4">
      <x v="47"/>
    </i>
    <i r="3">
      <x v="54"/>
    </i>
    <i r="4">
      <x v="99"/>
    </i>
    <i r="3">
      <x v="120"/>
    </i>
    <i r="4">
      <x v="38"/>
    </i>
    <i r="3">
      <x v="121"/>
    </i>
    <i r="4">
      <x v="57"/>
    </i>
    <i t="grand">
      <x/>
    </i>
  </rowItems>
  <colItems count="1">
    <i/>
  </colItems>
  <dataFields count="1">
    <dataField name="Suma de 3ra Ampliación" fld="42" baseField="0" baseItem="0" numFmtId="4"/>
  </dataFields>
  <formats count="1403">
    <format dxfId="1402">
      <pivotArea field="23" type="button" dataOnly="0" labelOnly="1" outline="0"/>
    </format>
    <format dxfId="1401">
      <pivotArea field="24" type="button" dataOnly="0" labelOnly="1" outline="0"/>
    </format>
    <format dxfId="1400">
      <pivotArea dataOnly="0" labelOnly="1" outline="0" axis="axisValues" fieldPosition="0"/>
    </format>
    <format dxfId="1399">
      <pivotArea outline="0" collapsedLevelsAreSubtotals="1" fieldPosition="0"/>
    </format>
    <format dxfId="1398">
      <pivotArea field="29" type="button" dataOnly="0" labelOnly="1" outline="0" axis="axisRow" fieldPosition="0"/>
    </format>
    <format dxfId="1397">
      <pivotArea field="27" type="button" dataOnly="0" labelOnly="1" outline="0" axis="axisRow" fieldPosition="1"/>
    </format>
    <format dxfId="1396">
      <pivotArea field="28" type="button" dataOnly="0" labelOnly="1" outline="0" axis="axisRow" fieldPosition="2"/>
    </format>
    <format dxfId="1395">
      <pivotArea field="19" type="button" dataOnly="0" labelOnly="1" outline="0" axis="axisRow" fieldPosition="3"/>
    </format>
    <format dxfId="1394">
      <pivotArea field="20" type="button" dataOnly="0" labelOnly="1" outline="0" axis="axisRow" fieldPosition="4"/>
    </format>
    <format dxfId="1393">
      <pivotArea dataOnly="0" labelOnly="1" outline="0" axis="axisValues" fieldPosition="0"/>
    </format>
    <format dxfId="1392">
      <pivotArea field="27" type="button" dataOnly="0" labelOnly="1" outline="0" axis="axisRow" fieldPosition="1"/>
    </format>
    <format dxfId="1391">
      <pivotArea field="28" type="button" dataOnly="0" labelOnly="1" outline="0" axis="axisRow" fieldPosition="2"/>
    </format>
    <format dxfId="1390">
      <pivotArea field="19" type="button" dataOnly="0" labelOnly="1" outline="0" axis="axisRow" fieldPosition="3"/>
    </format>
    <format dxfId="1389">
      <pivotArea field="20" type="button" dataOnly="0" labelOnly="1" outline="0" axis="axisRow" fieldPosition="4"/>
    </format>
    <format dxfId="1388">
      <pivotArea dataOnly="0" labelOnly="1" outline="0" axis="axisValues" fieldPosition="0"/>
    </format>
    <format dxfId="1387">
      <pivotArea field="29" type="button" dataOnly="0" labelOnly="1" outline="0" axis="axisRow" fieldPosition="0"/>
    </format>
    <format dxfId="1386">
      <pivotArea collapsedLevelsAreSubtotals="1" fieldPosition="0">
        <references count="1">
          <reference field="29" count="1">
            <x v="0"/>
          </reference>
        </references>
      </pivotArea>
    </format>
    <format dxfId="1385">
      <pivotArea collapsedLevelsAreSubtotals="1" fieldPosition="0">
        <references count="2">
          <reference field="27" count="1">
            <x v="1"/>
          </reference>
          <reference field="29" count="1" selected="0">
            <x v="0"/>
          </reference>
        </references>
      </pivotArea>
    </format>
    <format dxfId="1384">
      <pivotArea collapsedLevelsAreSubtotals="1" fieldPosition="0">
        <references count="3">
          <reference field="27" count="1" selected="0">
            <x v="1"/>
          </reference>
          <reference field="28" count="1">
            <x v="12"/>
          </reference>
          <reference field="29" count="1" selected="0">
            <x v="0"/>
          </reference>
        </references>
      </pivotArea>
    </format>
    <format dxfId="1383">
      <pivotArea collapsedLevelsAreSubtotals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12"/>
          </reference>
          <reference field="29" count="1" selected="0">
            <x v="0"/>
          </reference>
        </references>
      </pivotArea>
    </format>
    <format dxfId="1382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12"/>
          </reference>
          <reference field="29" count="1" selected="0">
            <x v="0"/>
          </reference>
        </references>
      </pivotArea>
    </format>
    <format dxfId="1381">
      <pivotArea collapsedLevelsAreSubtotals="1" fieldPosition="0">
        <references count="1">
          <reference field="29" count="1">
            <x v="1"/>
          </reference>
        </references>
      </pivotArea>
    </format>
    <format dxfId="1380">
      <pivotArea collapsedLevelsAreSubtotals="1" fieldPosition="0">
        <references count="2">
          <reference field="27" count="1">
            <x v="7"/>
          </reference>
          <reference field="29" count="1" selected="0">
            <x v="1"/>
          </reference>
        </references>
      </pivotArea>
    </format>
    <format dxfId="1379">
      <pivotArea collapsedLevelsAreSubtotals="1" fieldPosition="0">
        <references count="3">
          <reference field="27" count="1" selected="0">
            <x v="7"/>
          </reference>
          <reference field="28" count="1">
            <x v="1"/>
          </reference>
          <reference field="29" count="1" selected="0">
            <x v="1"/>
          </reference>
        </references>
      </pivotArea>
    </format>
    <format dxfId="1378">
      <pivotArea collapsedLevelsAreSubtotals="1" fieldPosition="0">
        <references count="4">
          <reference field="19" count="1">
            <x v="107"/>
          </reference>
          <reference field="27" count="1" selected="0">
            <x v="7"/>
          </reference>
          <reference field="28" count="1" selected="0">
            <x v="1"/>
          </reference>
          <reference field="29" count="1" selected="0">
            <x v="1"/>
          </reference>
        </references>
      </pivotArea>
    </format>
    <format dxfId="1377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7"/>
          </reference>
          <reference field="28" count="1" selected="0">
            <x v="1"/>
          </reference>
          <reference field="29" count="1" selected="0">
            <x v="1"/>
          </reference>
        </references>
      </pivotArea>
    </format>
    <format dxfId="1376">
      <pivotArea collapsedLevelsAreSubtotals="1" fieldPosition="0">
        <references count="1">
          <reference field="29" count="1">
            <x v="2"/>
          </reference>
        </references>
      </pivotArea>
    </format>
    <format dxfId="1375">
      <pivotArea collapsedLevelsAreSubtotals="1" fieldPosition="0">
        <references count="2">
          <reference field="27" count="1">
            <x v="6"/>
          </reference>
          <reference field="29" count="1" selected="0">
            <x v="2"/>
          </reference>
        </references>
      </pivotArea>
    </format>
    <format dxfId="1374">
      <pivotArea collapsedLevelsAreSubtotals="1" fieldPosition="0">
        <references count="3">
          <reference field="27" count="1" selected="0">
            <x v="6"/>
          </reference>
          <reference field="28" count="1">
            <x v="16"/>
          </reference>
          <reference field="29" count="1" selected="0">
            <x v="2"/>
          </reference>
        </references>
      </pivotArea>
    </format>
    <format dxfId="1373">
      <pivotArea collapsedLevelsAreSubtotals="1" fieldPosition="0">
        <references count="4">
          <reference field="19" count="1">
            <x v="59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72">
      <pivotArea collapsedLevelsAreSubtotals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71">
      <pivotArea collapsedLevelsAreSubtotals="1" fieldPosition="0">
        <references count="4">
          <reference field="19" count="1">
            <x v="68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70">
      <pivotArea collapsedLevelsAreSubtotals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9">
      <pivotArea collapsedLevelsAreSubtotals="1" fieldPosition="0">
        <references count="4">
          <reference field="19" count="1">
            <x v="93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8">
      <pivotArea collapsedLevelsAreSubtotals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7">
      <pivotArea collapsedLevelsAreSubtotals="1" fieldPosition="0">
        <references count="4">
          <reference field="19" count="1">
            <x v="95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6">
      <pivotArea collapsedLevelsAreSubtotals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5">
      <pivotArea collapsedLevelsAreSubtotals="1" fieldPosition="0">
        <references count="4">
          <reference field="19" count="1">
            <x v="102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4">
      <pivotArea collapsedLevelsAreSubtotals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1363">
      <pivotArea collapsedLevelsAreSubtotals="1" fieldPosition="0">
        <references count="3">
          <reference field="27" count="1" selected="0">
            <x v="6"/>
          </reference>
          <reference field="28" count="1">
            <x v="26"/>
          </reference>
          <reference field="29" count="1" selected="0">
            <x v="2"/>
          </reference>
        </references>
      </pivotArea>
    </format>
    <format dxfId="1362">
      <pivotArea collapsedLevelsAreSubtotals="1" fieldPosition="0">
        <references count="4">
          <reference field="19" count="1">
            <x v="17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61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60">
      <pivotArea collapsedLevelsAreSubtotals="1" fieldPosition="0">
        <references count="4">
          <reference field="19" count="1">
            <x v="1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9">
      <pivotArea collapsedLevelsAreSubtotals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8">
      <pivotArea collapsedLevelsAreSubtotals="1" fieldPosition="0">
        <references count="4">
          <reference field="19" count="1">
            <x v="24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7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6">
      <pivotArea collapsedLevelsAreSubtotals="1" fieldPosition="0">
        <references count="4">
          <reference field="19" count="1">
            <x v="45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5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4">
      <pivotArea collapsedLevelsAreSubtotals="1" fieldPosition="0">
        <references count="4">
          <reference field="19" count="1">
            <x v="48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3">
      <pivotArea collapsedLevelsAreSubtotals="1" fieldPosition="0">
        <references count="5">
          <reference field="19" count="1" selected="0">
            <x v="48"/>
          </reference>
          <reference field="20" count="1">
            <x v="7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2">
      <pivotArea collapsedLevelsAreSubtotals="1" fieldPosition="0">
        <references count="4">
          <reference field="19" count="1">
            <x v="4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1">
      <pivotArea collapsedLevelsAreSubtotals="1" fieldPosition="0">
        <references count="5">
          <reference field="19" count="1" selected="0">
            <x v="49"/>
          </reference>
          <reference field="20" count="1">
            <x v="8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50">
      <pivotArea collapsedLevelsAreSubtotals="1" fieldPosition="0">
        <references count="4">
          <reference field="19" count="1">
            <x v="5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9">
      <pivotArea collapsedLevelsAreSubtotals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8">
      <pivotArea collapsedLevelsAreSubtotals="1" fieldPosition="0">
        <references count="4">
          <reference field="19" count="1">
            <x v="58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7">
      <pivotArea collapsedLevelsAreSubtotals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6">
      <pivotArea collapsedLevelsAreSubtotals="1" fieldPosition="0">
        <references count="4">
          <reference field="19" count="1">
            <x v="66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5">
      <pivotArea collapsedLevelsAreSubtotals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4">
      <pivotArea collapsedLevelsAreSubtotals="1" fieldPosition="0">
        <references count="4">
          <reference field="19" count="1">
            <x v="7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3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2">
      <pivotArea collapsedLevelsAreSubtotals="1" fieldPosition="0">
        <references count="4">
          <reference field="19" count="1">
            <x v="106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1">
      <pivotArea collapsedLevelsAreSubtotals="1" fieldPosition="0">
        <references count="5">
          <reference field="19" count="1" selected="0">
            <x v="106"/>
          </reference>
          <reference field="20" count="1">
            <x v="30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40">
      <pivotArea collapsedLevelsAreSubtotals="1" fieldPosition="0">
        <references count="4">
          <reference field="19" count="1">
            <x v="126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39">
      <pivotArea collapsedLevelsAreSubtotals="1" fieldPosition="0">
        <references count="5">
          <reference field="19" count="1" selected="0">
            <x v="126"/>
          </reference>
          <reference field="20" count="1">
            <x v="128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1338">
      <pivotArea collapsedLevelsAreSubtotals="1" fieldPosition="0">
        <references count="1">
          <reference field="29" count="1">
            <x v="3"/>
          </reference>
        </references>
      </pivotArea>
    </format>
    <format dxfId="1337">
      <pivotArea collapsedLevelsAreSubtotals="1" fieldPosition="0">
        <references count="2">
          <reference field="27" count="1">
            <x v="7"/>
          </reference>
          <reference field="29" count="1" selected="0">
            <x v="3"/>
          </reference>
        </references>
      </pivotArea>
    </format>
    <format dxfId="1336">
      <pivotArea collapsedLevelsAreSubtotals="1" fieldPosition="0">
        <references count="3">
          <reference field="27" count="1" selected="0">
            <x v="7"/>
          </reference>
          <reference field="28" count="1">
            <x v="5"/>
          </reference>
          <reference field="29" count="1" selected="0">
            <x v="3"/>
          </reference>
        </references>
      </pivotArea>
    </format>
    <format dxfId="1335">
      <pivotArea collapsedLevelsAreSubtotals="1" fieldPosition="0">
        <references count="4">
          <reference field="19" count="1">
            <x v="36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34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33">
      <pivotArea collapsedLevelsAreSubtotals="1" fieldPosition="0">
        <references count="4">
          <reference field="19" count="1">
            <x v="47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32">
      <pivotArea collapsedLevelsAreSubtotals="1" fieldPosition="0">
        <references count="5">
          <reference field="19" count="1" selected="0">
            <x v="47"/>
          </reference>
          <reference field="20" count="1">
            <x v="9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31">
      <pivotArea collapsedLevelsAreSubtotals="1" fieldPosition="0">
        <references count="4">
          <reference field="19" count="1">
            <x v="51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30">
      <pivotArea collapsedLevelsAreSubtotals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9">
      <pivotArea collapsedLevelsAreSubtotals="1" fieldPosition="0">
        <references count="4">
          <reference field="19" count="1">
            <x v="6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8">
      <pivotArea collapsedLevelsAreSubtotals="1" fieldPosition="0">
        <references count="5">
          <reference field="19" count="1" selected="0">
            <x v="60"/>
          </reference>
          <reference field="20" count="1">
            <x v="5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7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6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5">
      <pivotArea collapsedLevelsAreSubtotals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4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3">
      <pivotArea collapsedLevelsAreSubtotals="1" fieldPosition="0">
        <references count="4">
          <reference field="19" count="1">
            <x v="112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2">
      <pivotArea collapsedLevelsAreSubtotals="1" fieldPosition="0">
        <references count="5">
          <reference field="19" count="1" selected="0">
            <x v="112"/>
          </reference>
          <reference field="20" count="1">
            <x v="12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1">
      <pivotArea collapsedLevelsAreSubtotals="1" fieldPosition="0">
        <references count="4">
          <reference field="19" count="1">
            <x v="13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20">
      <pivotArea collapsedLevelsAreSubtotals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1319">
      <pivotArea collapsedLevelsAreSubtotals="1" fieldPosition="0">
        <references count="3">
          <reference field="27" count="1" selected="0">
            <x v="7"/>
          </reference>
          <reference field="28" count="1">
            <x v="6"/>
          </reference>
          <reference field="29" count="1" selected="0">
            <x v="3"/>
          </reference>
        </references>
      </pivotArea>
    </format>
    <format dxfId="1318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1317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1316">
      <pivotArea collapsedLevelsAreSubtotals="1" fieldPosition="0">
        <references count="4">
          <reference field="19" count="1">
            <x v="113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1315">
      <pivotArea collapsedLevelsAreSubtotals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1314">
      <pivotArea collapsedLevelsAreSubtotals="1" fieldPosition="0">
        <references count="3">
          <reference field="27" count="1" selected="0">
            <x v="7"/>
          </reference>
          <reference field="28" count="1">
            <x v="7"/>
          </reference>
          <reference field="29" count="1" selected="0">
            <x v="3"/>
          </reference>
        </references>
      </pivotArea>
    </format>
    <format dxfId="1313">
      <pivotArea collapsedLevelsAreSubtotals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7"/>
          </reference>
          <reference field="29" count="1" selected="0">
            <x v="3"/>
          </reference>
        </references>
      </pivotArea>
    </format>
    <format dxfId="1312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7"/>
          </reference>
          <reference field="29" count="1" selected="0">
            <x v="3"/>
          </reference>
        </references>
      </pivotArea>
    </format>
    <format dxfId="1311">
      <pivotArea collapsedLevelsAreSubtotals="1" fieldPosition="0">
        <references count="3">
          <reference field="27" count="1" selected="0">
            <x v="7"/>
          </reference>
          <reference field="28" count="1">
            <x v="39"/>
          </reference>
          <reference field="29" count="1" selected="0">
            <x v="3"/>
          </reference>
        </references>
      </pivotArea>
    </format>
    <format dxfId="1310">
      <pivotArea collapsedLevelsAreSubtotals="1" fieldPosition="0">
        <references count="4">
          <reference field="19" count="1">
            <x v="111"/>
          </reference>
          <reference field="27" count="1" selected="0">
            <x v="7"/>
          </reference>
          <reference field="28" count="1" selected="0">
            <x v="39"/>
          </reference>
          <reference field="29" count="1" selected="0">
            <x v="3"/>
          </reference>
        </references>
      </pivotArea>
    </format>
    <format dxfId="1309">
      <pivotArea collapsedLevelsAreSubtotals="1" fieldPosition="0">
        <references count="5">
          <reference field="19" count="1" selected="0">
            <x v="111"/>
          </reference>
          <reference field="20" count="1">
            <x v="15"/>
          </reference>
          <reference field="27" count="1" selected="0">
            <x v="7"/>
          </reference>
          <reference field="28" count="1" selected="0">
            <x v="39"/>
          </reference>
          <reference field="29" count="1" selected="0">
            <x v="3"/>
          </reference>
        </references>
      </pivotArea>
    </format>
    <format dxfId="1308">
      <pivotArea collapsedLevelsAreSubtotals="1" fieldPosition="0">
        <references count="1">
          <reference field="29" count="1">
            <x v="4"/>
          </reference>
        </references>
      </pivotArea>
    </format>
    <format dxfId="1307">
      <pivotArea collapsedLevelsAreSubtotals="1" fieldPosition="0">
        <references count="2">
          <reference field="27" count="1">
            <x v="2"/>
          </reference>
          <reference field="29" count="1" selected="0">
            <x v="4"/>
          </reference>
        </references>
      </pivotArea>
    </format>
    <format dxfId="1306">
      <pivotArea collapsedLevelsAreSubtotals="1" fieldPosition="0">
        <references count="3">
          <reference field="27" count="1" selected="0">
            <x v="2"/>
          </reference>
          <reference field="28" count="1">
            <x v="2"/>
          </reference>
          <reference field="29" count="1" selected="0">
            <x v="4"/>
          </reference>
        </references>
      </pivotArea>
    </format>
    <format dxfId="1305">
      <pivotArea collapsedLevelsAreSubtotals="1" fieldPosition="0">
        <references count="4">
          <reference field="19" count="1">
            <x v="25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304">
      <pivotArea collapsedLevelsAreSubtotals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303">
      <pivotArea collapsedLevelsAreSubtotals="1" fieldPosition="0">
        <references count="4">
          <reference field="19" count="1">
            <x v="2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302">
      <pivotArea collapsedLevelsAreSubtotals="1" fieldPosition="0">
        <references count="5">
          <reference field="19" count="1" selected="0">
            <x v="27"/>
          </reference>
          <reference field="20" count="1">
            <x v="96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301">
      <pivotArea collapsedLevelsAreSubtotals="1" fieldPosition="0">
        <references count="4">
          <reference field="19" count="1">
            <x v="28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300">
      <pivotArea collapsedLevelsAreSubtotals="1" fieldPosition="0">
        <references count="5">
          <reference field="19" count="1" selected="0">
            <x v="28"/>
          </reference>
          <reference field="20" count="1">
            <x v="8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9">
      <pivotArea collapsedLevelsAreSubtotals="1" fieldPosition="0">
        <references count="4">
          <reference field="19" count="1">
            <x v="31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8">
      <pivotArea collapsedLevelsAreSubtotals="1" fieldPosition="0">
        <references count="5">
          <reference field="19" count="1" selected="0">
            <x v="31"/>
          </reference>
          <reference field="20" count="1">
            <x v="16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7">
      <pivotArea collapsedLevelsAreSubtotals="1" fieldPosition="0">
        <references count="4">
          <reference field="19" count="1">
            <x v="3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6">
      <pivotArea collapsedLevelsAreSubtotals="1" fieldPosition="0">
        <references count="5">
          <reference field="19" count="1" selected="0">
            <x v="32"/>
          </reference>
          <reference field="20" count="1">
            <x v="141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5">
      <pivotArea collapsedLevelsAreSubtotals="1" fieldPosition="0">
        <references count="4">
          <reference field="19" count="1">
            <x v="4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4">
      <pivotArea collapsedLevelsAreSubtotals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3">
      <pivotArea collapsedLevelsAreSubtotals="1" fieldPosition="0">
        <references count="4">
          <reference field="19" count="1">
            <x v="46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2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1">
      <pivotArea collapsedLevelsAreSubtotals="1" fieldPosition="0">
        <references count="4">
          <reference field="19" count="1">
            <x v="5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90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9">
      <pivotArea collapsedLevelsAreSubtotals="1" fieldPosition="0">
        <references count="4">
          <reference field="19" count="1">
            <x v="6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8">
      <pivotArea collapsedLevelsAreSubtotals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7">
      <pivotArea collapsedLevelsAreSubtotals="1" fieldPosition="0">
        <references count="4">
          <reference field="19" count="1">
            <x v="7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6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5">
      <pivotArea collapsedLevelsAreSubtotals="1" fieldPosition="0">
        <references count="4">
          <reference field="19" count="1">
            <x v="9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4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3">
      <pivotArea collapsedLevelsAreSubtotals="1" fieldPosition="0">
        <references count="4">
          <reference field="19" count="1">
            <x v="118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2">
      <pivotArea collapsedLevelsAreSubtotals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1">
      <pivotArea collapsedLevelsAreSubtotals="1" fieldPosition="0">
        <references count="4">
          <reference field="19" count="1">
            <x v="12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80">
      <pivotArea collapsedLevelsAreSubtotals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79">
      <pivotArea collapsedLevelsAreSubtotals="1" fieldPosition="0">
        <references count="4">
          <reference field="19" count="1">
            <x v="12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78">
      <pivotArea collapsedLevelsAreSubtotals="1" fieldPosition="0">
        <references count="5">
          <reference field="19" count="1" selected="0">
            <x v="123"/>
          </reference>
          <reference field="20" count="1">
            <x v="3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77">
      <pivotArea collapsedLevelsAreSubtotals="1" fieldPosition="0">
        <references count="4">
          <reference field="19" count="1">
            <x v="124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76">
      <pivotArea collapsedLevelsAreSubtotals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1275">
      <pivotArea collapsedLevelsAreSubtotals="1" fieldPosition="0">
        <references count="1">
          <reference field="29" count="1">
            <x v="5"/>
          </reference>
        </references>
      </pivotArea>
    </format>
    <format dxfId="1274">
      <pivotArea collapsedLevelsAreSubtotals="1" fieldPosition="0">
        <references count="2">
          <reference field="27" count="1">
            <x v="4"/>
          </reference>
          <reference field="29" count="1" selected="0">
            <x v="5"/>
          </reference>
        </references>
      </pivotArea>
    </format>
    <format dxfId="1273">
      <pivotArea collapsedLevelsAreSubtotals="1" fieldPosition="0">
        <references count="3">
          <reference field="27" count="1" selected="0">
            <x v="4"/>
          </reference>
          <reference field="28" count="1">
            <x v="30"/>
          </reference>
          <reference field="29" count="1" selected="0">
            <x v="5"/>
          </reference>
        </references>
      </pivotArea>
    </format>
    <format dxfId="1272">
      <pivotArea collapsedLevelsAreSubtotals="1" fieldPosition="0">
        <references count="4">
          <reference field="19" count="1">
            <x v="1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71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70">
      <pivotArea collapsedLevelsAreSubtotals="1" fieldPosition="0">
        <references count="4">
          <reference field="19" count="1">
            <x v="1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9">
      <pivotArea collapsedLevelsAreSubtotals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8">
      <pivotArea collapsedLevelsAreSubtotals="1" fieldPosition="0">
        <references count="4">
          <reference field="19" count="1">
            <x v="3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7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6">
      <pivotArea collapsedLevelsAreSubtotals="1" fieldPosition="0">
        <references count="4">
          <reference field="19" count="1">
            <x v="34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5">
      <pivotArea collapsedLevelsAreSubtotals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4">
      <pivotArea collapsedLevelsAreSubtotals="1" fieldPosition="0">
        <references count="4">
          <reference field="19" count="1">
            <x v="3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3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2">
      <pivotArea collapsedLevelsAreSubtotals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1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60">
      <pivotArea collapsedLevelsAreSubtotals="1" fieldPosition="0">
        <references count="4">
          <reference field="19" count="1">
            <x v="4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9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8">
      <pivotArea collapsedLevelsAreSubtotals="1" fieldPosition="0">
        <references count="4">
          <reference field="19" count="1">
            <x v="5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7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6">
      <pivotArea collapsedLevelsAreSubtotals="1" fieldPosition="0">
        <references count="4">
          <reference field="19" count="1">
            <x v="5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5">
      <pivotArea collapsedLevelsAreSubtotals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4">
      <pivotArea collapsedLevelsAreSubtotals="1" fieldPosition="0">
        <references count="4">
          <reference field="19" count="1">
            <x v="52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3">
      <pivotArea collapsedLevelsAreSubtotals="1" fieldPosition="0">
        <references count="5">
          <reference field="19" count="1" selected="0">
            <x v="52"/>
          </reference>
          <reference field="20" count="1">
            <x v="98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2">
      <pivotArea collapsedLevelsAreSubtotals="1" fieldPosition="0">
        <references count="4">
          <reference field="19" count="1">
            <x v="5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1">
      <pivotArea collapsedLevelsAreSubtotals="1" fieldPosition="0">
        <references count="5">
          <reference field="19" count="1" selected="0">
            <x v="57"/>
          </reference>
          <reference field="20" count="1">
            <x v="13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50">
      <pivotArea collapsedLevelsAreSubtotals="1" fieldPosition="0">
        <references count="4">
          <reference field="19" count="1">
            <x v="58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9">
      <pivotArea collapsedLevelsAreSubtotals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8">
      <pivotArea collapsedLevelsAreSubtotals="1" fieldPosition="0">
        <references count="4">
          <reference field="19" count="1">
            <x v="5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7">
      <pivotArea collapsedLevelsAreSubtotals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6">
      <pivotArea collapsedLevelsAreSubtotals="1" fieldPosition="0">
        <references count="4">
          <reference field="19" count="1">
            <x v="6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5">
      <pivotArea collapsedLevelsAreSubtotals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4">
      <pivotArea collapsedLevelsAreSubtotals="1" fieldPosition="0">
        <references count="4">
          <reference field="19" count="1">
            <x v="7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3">
      <pivotArea collapsedLevelsAreSubtotals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2">
      <pivotArea collapsedLevelsAreSubtotals="1" fieldPosition="0">
        <references count="4">
          <reference field="19" count="1">
            <x v="7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1">
      <pivotArea collapsedLevelsAreSubtotals="1" fieldPosition="0">
        <references count="5">
          <reference field="19" count="1" selected="0">
            <x v="79"/>
          </reference>
          <reference field="20" count="1">
            <x v="44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40">
      <pivotArea collapsedLevelsAreSubtotals="1" fieldPosition="0">
        <references count="4">
          <reference field="19" count="1">
            <x v="82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9">
      <pivotArea collapsedLevelsAreSubtotals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8">
      <pivotArea collapsedLevelsAreSubtotals="1" fieldPosition="0">
        <references count="4">
          <reference field="19" count="1">
            <x v="8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7">
      <pivotArea collapsedLevelsAreSubtotals="1" fieldPosition="0">
        <references count="5">
          <reference field="19" count="1" selected="0">
            <x v="83"/>
          </reference>
          <reference field="20" count="1">
            <x v="5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6">
      <pivotArea collapsedLevelsAreSubtotals="1" fieldPosition="0">
        <references count="4">
          <reference field="19" count="1">
            <x v="11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5">
      <pivotArea collapsedLevelsAreSubtotals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4">
      <pivotArea collapsedLevelsAreSubtotals="1" fieldPosition="0">
        <references count="4">
          <reference field="19" count="1">
            <x v="11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3">
      <pivotArea collapsedLevelsAreSubtotals="1" fieldPosition="0">
        <references count="5">
          <reference field="19" count="1" selected="0">
            <x v="117"/>
          </reference>
          <reference field="20" count="1">
            <x v="8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2">
      <pivotArea collapsedLevelsAreSubtotals="1" fieldPosition="0">
        <references count="4">
          <reference field="19" count="1">
            <x v="118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1">
      <pivotArea collapsedLevelsAreSubtotals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30">
      <pivotArea collapsedLevelsAreSubtotals="1" fieldPosition="0">
        <references count="4">
          <reference field="19" count="1">
            <x v="11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29">
      <pivotArea collapsedLevelsAreSubtotals="1" fieldPosition="0">
        <references count="5">
          <reference field="19" count="1" selected="0">
            <x v="119"/>
          </reference>
          <reference field="20" count="1">
            <x v="1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28">
      <pivotArea collapsedLevelsAreSubtotals="1" fieldPosition="0">
        <references count="4">
          <reference field="19" count="1">
            <x v="12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27">
      <pivotArea collapsedLevelsAreSubtotals="1" fieldPosition="0">
        <references count="5">
          <reference field="19" count="1" selected="0">
            <x v="127"/>
          </reference>
          <reference field="20" count="1">
            <x v="3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1226">
      <pivotArea collapsedLevelsAreSubtotals="1" fieldPosition="0">
        <references count="3">
          <reference field="27" count="1" selected="0">
            <x v="4"/>
          </reference>
          <reference field="28" count="1">
            <x v="53"/>
          </reference>
          <reference field="29" count="1" selected="0">
            <x v="5"/>
          </reference>
        </references>
      </pivotArea>
    </format>
    <format dxfId="1225">
      <pivotArea collapsedLevelsAreSubtotals="1" fieldPosition="0">
        <references count="4">
          <reference field="19" count="1">
            <x v="20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24">
      <pivotArea collapsedLevelsAreSubtotals="1" fieldPosition="0">
        <references count="5">
          <reference field="19" count="1" selected="0">
            <x v="20"/>
          </reference>
          <reference field="20" count="1">
            <x v="64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23">
      <pivotArea collapsedLevelsAreSubtotals="1" fieldPosition="0">
        <references count="4">
          <reference field="19" count="1">
            <x v="61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22">
      <pivotArea collapsedLevelsAreSubtotals="1" fieldPosition="0">
        <references count="5">
          <reference field="19" count="1" selected="0">
            <x v="61"/>
          </reference>
          <reference field="20" count="1">
            <x v="8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21">
      <pivotArea collapsedLevelsAreSubtotals="1" fieldPosition="0">
        <references count="4">
          <reference field="19" count="1">
            <x v="67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20">
      <pivotArea collapsedLevelsAreSubtotals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9">
      <pivotArea collapsedLevelsAreSubtotals="1" fieldPosition="0">
        <references count="4">
          <reference field="19" count="1">
            <x v="87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8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7">
      <pivotArea collapsedLevelsAreSubtotals="1" fieldPosition="0">
        <references count="4">
          <reference field="19" count="1">
            <x v="131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6">
      <pivotArea collapsedLevelsAreSubtotals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5">
      <pivotArea collapsedLevelsAreSubtotals="1" fieldPosition="0">
        <references count="4">
          <reference field="19" count="1">
            <x v="134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4">
      <pivotArea collapsedLevelsAreSubtotals="1" fieldPosition="0">
        <references count="5">
          <reference field="19" count="1" selected="0">
            <x v="134"/>
          </reference>
          <reference field="20" count="1">
            <x v="129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3">
      <pivotArea collapsedLevelsAreSubtotals="1" fieldPosition="0">
        <references count="4">
          <reference field="19" count="1">
            <x v="135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2">
      <pivotArea collapsedLevelsAreSubtotals="1" fieldPosition="0">
        <references count="5">
          <reference field="19" count="1" selected="0">
            <x v="135"/>
          </reference>
          <reference field="20" count="1">
            <x v="59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1211">
      <pivotArea collapsedLevelsAreSubtotals="1" fieldPosition="0">
        <references count="1">
          <reference field="29" count="1">
            <x v="6"/>
          </reference>
        </references>
      </pivotArea>
    </format>
    <format dxfId="1210">
      <pivotArea collapsedLevelsAreSubtotals="1" fieldPosition="0">
        <references count="2">
          <reference field="27" count="1">
            <x v="5"/>
          </reference>
          <reference field="29" count="1" selected="0">
            <x v="6"/>
          </reference>
        </references>
      </pivotArea>
    </format>
    <format dxfId="1209">
      <pivotArea collapsedLevelsAreSubtotals="1" fieldPosition="0">
        <references count="3">
          <reference field="27" count="1" selected="0">
            <x v="5"/>
          </reference>
          <reference field="28" count="1">
            <x v="48"/>
          </reference>
          <reference field="29" count="1" selected="0">
            <x v="6"/>
          </reference>
        </references>
      </pivotArea>
    </format>
    <format dxfId="1208">
      <pivotArea collapsedLevelsAreSubtotals="1" fieldPosition="0">
        <references count="4">
          <reference field="19" count="1">
            <x v="21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7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6">
      <pivotArea collapsedLevelsAreSubtotals="1" fieldPosition="0">
        <references count="4">
          <reference field="19" count="1">
            <x v="2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5">
      <pivotArea collapsedLevelsAreSubtotals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4">
      <pivotArea collapsedLevelsAreSubtotals="1" fieldPosition="0">
        <references count="4">
          <reference field="19" count="1">
            <x v="3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3">
      <pivotArea collapsedLevelsAreSubtotals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2">
      <pivotArea collapsedLevelsAreSubtotals="1" fieldPosition="0">
        <references count="4">
          <reference field="19" count="1">
            <x v="34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1">
      <pivotArea collapsedLevelsAreSubtotals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200">
      <pivotArea collapsedLevelsAreSubtotals="1" fieldPosition="0">
        <references count="4">
          <reference field="19" count="1">
            <x v="36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9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8">
      <pivotArea collapsedLevelsAreSubtotals="1" fieldPosition="0">
        <references count="4">
          <reference field="19" count="1">
            <x v="45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7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6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5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4">
      <pivotArea collapsedLevelsAreSubtotals="1" fieldPosition="0">
        <references count="4">
          <reference field="19" count="1">
            <x v="5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3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2">
      <pivotArea collapsedLevelsAreSubtotals="1" fieldPosition="0">
        <references count="4">
          <reference field="19" count="1">
            <x v="54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1">
      <pivotArea collapsedLevelsAreSubtotals="1" fieldPosition="0">
        <references count="5">
          <reference field="19" count="1" selected="0">
            <x v="54"/>
          </reference>
          <reference field="20" count="1">
            <x v="9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90">
      <pivotArea collapsedLevelsAreSubtotals="1" fieldPosition="0">
        <references count="4">
          <reference field="19" count="1">
            <x v="63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9">
      <pivotArea collapsedLevelsAreSubtotals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8">
      <pivotArea collapsedLevelsAreSubtotals="1" fieldPosition="0">
        <references count="4">
          <reference field="19" count="1">
            <x v="71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7">
      <pivotArea collapsedLevelsAreSubtotals="1" fieldPosition="0">
        <references count="5">
          <reference field="19" count="1" selected="0">
            <x v="71"/>
          </reference>
          <reference field="20" count="1">
            <x v="11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6">
      <pivotArea collapsedLevelsAreSubtotals="1" fieldPosition="0">
        <references count="4">
          <reference field="19" count="1">
            <x v="124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5">
      <pivotArea collapsedLevelsAreSubtotals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4">
      <pivotArea collapsedLevelsAreSubtotals="1" fieldPosition="0">
        <references count="4">
          <reference field="19" count="1">
            <x v="13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3">
      <pivotArea collapsedLevelsAreSubtotals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1182">
      <pivotArea collapsedLevelsAreSubtotals="1" fieldPosition="0">
        <references count="1">
          <reference field="29" count="1">
            <x v="7"/>
          </reference>
        </references>
      </pivotArea>
    </format>
    <format dxfId="1181">
      <pivotArea collapsedLevelsAreSubtotals="1" fieldPosition="0">
        <references count="2">
          <reference field="27" count="1">
            <x v="5"/>
          </reference>
          <reference field="29" count="1" selected="0">
            <x v="7"/>
          </reference>
        </references>
      </pivotArea>
    </format>
    <format dxfId="1180">
      <pivotArea collapsedLevelsAreSubtotals="1" fieldPosition="0">
        <references count="3">
          <reference field="27" count="1" selected="0">
            <x v="5"/>
          </reference>
          <reference field="28" count="1">
            <x v="47"/>
          </reference>
          <reference field="29" count="1" selected="0">
            <x v="7"/>
          </reference>
        </references>
      </pivotArea>
    </format>
    <format dxfId="1179">
      <pivotArea collapsedLevelsAreSubtotals="1" fieldPosition="0">
        <references count="4">
          <reference field="19" count="1">
            <x v="17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8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7">
      <pivotArea collapsedLevelsAreSubtotals="1" fieldPosition="0">
        <references count="4">
          <reference field="19" count="1">
            <x v="21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6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5">
      <pivotArea collapsedLevelsAreSubtotals="1" fieldPosition="0">
        <references count="4">
          <reference field="19" count="1">
            <x v="33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4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3">
      <pivotArea collapsedLevelsAreSubtotals="1" fieldPosition="0">
        <references count="4">
          <reference field="19" count="1">
            <x v="44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2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1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70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69">
      <pivotArea collapsedLevelsAreSubtotals="1" fieldPosition="0">
        <references count="4">
          <reference field="19" count="1">
            <x v="50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68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67">
      <pivotArea collapsedLevelsAreSubtotals="1" fieldPosition="0">
        <references count="4">
          <reference field="19" count="1">
            <x v="56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66">
      <pivotArea collapsedLevelsAreSubtotals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1165">
      <pivotArea collapsedLevelsAreSubtotals="1" fieldPosition="0">
        <references count="1">
          <reference field="29" count="1">
            <x v="8"/>
          </reference>
        </references>
      </pivotArea>
    </format>
    <format dxfId="1164">
      <pivotArea collapsedLevelsAreSubtotals="1" fieldPosition="0">
        <references count="2">
          <reference field="27" count="1">
            <x v="5"/>
          </reference>
          <reference field="29" count="1" selected="0">
            <x v="8"/>
          </reference>
        </references>
      </pivotArea>
    </format>
    <format dxfId="1163">
      <pivotArea collapsedLevelsAreSubtotals="1" fieldPosition="0">
        <references count="3">
          <reference field="27" count="1" selected="0">
            <x v="5"/>
          </reference>
          <reference field="28" count="1">
            <x v="43"/>
          </reference>
          <reference field="29" count="1" selected="0">
            <x v="8"/>
          </reference>
        </references>
      </pivotArea>
    </format>
    <format dxfId="1162">
      <pivotArea collapsedLevelsAreSubtotals="1" fieldPosition="0">
        <references count="4">
          <reference field="19" count="1">
            <x v="21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61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60">
      <pivotArea collapsedLevelsAreSubtotals="1" fieldPosition="0">
        <references count="4">
          <reference field="19" count="1">
            <x v="45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9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8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7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6">
      <pivotArea collapsedLevelsAreSubtotals="1" fieldPosition="0">
        <references count="4">
          <reference field="19" count="1">
            <x v="63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5">
      <pivotArea collapsedLevelsAreSubtotals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4">
      <pivotArea collapsedLevelsAreSubtotals="1" fieldPosition="0">
        <references count="4">
          <reference field="19" count="1">
            <x v="88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3">
      <pivotArea collapsedLevelsAreSubtotals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1152">
      <pivotArea collapsedLevelsAreSubtotals="1" fieldPosition="0">
        <references count="1">
          <reference field="29" count="1">
            <x v="9"/>
          </reference>
        </references>
      </pivotArea>
    </format>
    <format dxfId="1151">
      <pivotArea collapsedLevelsAreSubtotals="1" fieldPosition="0">
        <references count="2">
          <reference field="27" count="1">
            <x v="4"/>
          </reference>
          <reference field="29" count="1" selected="0">
            <x v="9"/>
          </reference>
        </references>
      </pivotArea>
    </format>
    <format dxfId="1150">
      <pivotArea collapsedLevelsAreSubtotals="1" fieldPosition="0">
        <references count="3">
          <reference field="27" count="1" selected="0">
            <x v="4"/>
          </reference>
          <reference field="28" count="1">
            <x v="17"/>
          </reference>
          <reference field="29" count="1" selected="0">
            <x v="9"/>
          </reference>
        </references>
      </pivotArea>
    </format>
    <format dxfId="1149">
      <pivotArea collapsedLevelsAreSubtotals="1" fieldPosition="0">
        <references count="4">
          <reference field="19" count="1">
            <x v="59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8">
      <pivotArea collapsedLevelsAreSubtotals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7">
      <pivotArea collapsedLevelsAreSubtotals="1" fieldPosition="0">
        <references count="4">
          <reference field="19" count="1">
            <x v="73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6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5">
      <pivotArea collapsedLevelsAreSubtotals="1" fieldPosition="0">
        <references count="4">
          <reference field="19" count="1">
            <x v="89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4">
      <pivotArea collapsedLevelsAreSubtotals="1" fieldPosition="0">
        <references count="5">
          <reference field="19" count="1" selected="0">
            <x v="89"/>
          </reference>
          <reference field="20" count="1">
            <x v="28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3">
      <pivotArea collapsedLevelsAreSubtotals="1" fieldPosition="0">
        <references count="4">
          <reference field="19" count="1">
            <x v="91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2">
      <pivotArea collapsedLevelsAreSubtotals="1" fieldPosition="0">
        <references count="5">
          <reference field="19" count="1" selected="0">
            <x v="91"/>
          </reference>
          <reference field="20" count="1">
            <x v="117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1">
      <pivotArea collapsedLevelsAreSubtotals="1" fieldPosition="0">
        <references count="4">
          <reference field="19" count="1">
            <x v="92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40">
      <pivotArea collapsedLevelsAreSubtotals="1" fieldPosition="0">
        <references count="5">
          <reference field="19" count="1" selected="0">
            <x v="92"/>
          </reference>
          <reference field="20" count="1">
            <x v="109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1139">
      <pivotArea collapsedLevelsAreSubtotals="1" fieldPosition="0">
        <references count="1">
          <reference field="29" count="1">
            <x v="10"/>
          </reference>
        </references>
      </pivotArea>
    </format>
    <format dxfId="1138">
      <pivotArea collapsedLevelsAreSubtotals="1" fieldPosition="0">
        <references count="2">
          <reference field="27" count="1">
            <x v="1"/>
          </reference>
          <reference field="29" count="1" selected="0">
            <x v="10"/>
          </reference>
        </references>
      </pivotArea>
    </format>
    <format dxfId="1137">
      <pivotArea collapsedLevelsAreSubtotals="1" fieldPosition="0">
        <references count="3">
          <reference field="27" count="1" selected="0">
            <x v="1"/>
          </reference>
          <reference field="28" count="1">
            <x v="4"/>
          </reference>
          <reference field="29" count="1" selected="0">
            <x v="10"/>
          </reference>
        </references>
      </pivotArea>
    </format>
    <format dxfId="1136">
      <pivotArea collapsedLevelsAreSubtotals="1" fieldPosition="0">
        <references count="4">
          <reference field="19" count="1">
            <x v="113"/>
          </reference>
          <reference field="27" count="1" selected="0">
            <x v="1"/>
          </reference>
          <reference field="28" count="1" selected="0">
            <x v="4"/>
          </reference>
          <reference field="29" count="1" selected="0">
            <x v="10"/>
          </reference>
        </references>
      </pivotArea>
    </format>
    <format dxfId="1135">
      <pivotArea collapsedLevelsAreSubtotals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1"/>
          </reference>
          <reference field="28" count="1" selected="0">
            <x v="4"/>
          </reference>
          <reference field="29" count="1" selected="0">
            <x v="10"/>
          </reference>
        </references>
      </pivotArea>
    </format>
    <format dxfId="1134">
      <pivotArea collapsedLevelsAreSubtotals="1" fieldPosition="0">
        <references count="3">
          <reference field="27" count="1" selected="0">
            <x v="1"/>
          </reference>
          <reference field="28" count="1">
            <x v="18"/>
          </reference>
          <reference field="29" count="1" selected="0">
            <x v="10"/>
          </reference>
        </references>
      </pivotArea>
    </format>
    <format dxfId="1133">
      <pivotArea collapsedLevelsAreSubtotals="1" fieldPosition="0">
        <references count="4">
          <reference field="19" count="1">
            <x v="73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32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31">
      <pivotArea collapsedLevelsAreSubtotals="1" fieldPosition="0">
        <references count="4">
          <reference field="19" count="1">
            <x v="74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30">
      <pivotArea collapsedLevelsAreSubtotals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9">
      <pivotArea collapsedLevelsAreSubtotals="1" fieldPosition="0">
        <references count="4">
          <reference field="19" count="1">
            <x v="97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8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7">
      <pivotArea collapsedLevelsAreSubtotals="1" fieldPosition="0">
        <references count="4">
          <reference field="19" count="1">
            <x v="100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6">
      <pivotArea collapsedLevelsAreSubtotals="1" fieldPosition="0">
        <references count="5">
          <reference field="19" count="1" selected="0">
            <x v="100"/>
          </reference>
          <reference field="20" count="1">
            <x v="102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5">
      <pivotArea collapsedLevelsAreSubtotals="1" fieldPosition="0">
        <references count="4">
          <reference field="19" count="1">
            <x v="101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4">
      <pivotArea collapsedLevelsAreSubtotals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3">
      <pivotArea collapsedLevelsAreSubtotals="1" fieldPosition="0">
        <references count="4">
          <reference field="19" count="1">
            <x v="133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2">
      <pivotArea collapsedLevelsAreSubtotals="1" fieldPosition="0">
        <references count="5">
          <reference field="19" count="1" selected="0">
            <x v="133"/>
          </reference>
          <reference field="20" count="1">
            <x v="134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1121">
      <pivotArea collapsedLevelsAreSubtotals="1" fieldPosition="0">
        <references count="3">
          <reference field="27" count="1" selected="0">
            <x v="1"/>
          </reference>
          <reference field="28" count="1">
            <x v="28"/>
          </reference>
          <reference field="29" count="1" selected="0">
            <x v="10"/>
          </reference>
        </references>
      </pivotArea>
    </format>
    <format dxfId="1120">
      <pivotArea collapsedLevelsAreSubtotals="1" fieldPosition="0">
        <references count="4">
          <reference field="19" count="1">
            <x v="114"/>
          </reference>
          <reference field="27" count="1" selected="0">
            <x v="1"/>
          </reference>
          <reference field="28" count="1" selected="0">
            <x v="28"/>
          </reference>
          <reference field="29" count="1" selected="0">
            <x v="10"/>
          </reference>
        </references>
      </pivotArea>
    </format>
    <format dxfId="1119">
      <pivotArea collapsedLevelsAreSubtotals="1" fieldPosition="0">
        <references count="5">
          <reference field="19" count="1" selected="0">
            <x v="114"/>
          </reference>
          <reference field="20" count="1">
            <x v="11"/>
          </reference>
          <reference field="27" count="1" selected="0">
            <x v="1"/>
          </reference>
          <reference field="28" count="1" selected="0">
            <x v="28"/>
          </reference>
          <reference field="29" count="1" selected="0">
            <x v="10"/>
          </reference>
        </references>
      </pivotArea>
    </format>
    <format dxfId="1118">
      <pivotArea collapsedLevelsAreSubtotals="1" fieldPosition="0">
        <references count="1">
          <reference field="29" count="1">
            <x v="11"/>
          </reference>
        </references>
      </pivotArea>
    </format>
    <format dxfId="1117">
      <pivotArea collapsedLevelsAreSubtotals="1" fieldPosition="0">
        <references count="2">
          <reference field="27" count="1">
            <x v="4"/>
          </reference>
          <reference field="29" count="1" selected="0">
            <x v="11"/>
          </reference>
        </references>
      </pivotArea>
    </format>
    <format dxfId="1116">
      <pivotArea collapsedLevelsAreSubtotals="1" fieldPosition="0">
        <references count="3">
          <reference field="27" count="1" selected="0">
            <x v="4"/>
          </reference>
          <reference field="28" count="1">
            <x v="22"/>
          </reference>
          <reference field="29" count="1" selected="0">
            <x v="11"/>
          </reference>
        </references>
      </pivotArea>
    </format>
    <format dxfId="1115">
      <pivotArea collapsedLevelsAreSubtotals="1" fieldPosition="0">
        <references count="4">
          <reference field="19" count="1">
            <x v="1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14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13">
      <pivotArea collapsedLevelsAreSubtotals="1" fieldPosition="0">
        <references count="4">
          <reference field="19" count="1">
            <x v="2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12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11">
      <pivotArea collapsedLevelsAreSubtotals="1" fieldPosition="0">
        <references count="4">
          <reference field="19" count="1">
            <x v="2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10">
      <pivotArea collapsedLevelsAreSubtotals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9">
      <pivotArea collapsedLevelsAreSubtotals="1" fieldPosition="0">
        <references count="4">
          <reference field="19" count="1">
            <x v="59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8">
      <pivotArea collapsedLevelsAreSubtotals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7">
      <pivotArea collapsedLevelsAreSubtotals="1" fieldPosition="0">
        <references count="4">
          <reference field="19" count="1">
            <x v="6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6">
      <pivotArea collapsedLevelsAreSubtotals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5">
      <pivotArea collapsedLevelsAreSubtotals="1" fieldPosition="0">
        <references count="4">
          <reference field="19" count="1">
            <x v="6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4">
      <pivotArea collapsedLevelsAreSubtotals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3">
      <pivotArea collapsedLevelsAreSubtotals="1" fieldPosition="0">
        <references count="4">
          <reference field="19" count="1">
            <x v="6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2">
      <pivotArea collapsedLevelsAreSubtotals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1">
      <pivotArea collapsedLevelsAreSubtotals="1" fieldPosition="0">
        <references count="4">
          <reference field="19" count="1">
            <x v="7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100">
      <pivotArea collapsedLevelsAreSubtotals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9">
      <pivotArea collapsedLevelsAreSubtotals="1" fieldPosition="0">
        <references count="4">
          <reference field="19" count="1">
            <x v="7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8">
      <pivotArea collapsedLevelsAreSubtotals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7">
      <pivotArea collapsedLevelsAreSubtotals="1" fieldPosition="0">
        <references count="4">
          <reference field="19" count="1">
            <x v="7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6">
      <pivotArea collapsedLevelsAreSubtotals="1" fieldPosition="0">
        <references count="5">
          <reference field="19" count="1" selected="0">
            <x v="75"/>
          </reference>
          <reference field="20" count="1">
            <x v="11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5">
      <pivotArea collapsedLevelsAreSubtotals="1" fieldPosition="0">
        <references count="4">
          <reference field="19" count="1">
            <x v="7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4">
      <pivotArea collapsedLevelsAreSubtotals="1" fieldPosition="0">
        <references count="5">
          <reference field="19" count="1" selected="0">
            <x v="76"/>
          </reference>
          <reference field="20" count="1">
            <x v="12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3">
      <pivotArea collapsedLevelsAreSubtotals="1" fieldPosition="0">
        <references count="4">
          <reference field="19" count="1">
            <x v="81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2">
      <pivotArea collapsedLevelsAreSubtotals="1" fieldPosition="0">
        <references count="5">
          <reference field="19" count="1" selected="0">
            <x v="81"/>
          </reference>
          <reference field="20" count="1">
            <x v="2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1">
      <pivotArea collapsedLevelsAreSubtotals="1" fieldPosition="0">
        <references count="4">
          <reference field="19" count="1">
            <x v="9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90">
      <pivotArea collapsedLevelsAreSubtotals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9">
      <pivotArea collapsedLevelsAreSubtotals="1" fieldPosition="0">
        <references count="4">
          <reference field="19" count="1">
            <x v="9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8">
      <pivotArea collapsedLevelsAreSubtotals="1" fieldPosition="0">
        <references count="5">
          <reference field="19" count="1" selected="0">
            <x v="94"/>
          </reference>
          <reference field="20" count="1">
            <x v="8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7">
      <pivotArea collapsedLevelsAreSubtotals="1" fieldPosition="0">
        <references count="4">
          <reference field="19" count="1">
            <x v="9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6">
      <pivotArea collapsedLevelsAreSubtotals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5">
      <pivotArea collapsedLevelsAreSubtotals="1" fieldPosition="0">
        <references count="4">
          <reference field="19" count="1">
            <x v="9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4">
      <pivotArea collapsedLevelsAreSubtotals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3">
      <pivotArea collapsedLevelsAreSubtotals="1" fieldPosition="0">
        <references count="4">
          <reference field="19" count="1">
            <x v="9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2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1">
      <pivotArea collapsedLevelsAreSubtotals="1" fieldPosition="0">
        <references count="4">
          <reference field="19" count="1">
            <x v="10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80">
      <pivotArea collapsedLevelsAreSubtotals="1" fieldPosition="0">
        <references count="5">
          <reference field="19" count="1" selected="0">
            <x v="105"/>
          </reference>
          <reference field="20" count="1">
            <x v="79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9">
      <pivotArea collapsedLevelsAreSubtotals="1" fieldPosition="0">
        <references count="4">
          <reference field="19" count="1">
            <x v="11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8">
      <pivotArea collapsedLevelsAreSubtotals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7">
      <pivotArea collapsedLevelsAreSubtotals="1" fieldPosition="0">
        <references count="4">
          <reference field="19" count="1">
            <x v="11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6">
      <pivotArea collapsedLevelsAreSubtotals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5">
      <pivotArea collapsedLevelsAreSubtotals="1" fieldPosition="0">
        <references count="4">
          <reference field="19" count="1">
            <x v="13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4">
      <pivotArea collapsedLevelsAreSubtotals="1" fieldPosition="0">
        <references count="5">
          <reference field="19" count="1" selected="0">
            <x v="137"/>
          </reference>
          <reference field="20" count="1">
            <x v="2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3">
      <pivotArea collapsedLevelsAreSubtotals="1" fieldPosition="0">
        <references count="4">
          <reference field="19" count="1">
            <x v="139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2">
      <pivotArea collapsedLevelsAreSubtotals="1" fieldPosition="0">
        <references count="5">
          <reference field="19" count="1" selected="0">
            <x v="139"/>
          </reference>
          <reference field="20" count="1">
            <x v="3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1071">
      <pivotArea collapsedLevelsAreSubtotals="1" fieldPosition="0">
        <references count="1">
          <reference field="29" count="1">
            <x v="12"/>
          </reference>
        </references>
      </pivotArea>
    </format>
    <format dxfId="1070">
      <pivotArea collapsedLevelsAreSubtotals="1" fieldPosition="0">
        <references count="2">
          <reference field="27" count="1">
            <x v="0"/>
          </reference>
          <reference field="29" count="1" selected="0">
            <x v="12"/>
          </reference>
        </references>
      </pivotArea>
    </format>
    <format dxfId="1069">
      <pivotArea collapsedLevelsAreSubtotals="1" fieldPosition="0">
        <references count="3">
          <reference field="27" count="1" selected="0">
            <x v="0"/>
          </reference>
          <reference field="28" count="1">
            <x v="35"/>
          </reference>
          <reference field="29" count="1" selected="0">
            <x v="12"/>
          </reference>
        </references>
      </pivotArea>
    </format>
    <format dxfId="1068">
      <pivotArea collapsedLevelsAreSubtotals="1" fieldPosition="0">
        <references count="4">
          <reference field="19" count="1">
            <x v="2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7">
      <pivotArea collapsedLevelsAreSubtotals="1" fieldPosition="0">
        <references count="5">
          <reference field="19" count="1" selected="0">
            <x v="22"/>
          </reference>
          <reference field="20" count="1">
            <x v="67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6">
      <pivotArea collapsedLevelsAreSubtotals="1" fieldPosition="0">
        <references count="4">
          <reference field="19" count="1">
            <x v="25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5">
      <pivotArea collapsedLevelsAreSubtotals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4">
      <pivotArea collapsedLevelsAreSubtotals="1" fieldPosition="0">
        <references count="4">
          <reference field="19" count="1">
            <x v="38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3">
      <pivotArea collapsedLevelsAreSubtotals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2">
      <pivotArea collapsedLevelsAreSubtotals="1" fieldPosition="0">
        <references count="4">
          <reference field="19" count="1">
            <x v="43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1">
      <pivotArea collapsedLevelsAreSubtotals="1" fieldPosition="0">
        <references count="5">
          <reference field="19" count="1" selected="0">
            <x v="43"/>
          </reference>
          <reference field="20" count="1">
            <x v="83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60">
      <pivotArea collapsedLevelsAreSubtotals="1" fieldPosition="0">
        <references count="4">
          <reference field="19" count="1">
            <x v="97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9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8">
      <pivotArea collapsedLevelsAreSubtotals="1" fieldPosition="0">
        <references count="4">
          <reference field="19" count="1">
            <x v="107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7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6">
      <pivotArea collapsedLevelsAreSubtotals="1" fieldPosition="0">
        <references count="4">
          <reference field="19" count="1">
            <x v="110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5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4">
      <pivotArea collapsedLevelsAreSubtotals="1" fieldPosition="0">
        <references count="4">
          <reference field="19" count="1">
            <x v="130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3">
      <pivotArea collapsedLevelsAreSubtotals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2">
      <pivotArea collapsedLevelsAreSubtotals="1" fieldPosition="0">
        <references count="4">
          <reference field="19" count="1">
            <x v="13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1">
      <pivotArea collapsedLevelsAreSubtotals="1" fieldPosition="0">
        <references count="5">
          <reference field="19" count="1" selected="0">
            <x v="132"/>
          </reference>
          <reference field="20" count="1">
            <x v="4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1050">
      <pivotArea collapsedLevelsAreSubtotals="1" fieldPosition="0">
        <references count="1">
          <reference field="29" count="1">
            <x v="13"/>
          </reference>
        </references>
      </pivotArea>
    </format>
    <format dxfId="1049">
      <pivotArea collapsedLevelsAreSubtotals="1" fieldPosition="0">
        <references count="2">
          <reference field="27" count="1">
            <x v="5"/>
          </reference>
          <reference field="29" count="1" selected="0">
            <x v="13"/>
          </reference>
        </references>
      </pivotArea>
    </format>
    <format dxfId="1048">
      <pivotArea collapsedLevelsAreSubtotals="1" fieldPosition="0">
        <references count="3">
          <reference field="27" count="1" selected="0">
            <x v="5"/>
          </reference>
          <reference field="28" count="1">
            <x v="46"/>
          </reference>
          <reference field="29" count="1" selected="0">
            <x v="13"/>
          </reference>
        </references>
      </pivotArea>
    </format>
    <format dxfId="1047">
      <pivotArea collapsedLevelsAreSubtotals="1" fieldPosition="0">
        <references count="4">
          <reference field="19" count="1">
            <x v="25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6">
      <pivotArea collapsedLevelsAreSubtotals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5">
      <pivotArea collapsedLevelsAreSubtotals="1" fieldPosition="0">
        <references count="4">
          <reference field="19" count="1">
            <x v="45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4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3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2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1">
      <pivotArea collapsedLevelsAreSubtotals="1" fieldPosition="0">
        <references count="4">
          <reference field="19" count="1">
            <x v="50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40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39">
      <pivotArea collapsedLevelsAreSubtotals="1" fieldPosition="0">
        <references count="4">
          <reference field="19" count="1">
            <x v="87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38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1037">
      <pivotArea collapsedLevelsAreSubtotals="1" fieldPosition="0">
        <references count="1">
          <reference field="29" count="1">
            <x v="14"/>
          </reference>
        </references>
      </pivotArea>
    </format>
    <format dxfId="1036">
      <pivotArea collapsedLevelsAreSubtotals="1" fieldPosition="0">
        <references count="2">
          <reference field="27" count="1">
            <x v="1"/>
          </reference>
          <reference field="29" count="1" selected="0">
            <x v="14"/>
          </reference>
        </references>
      </pivotArea>
    </format>
    <format dxfId="1035">
      <pivotArea collapsedLevelsAreSubtotals="1" fieldPosition="0">
        <references count="3">
          <reference field="27" count="1" selected="0">
            <x v="1"/>
          </reference>
          <reference field="28" count="1">
            <x v="36"/>
          </reference>
          <reference field="29" count="1" selected="0">
            <x v="14"/>
          </reference>
        </references>
      </pivotArea>
    </format>
    <format dxfId="1034">
      <pivotArea collapsedLevelsAreSubtotals="1" fieldPosition="0">
        <references count="4">
          <reference field="19" count="1">
            <x v="110"/>
          </reference>
          <reference field="27" count="1" selected="0">
            <x v="1"/>
          </reference>
          <reference field="28" count="1" selected="0">
            <x v="36"/>
          </reference>
          <reference field="29" count="1" selected="0">
            <x v="14"/>
          </reference>
        </references>
      </pivotArea>
    </format>
    <format dxfId="1033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36"/>
          </reference>
          <reference field="29" count="1" selected="0">
            <x v="14"/>
          </reference>
        </references>
      </pivotArea>
    </format>
    <format dxfId="1032">
      <pivotArea collapsedLevelsAreSubtotals="1" fieldPosition="0">
        <references count="1">
          <reference field="29" count="1">
            <x v="15"/>
          </reference>
        </references>
      </pivotArea>
    </format>
    <format dxfId="1031">
      <pivotArea collapsedLevelsAreSubtotals="1" fieldPosition="0">
        <references count="2">
          <reference field="27" count="1">
            <x v="5"/>
          </reference>
          <reference field="29" count="1" selected="0">
            <x v="15"/>
          </reference>
        </references>
      </pivotArea>
    </format>
    <format dxfId="1030">
      <pivotArea collapsedLevelsAreSubtotals="1" fieldPosition="0">
        <references count="3">
          <reference field="27" count="1" selected="0">
            <x v="5"/>
          </reference>
          <reference field="28" count="1">
            <x v="3"/>
          </reference>
          <reference field="29" count="1" selected="0">
            <x v="15"/>
          </reference>
        </references>
      </pivotArea>
    </format>
    <format dxfId="1029">
      <pivotArea collapsedLevelsAreSubtotals="1" fieldPosition="0">
        <references count="4">
          <reference field="19" count="1">
            <x v="24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8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7">
      <pivotArea collapsedLevelsAreSubtotals="1" fieldPosition="0">
        <references count="4">
          <reference field="19" count="1">
            <x v="26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6">
      <pivotArea collapsedLevelsAreSubtotals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5">
      <pivotArea collapsedLevelsAreSubtotals="1" fieldPosition="0">
        <references count="4">
          <reference field="19" count="1">
            <x v="3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4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3">
      <pivotArea collapsedLevelsAreSubtotals="1" fieldPosition="0">
        <references count="4">
          <reference field="19" count="1">
            <x v="34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2">
      <pivotArea collapsedLevelsAreSubtotals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1">
      <pivotArea collapsedLevelsAreSubtotals="1" fieldPosition="0">
        <references count="4">
          <reference field="19" count="1">
            <x v="4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20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9">
      <pivotArea collapsedLevelsAreSubtotals="1" fieldPosition="0">
        <references count="4">
          <reference field="19" count="1">
            <x v="51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8">
      <pivotArea collapsedLevelsAreSubtotals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7">
      <pivotArea collapsedLevelsAreSubtotals="1" fieldPosition="0">
        <references count="4">
          <reference field="19" count="1">
            <x v="5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6">
      <pivotArea collapsedLevelsAreSubtotals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5">
      <pivotArea collapsedLevelsAreSubtotals="1" fieldPosition="0">
        <references count="4">
          <reference field="19" count="1">
            <x v="68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4">
      <pivotArea collapsedLevelsAreSubtotals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3">
      <pivotArea collapsedLevelsAreSubtotals="1" fieldPosition="0">
        <references count="4">
          <reference field="19" count="1">
            <x v="8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2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1">
      <pivotArea collapsedLevelsAreSubtotals="1" fieldPosition="0">
        <references count="4">
          <reference field="19" count="1">
            <x v="9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10">
      <pivotArea collapsedLevelsAreSubtotals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9">
      <pivotArea collapsedLevelsAreSubtotals="1" fieldPosition="0">
        <references count="4">
          <reference field="19" count="1">
            <x v="94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8">
      <pivotArea collapsedLevelsAreSubtotals="1" fieldPosition="0">
        <references count="5">
          <reference field="19" count="1" selected="0">
            <x v="94"/>
          </reference>
          <reference field="20" count="1">
            <x v="8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7">
      <pivotArea collapsedLevelsAreSubtotals="1" fieldPosition="0">
        <references count="4">
          <reference field="19" count="1">
            <x v="9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6">
      <pivotArea collapsedLevelsAreSubtotals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5">
      <pivotArea collapsedLevelsAreSubtotals="1" fieldPosition="0">
        <references count="4">
          <reference field="19" count="1">
            <x v="116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4">
      <pivotArea collapsedLevelsAreSubtotals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1003">
      <pivotArea collapsedLevelsAreSubtotals="1" fieldPosition="0">
        <references count="3">
          <reference field="27" count="1" selected="0">
            <x v="5"/>
          </reference>
          <reference field="28" count="1">
            <x v="27"/>
          </reference>
          <reference field="29" count="1" selected="0">
            <x v="15"/>
          </reference>
        </references>
      </pivotArea>
    </format>
    <format dxfId="1002">
      <pivotArea collapsedLevelsAreSubtotals="1" fieldPosition="0">
        <references count="4">
          <reference field="19" count="1">
            <x v="39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1001">
      <pivotArea collapsedLevelsAreSubtotals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1000">
      <pivotArea collapsedLevelsAreSubtotals="1" fieldPosition="0">
        <references count="4">
          <reference field="19" count="1">
            <x v="4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9">
      <pivotArea collapsedLevelsAreSubtotals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8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7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6">
      <pivotArea collapsedLevelsAreSubtotals="1" fieldPosition="0">
        <references count="4">
          <reference field="19" count="1">
            <x v="5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5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4">
      <pivotArea collapsedLevelsAreSubtotals="1" fieldPosition="0">
        <references count="4">
          <reference field="19" count="1">
            <x v="127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3">
      <pivotArea collapsedLevelsAreSubtotals="1" fieldPosition="0">
        <references count="5">
          <reference field="19" count="1" selected="0">
            <x v="127"/>
          </reference>
          <reference field="20" count="1">
            <x v="36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2">
      <pivotArea collapsedLevelsAreSubtotals="1" fieldPosition="0">
        <references count="4">
          <reference field="19" count="1">
            <x v="131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1">
      <pivotArea collapsedLevelsAreSubtotals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990">
      <pivotArea collapsedLevelsAreSubtotals="1" fieldPosition="0">
        <references count="3">
          <reference field="27" count="1" selected="0">
            <x v="5"/>
          </reference>
          <reference field="28" count="1">
            <x v="49"/>
          </reference>
          <reference field="29" count="1" selected="0">
            <x v="15"/>
          </reference>
        </references>
      </pivotArea>
    </format>
    <format dxfId="989">
      <pivotArea collapsedLevelsAreSubtotals="1" fieldPosition="0">
        <references count="4">
          <reference field="19" count="1">
            <x v="62"/>
          </reference>
          <reference field="27" count="1" selected="0">
            <x v="5"/>
          </reference>
          <reference field="28" count="1" selected="0">
            <x v="49"/>
          </reference>
          <reference field="29" count="1" selected="0">
            <x v="15"/>
          </reference>
        </references>
      </pivotArea>
    </format>
    <format dxfId="988">
      <pivotArea collapsedLevelsAreSubtotals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5"/>
          </reference>
          <reference field="28" count="1" selected="0">
            <x v="49"/>
          </reference>
          <reference field="29" count="1" selected="0">
            <x v="15"/>
          </reference>
        </references>
      </pivotArea>
    </format>
    <format dxfId="987">
      <pivotArea collapsedLevelsAreSubtotals="1" fieldPosition="0">
        <references count="1">
          <reference field="29" count="1">
            <x v="16"/>
          </reference>
        </references>
      </pivotArea>
    </format>
    <format dxfId="986">
      <pivotArea collapsedLevelsAreSubtotals="1" fieldPosition="0">
        <references count="2">
          <reference field="27" count="1">
            <x v="4"/>
          </reference>
          <reference field="29" count="1" selected="0">
            <x v="16"/>
          </reference>
        </references>
      </pivotArea>
    </format>
    <format dxfId="985">
      <pivotArea collapsedLevelsAreSubtotals="1" fieldPosition="0">
        <references count="3">
          <reference field="27" count="1" selected="0">
            <x v="4"/>
          </reference>
          <reference field="28" count="1">
            <x v="14"/>
          </reference>
          <reference field="29" count="1" selected="0">
            <x v="16"/>
          </reference>
        </references>
      </pivotArea>
    </format>
    <format dxfId="984">
      <pivotArea collapsedLevelsAreSubtotals="1" fieldPosition="0">
        <references count="4">
          <reference field="19" count="1">
            <x v="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83">
      <pivotArea collapsedLevelsAreSubtotals="1" fieldPosition="0">
        <references count="5">
          <reference field="19" count="1" selected="0">
            <x v="2"/>
          </reference>
          <reference field="20" count="1">
            <x v="4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82">
      <pivotArea collapsedLevelsAreSubtotals="1" fieldPosition="0">
        <references count="4">
          <reference field="19" count="1">
            <x v="1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81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80">
      <pivotArea collapsedLevelsAreSubtotals="1" fieldPosition="0">
        <references count="4">
          <reference field="19" count="1">
            <x v="1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9">
      <pivotArea collapsedLevelsAreSubtotals="1" fieldPosition="0">
        <references count="5">
          <reference field="19" count="1" selected="0">
            <x v="18"/>
          </reference>
          <reference field="20" count="1">
            <x v="6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8">
      <pivotArea collapsedLevelsAreSubtotals="1" fieldPosition="0">
        <references count="4">
          <reference field="19" count="1">
            <x v="1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7">
      <pivotArea collapsedLevelsAreSubtotals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6">
      <pivotArea collapsedLevelsAreSubtotals="1" fieldPosition="0">
        <references count="4">
          <reference field="19" count="1">
            <x v="2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5">
      <pivotArea collapsedLevelsAreSubtotals="1" fieldPosition="0">
        <references count="5">
          <reference field="19" count="1" selected="0">
            <x v="20"/>
          </reference>
          <reference field="20" count="1">
            <x v="6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4">
      <pivotArea collapsedLevelsAreSubtotals="1" fieldPosition="0">
        <references count="4">
          <reference field="19" count="1">
            <x v="2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3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2">
      <pivotArea collapsedLevelsAreSubtotals="1" fieldPosition="0">
        <references count="4">
          <reference field="19" count="1">
            <x v="2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1">
      <pivotArea collapsedLevelsAreSubtotals="1" fieldPosition="0">
        <references count="5">
          <reference field="19" count="1" selected="0">
            <x v="22"/>
          </reference>
          <reference field="20" count="1">
            <x v="6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70">
      <pivotArea collapsedLevelsAreSubtotals="1" fieldPosition="0">
        <references count="4">
          <reference field="19" count="1">
            <x v="2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9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8">
      <pivotArea collapsedLevelsAreSubtotals="1" fieldPosition="0">
        <references count="4">
          <reference field="19" count="1">
            <x v="2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7">
      <pivotArea collapsedLevelsAreSubtotals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6">
      <pivotArea collapsedLevelsAreSubtotals="1" fieldPosition="0">
        <references count="4">
          <reference field="19" count="1">
            <x v="3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5">
      <pivotArea collapsedLevelsAreSubtotals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4">
      <pivotArea collapsedLevelsAreSubtotals="1" fieldPosition="0">
        <references count="4">
          <reference field="19" count="1">
            <x v="3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3">
      <pivotArea collapsedLevelsAreSubtotals="1" fieldPosition="0">
        <references count="5">
          <reference field="19" count="1" selected="0">
            <x v="32"/>
          </reference>
          <reference field="20" count="1">
            <x v="14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2">
      <pivotArea collapsedLevelsAreSubtotals="1" fieldPosition="0">
        <references count="4">
          <reference field="19" count="1">
            <x v="3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1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60">
      <pivotArea collapsedLevelsAreSubtotals="1" fieldPosition="0">
        <references count="4">
          <reference field="19" count="1">
            <x v="3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9">
      <pivotArea collapsedLevelsAreSubtotals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8">
      <pivotArea collapsedLevelsAreSubtotals="1" fieldPosition="0">
        <references count="4">
          <reference field="19" count="1">
            <x v="3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7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6">
      <pivotArea collapsedLevelsAreSubtotals="1" fieldPosition="0">
        <references count="4">
          <reference field="19" count="1">
            <x v="3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5">
      <pivotArea collapsedLevelsAreSubtotals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4">
      <pivotArea collapsedLevelsAreSubtotals="1" fieldPosition="0">
        <references count="4">
          <reference field="19" count="1">
            <x v="4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3">
      <pivotArea collapsedLevelsAreSubtotals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2">
      <pivotArea collapsedLevelsAreSubtotals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1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50">
      <pivotArea collapsedLevelsAreSubtotals="1" fieldPosition="0">
        <references count="4">
          <reference field="19" count="1">
            <x v="5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9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8">
      <pivotArea collapsedLevelsAreSubtotals="1" fieldPosition="0">
        <references count="4">
          <reference field="19" count="1">
            <x v="5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7">
      <pivotArea collapsedLevelsAreSubtotals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6">
      <pivotArea collapsedLevelsAreSubtotals="1" fieldPosition="0">
        <references count="4">
          <reference field="19" count="1">
            <x v="5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5">
      <pivotArea collapsedLevelsAreSubtotals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4">
      <pivotArea collapsedLevelsAreSubtotals="1" fieldPosition="0">
        <references count="4">
          <reference field="19" count="1">
            <x v="5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3">
      <pivotArea collapsedLevelsAreSubtotals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2">
      <pivotArea collapsedLevelsAreSubtotals="1" fieldPosition="0">
        <references count="4">
          <reference field="19" count="1">
            <x v="5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1">
      <pivotArea collapsedLevelsAreSubtotals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40">
      <pivotArea collapsedLevelsAreSubtotals="1" fieldPosition="0">
        <references count="4">
          <reference field="19" count="1">
            <x v="5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9">
      <pivotArea collapsedLevelsAreSubtotals="1" fieldPosition="0">
        <references count="5">
          <reference field="19" count="1" selected="0">
            <x v="57"/>
          </reference>
          <reference field="20" count="1">
            <x v="13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8">
      <pivotArea collapsedLevelsAreSubtotals="1" fieldPosition="0">
        <references count="4">
          <reference field="19" count="1">
            <x v="5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7">
      <pivotArea collapsedLevelsAreSubtotals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6">
      <pivotArea collapsedLevelsAreSubtotals="1" fieldPosition="0">
        <references count="4">
          <reference field="19" count="1">
            <x v="6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5">
      <pivotArea collapsedLevelsAreSubtotals="1" fieldPosition="0">
        <references count="5">
          <reference field="19" count="1" selected="0">
            <x v="60"/>
          </reference>
          <reference field="20" count="1">
            <x v="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4">
      <pivotArea collapsedLevelsAreSubtotals="1" fieldPosition="0">
        <references count="4">
          <reference field="19" count="1">
            <x v="6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3">
      <pivotArea collapsedLevelsAreSubtotals="1" fieldPosition="0">
        <references count="5">
          <reference field="19" count="1" selected="0">
            <x v="61"/>
          </reference>
          <reference field="20" count="1">
            <x v="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2">
      <pivotArea collapsedLevelsAreSubtotals="1" fieldPosition="0">
        <references count="4">
          <reference field="19" count="1">
            <x v="6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1">
      <pivotArea collapsedLevelsAreSubtotals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30">
      <pivotArea collapsedLevelsAreSubtotals="1" fieldPosition="0">
        <references count="4">
          <reference field="19" count="1">
            <x v="6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9">
      <pivotArea collapsedLevelsAreSubtotals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8">
      <pivotArea collapsedLevelsAreSubtotals="1" fieldPosition="0">
        <references count="4">
          <reference field="19" count="1">
            <x v="6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7">
      <pivotArea collapsedLevelsAreSubtotals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6">
      <pivotArea collapsedLevelsAreSubtotals="1" fieldPosition="0">
        <references count="4">
          <reference field="19" count="1">
            <x v="6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5">
      <pivotArea collapsedLevelsAreSubtotals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4">
      <pivotArea collapsedLevelsAreSubtotals="1" fieldPosition="0">
        <references count="4">
          <reference field="19" count="1">
            <x v="6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3">
      <pivotArea collapsedLevelsAreSubtotals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2">
      <pivotArea collapsedLevelsAreSubtotals="1" fieldPosition="0">
        <references count="4">
          <reference field="19" count="1">
            <x v="6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1">
      <pivotArea collapsedLevelsAreSubtotals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20">
      <pivotArea collapsedLevelsAreSubtotals="1" fieldPosition="0">
        <references count="4">
          <reference field="19" count="1">
            <x v="7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9">
      <pivotArea collapsedLevelsAreSubtotals="1" fieldPosition="0">
        <references count="5">
          <reference field="19" count="1" selected="0">
            <x v="71"/>
          </reference>
          <reference field="20" count="1">
            <x v="11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8">
      <pivotArea collapsedLevelsAreSubtotals="1" fieldPosition="0">
        <references count="4">
          <reference field="19" count="1">
            <x v="7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7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6">
      <pivotArea collapsedLevelsAreSubtotals="1" fieldPosition="0">
        <references count="4">
          <reference field="19" count="1">
            <x v="7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5">
      <pivotArea collapsedLevelsAreSubtotals="1" fieldPosition="0">
        <references count="5">
          <reference field="19" count="1" selected="0">
            <x v="77"/>
          </reference>
          <reference field="20" count="1">
            <x v="10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4">
      <pivotArea collapsedLevelsAreSubtotals="1" fieldPosition="0">
        <references count="4">
          <reference field="19" count="1">
            <x v="7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3">
      <pivotArea collapsedLevelsAreSubtotals="1" fieldPosition="0">
        <references count="5">
          <reference field="19" count="1" selected="0">
            <x v="78"/>
          </reference>
          <reference field="20" count="1">
            <x v="10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2">
      <pivotArea collapsedLevelsAreSubtotals="1" fieldPosition="0">
        <references count="4">
          <reference field="19" count="1">
            <x v="8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1">
      <pivotArea collapsedLevelsAreSubtotals="1" fieldPosition="0">
        <references count="5">
          <reference field="19" count="1" selected="0">
            <x v="80"/>
          </reference>
          <reference field="20" count="1">
            <x v="2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10">
      <pivotArea collapsedLevelsAreSubtotals="1" fieldPosition="0">
        <references count="4">
          <reference field="19" count="1">
            <x v="8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9">
      <pivotArea collapsedLevelsAreSubtotals="1" fieldPosition="0">
        <references count="5">
          <reference field="19" count="1" selected="0">
            <x v="81"/>
          </reference>
          <reference field="20" count="1">
            <x v="2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8">
      <pivotArea collapsedLevelsAreSubtotals="1" fieldPosition="0">
        <references count="4">
          <reference field="19" count="1">
            <x v="8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7">
      <pivotArea collapsedLevelsAreSubtotals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6">
      <pivotArea collapsedLevelsAreSubtotals="1" fieldPosition="0">
        <references count="4">
          <reference field="19" count="1">
            <x v="8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5">
      <pivotArea collapsedLevelsAreSubtotals="1" fieldPosition="0">
        <references count="5">
          <reference field="19" count="1" selected="0">
            <x v="85"/>
          </reference>
          <reference field="20" count="1">
            <x v="10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4">
      <pivotArea collapsedLevelsAreSubtotals="1" fieldPosition="0">
        <references count="4">
          <reference field="19" count="1">
            <x v="8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3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2">
      <pivotArea collapsedLevelsAreSubtotals="1" fieldPosition="0">
        <references count="4">
          <reference field="19" count="1">
            <x v="9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1">
      <pivotArea collapsedLevelsAreSubtotals="1" fieldPosition="0">
        <references count="5">
          <reference field="19" count="1" selected="0">
            <x v="90"/>
          </reference>
          <reference field="20" count="1">
            <x v="11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900">
      <pivotArea collapsedLevelsAreSubtotals="1" fieldPosition="0">
        <references count="4">
          <reference field="19" count="1">
            <x v="9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9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8">
      <pivotArea collapsedLevelsAreSubtotals="1" fieldPosition="0">
        <references count="4">
          <reference field="19" count="1">
            <x v="9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7">
      <pivotArea collapsedLevelsAreSubtotals="1" fieldPosition="0">
        <references count="5">
          <reference field="19" count="1" selected="0">
            <x v="99"/>
          </reference>
          <reference field="20" count="1">
            <x v="12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6">
      <pivotArea collapsedLevelsAreSubtotals="1" fieldPosition="0">
        <references count="4">
          <reference field="19" count="1">
            <x v="10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5">
      <pivotArea collapsedLevelsAreSubtotals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4">
      <pivotArea collapsedLevelsAreSubtotals="1" fieldPosition="0">
        <references count="4">
          <reference field="19" count="1">
            <x v="10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3">
      <pivotArea collapsedLevelsAreSubtotals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2">
      <pivotArea collapsedLevelsAreSubtotals="1" fieldPosition="0">
        <references count="4">
          <reference field="19" count="1">
            <x v="10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1">
      <pivotArea collapsedLevelsAreSubtotals="1" fieldPosition="0">
        <references count="5">
          <reference field="19" count="1" selected="0">
            <x v="106"/>
          </reference>
          <reference field="20" count="1">
            <x v="3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90">
      <pivotArea collapsedLevelsAreSubtotals="1" fieldPosition="0">
        <references count="4">
          <reference field="19" count="1">
            <x v="11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9">
      <pivotArea collapsedLevelsAreSubtotals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8">
      <pivotArea collapsedLevelsAreSubtotals="1" fieldPosition="0">
        <references count="4">
          <reference field="19" count="1">
            <x v="11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7">
      <pivotArea collapsedLevelsAreSubtotals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6">
      <pivotArea collapsedLevelsAreSubtotals="1" fieldPosition="0">
        <references count="4">
          <reference field="19" count="1">
            <x v="11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5">
      <pivotArea collapsedLevelsAreSubtotals="1" fieldPosition="0">
        <references count="5">
          <reference field="19" count="1" selected="0">
            <x v="117"/>
          </reference>
          <reference field="20" count="1">
            <x v="8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4">
      <pivotArea collapsedLevelsAreSubtotals="1" fieldPosition="0">
        <references count="4">
          <reference field="19" count="1">
            <x v="11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3">
      <pivotArea collapsedLevelsAreSubtotals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2">
      <pivotArea collapsedLevelsAreSubtotals="1" fieldPosition="0">
        <references count="4">
          <reference field="19" count="1">
            <x v="12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1">
      <pivotArea collapsedLevelsAreSubtotals="1" fieldPosition="0">
        <references count="5">
          <reference field="19" count="1" selected="0">
            <x v="122"/>
          </reference>
          <reference field="20" count="1">
            <x v="13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80">
      <pivotArea collapsedLevelsAreSubtotals="1" fieldPosition="0">
        <references count="4">
          <reference field="19" count="1">
            <x v="12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79">
      <pivotArea collapsedLevelsAreSubtotals="1" fieldPosition="0">
        <references count="5">
          <reference field="19" count="1" selected="0">
            <x v="126"/>
          </reference>
          <reference field="20" count="1">
            <x v="12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78">
      <pivotArea collapsedLevelsAreSubtotals="1" fieldPosition="0">
        <references count="4">
          <reference field="19" count="1">
            <x v="12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77">
      <pivotArea collapsedLevelsAreSubtotals="1" fieldPosition="0">
        <references count="5">
          <reference field="19" count="1" selected="0">
            <x v="129"/>
          </reference>
          <reference field="20" count="1">
            <x v="8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876">
      <pivotArea collapsedLevelsAreSubtotals="1" fieldPosition="0">
        <references count="3">
          <reference field="27" count="1" selected="0">
            <x v="4"/>
          </reference>
          <reference field="28" count="1">
            <x v="23"/>
          </reference>
          <reference field="29" count="1" selected="0">
            <x v="16"/>
          </reference>
        </references>
      </pivotArea>
    </format>
    <format dxfId="875">
      <pivotArea collapsedLevelsAreSubtotals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23"/>
          </reference>
          <reference field="29" count="1" selected="0">
            <x v="16"/>
          </reference>
        </references>
      </pivotArea>
    </format>
    <format dxfId="874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23"/>
          </reference>
          <reference field="29" count="1" selected="0">
            <x v="16"/>
          </reference>
        </references>
      </pivotArea>
    </format>
    <format dxfId="873">
      <pivotArea collapsedLevelsAreSubtotals="1" fieldPosition="0">
        <references count="3">
          <reference field="27" count="1" selected="0">
            <x v="4"/>
          </reference>
          <reference field="28" count="1">
            <x v="24"/>
          </reference>
          <reference field="29" count="1" selected="0">
            <x v="16"/>
          </reference>
        </references>
      </pivotArea>
    </format>
    <format dxfId="872">
      <pivotArea collapsedLevelsAreSubtotals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24"/>
          </reference>
          <reference field="29" count="1" selected="0">
            <x v="16"/>
          </reference>
        </references>
      </pivotArea>
    </format>
    <format dxfId="871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24"/>
          </reference>
          <reference field="29" count="1" selected="0">
            <x v="16"/>
          </reference>
        </references>
      </pivotArea>
    </format>
    <format dxfId="870">
      <pivotArea collapsedLevelsAreSubtotals="1" fieldPosition="0">
        <references count="3">
          <reference field="27" count="1" selected="0">
            <x v="4"/>
          </reference>
          <reference field="28" count="1">
            <x v="51"/>
          </reference>
          <reference field="29" count="1" selected="0">
            <x v="16"/>
          </reference>
        </references>
      </pivotArea>
    </format>
    <format dxfId="869">
      <pivotArea collapsedLevelsAreSubtotals="1" fieldPosition="0">
        <references count="4">
          <reference field="19" count="1">
            <x v="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8">
      <pivotArea collapsedLevelsAreSubtotals="1" fieldPosition="0">
        <references count="5">
          <reference field="19" count="1" selected="0">
            <x v="0"/>
          </reference>
          <reference field="20" count="1">
            <x v="27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7">
      <pivotArea collapsedLevelsAreSubtotals="1" fieldPosition="0">
        <references count="4">
          <reference field="19" count="1">
            <x v="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6">
      <pivotArea collapsedLevelsAreSubtotals="1" fieldPosition="0">
        <references count="5">
          <reference field="19" count="1" selected="0">
            <x v="1"/>
          </reference>
          <reference field="20" count="1">
            <x v="13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5">
      <pivotArea collapsedLevelsAreSubtotals="1" fieldPosition="0">
        <references count="4">
          <reference field="19" count="1">
            <x v="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4">
      <pivotArea collapsedLevelsAreSubtotals="1" fieldPosition="0">
        <references count="5">
          <reference field="19" count="1" selected="0">
            <x v="3"/>
          </reference>
          <reference field="20" count="1">
            <x v="13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3">
      <pivotArea collapsedLevelsAreSubtotals="1" fieldPosition="0">
        <references count="4">
          <reference field="19" count="1">
            <x v="4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2">
      <pivotArea collapsedLevelsAreSubtotals="1" fieldPosition="0">
        <references count="5">
          <reference field="19" count="1" selected="0">
            <x v="4"/>
          </reference>
          <reference field="20" count="1">
            <x v="10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1">
      <pivotArea collapsedLevelsAreSubtotals="1" fieldPosition="0">
        <references count="4">
          <reference field="19" count="1">
            <x v="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60">
      <pivotArea collapsedLevelsAreSubtotals="1" fieldPosition="0">
        <references count="5">
          <reference field="19" count="1" selected="0">
            <x v="5"/>
          </reference>
          <reference field="20" count="1">
            <x v="9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9">
      <pivotArea collapsedLevelsAreSubtotals="1" fieldPosition="0">
        <references count="4">
          <reference field="19" count="1">
            <x v="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8">
      <pivotArea collapsedLevelsAreSubtotals="1" fieldPosition="0">
        <references count="5">
          <reference field="19" count="1" selected="0">
            <x v="6"/>
          </reference>
          <reference field="20" count="1">
            <x v="4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7">
      <pivotArea collapsedLevelsAreSubtotals="1" fieldPosition="0">
        <references count="4">
          <reference field="19" count="1">
            <x v="7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6">
      <pivotArea collapsedLevelsAreSubtotals="1" fieldPosition="0">
        <references count="5">
          <reference field="19" count="1" selected="0">
            <x v="7"/>
          </reference>
          <reference field="20" count="1">
            <x v="5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5">
      <pivotArea collapsedLevelsAreSubtotals="1" fieldPosition="0">
        <references count="4">
          <reference field="19" count="1">
            <x v="8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4">
      <pivotArea collapsedLevelsAreSubtotals="1" fieldPosition="0">
        <references count="5">
          <reference field="19" count="1" selected="0">
            <x v="8"/>
          </reference>
          <reference field="20" count="1">
            <x v="2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3">
      <pivotArea collapsedLevelsAreSubtotals="1" fieldPosition="0">
        <references count="4">
          <reference field="19" count="1">
            <x v="9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2">
      <pivotArea collapsedLevelsAreSubtotals="1" fieldPosition="0">
        <references count="5">
          <reference field="19" count="1" selected="0">
            <x v="9"/>
          </reference>
          <reference field="20" count="1">
            <x v="2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1">
      <pivotArea collapsedLevelsAreSubtotals="1" fieldPosition="0">
        <references count="4">
          <reference field="19" count="1">
            <x v="1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50">
      <pivotArea collapsedLevelsAreSubtotals="1" fieldPosition="0">
        <references count="5">
          <reference field="19" count="1" selected="0">
            <x v="10"/>
          </reference>
          <reference field="20" count="1">
            <x v="2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9">
      <pivotArea collapsedLevelsAreSubtotals="1" fieldPosition="0">
        <references count="4">
          <reference field="19" count="1">
            <x v="1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8">
      <pivotArea collapsedLevelsAreSubtotals="1" fieldPosition="0">
        <references count="5">
          <reference field="19" count="1" selected="0">
            <x v="11"/>
          </reference>
          <reference field="20" count="1">
            <x v="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7">
      <pivotArea collapsedLevelsAreSubtotals="1" fieldPosition="0">
        <references count="4">
          <reference field="19" count="1">
            <x v="1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6">
      <pivotArea collapsedLevelsAreSubtotals="1" fieldPosition="0">
        <references count="5">
          <reference field="19" count="1" selected="0">
            <x v="12"/>
          </reference>
          <reference field="20" count="1">
            <x v="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5">
      <pivotArea collapsedLevelsAreSubtotals="1" fieldPosition="0">
        <references count="4">
          <reference field="19" count="1">
            <x v="1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4">
      <pivotArea collapsedLevelsAreSubtotals="1" fieldPosition="0">
        <references count="5">
          <reference field="19" count="1" selected="0">
            <x v="13"/>
          </reference>
          <reference field="20" count="1">
            <x v="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3">
      <pivotArea collapsedLevelsAreSubtotals="1" fieldPosition="0">
        <references count="4">
          <reference field="19" count="1">
            <x v="14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2">
      <pivotArea collapsedLevelsAreSubtotals="1" fieldPosition="0">
        <references count="5">
          <reference field="19" count="1" selected="0">
            <x v="14"/>
          </reference>
          <reference field="20" count="1">
            <x v="5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1">
      <pivotArea collapsedLevelsAreSubtotals="1" fieldPosition="0">
        <references count="4">
          <reference field="19" count="1">
            <x v="1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40">
      <pivotArea collapsedLevelsAreSubtotals="1" fieldPosition="0">
        <references count="5">
          <reference field="19" count="1" selected="0">
            <x v="15"/>
          </reference>
          <reference field="20" count="1">
            <x v="7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39">
      <pivotArea collapsedLevelsAreSubtotals="1" fieldPosition="0">
        <references count="4">
          <reference field="19" count="1">
            <x v="1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38">
      <pivotArea collapsedLevelsAreSubtotals="1" fieldPosition="0">
        <references count="5">
          <reference field="19" count="1" selected="0">
            <x v="16"/>
          </reference>
          <reference field="20" count="1">
            <x v="4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37">
      <pivotArea collapsedLevelsAreSubtotals="1" fieldPosition="0">
        <references count="4">
          <reference field="19" count="1">
            <x v="74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36">
      <pivotArea collapsedLevelsAreSubtotals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835">
      <pivotArea collapsedLevelsAreSubtotals="1" fieldPosition="0">
        <references count="1">
          <reference field="29" count="1">
            <x v="17"/>
          </reference>
        </references>
      </pivotArea>
    </format>
    <format dxfId="834">
      <pivotArea collapsedLevelsAreSubtotals="1" fieldPosition="0">
        <references count="2">
          <reference field="27" count="1">
            <x v="3"/>
          </reference>
          <reference field="29" count="1" selected="0">
            <x v="17"/>
          </reference>
        </references>
      </pivotArea>
    </format>
    <format dxfId="833">
      <pivotArea collapsedLevelsAreSubtotals="1" fieldPosition="0">
        <references count="3">
          <reference field="27" count="1" selected="0">
            <x v="3"/>
          </reference>
          <reference field="28" count="1">
            <x v="54"/>
          </reference>
          <reference field="29" count="1" selected="0">
            <x v="17"/>
          </reference>
        </references>
      </pivotArea>
    </format>
    <format dxfId="832">
      <pivotArea collapsedLevelsAreSubtotals="1" fieldPosition="0">
        <references count="4">
          <reference field="19" count="1">
            <x v="29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31">
      <pivotArea collapsedLevelsAreSubtotals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30">
      <pivotArea collapsedLevelsAreSubtotals="1" fieldPosition="0">
        <references count="4">
          <reference field="19" count="1">
            <x v="3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9">
      <pivotArea collapsedLevelsAreSubtotals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8">
      <pivotArea collapsedLevelsAreSubtotals="1" fieldPosition="0">
        <references count="4">
          <reference field="19" count="1">
            <x v="3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7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6">
      <pivotArea collapsedLevelsAreSubtotals="1" fieldPosition="0">
        <references count="4">
          <reference field="19" count="1">
            <x v="3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5">
      <pivotArea collapsedLevelsAreSubtotals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4">
      <pivotArea collapsedLevelsAreSubtotals="1" fieldPosition="0">
        <references count="4">
          <reference field="19" count="1">
            <x v="36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3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2">
      <pivotArea collapsedLevelsAreSubtotals="1" fieldPosition="0">
        <references count="4">
          <reference field="19" count="1">
            <x v="37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1">
      <pivotArea collapsedLevelsAreSubtotals="1" fieldPosition="0">
        <references count="5">
          <reference field="19" count="1" selected="0">
            <x v="37"/>
          </reference>
          <reference field="20" count="1">
            <x v="9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20">
      <pivotArea collapsedLevelsAreSubtotals="1" fieldPosition="0">
        <references count="4">
          <reference field="19" count="1">
            <x v="4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9">
      <pivotArea collapsedLevelsAreSubtotals="1" fieldPosition="0">
        <references count="5">
          <reference field="19" count="1" selected="0">
            <x v="41"/>
          </reference>
          <reference field="20" count="1">
            <x v="69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8">
      <pivotArea collapsedLevelsAreSubtotals="1" fieldPosition="0">
        <references count="4">
          <reference field="19" count="1">
            <x v="42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7">
      <pivotArea collapsedLevelsAreSubtotals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6">
      <pivotArea collapsedLevelsAreSubtotals="1" fieldPosition="0">
        <references count="4">
          <reference field="19" count="1">
            <x v="46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5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4">
      <pivotArea collapsedLevelsAreSubtotals="1" fieldPosition="0">
        <references count="4">
          <reference field="19" count="1">
            <x v="5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3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2">
      <pivotArea collapsedLevelsAreSubtotals="1" fieldPosition="0">
        <references count="4">
          <reference field="19" count="1">
            <x v="5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1">
      <pivotArea collapsedLevelsAreSubtotals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10">
      <pivotArea collapsedLevelsAreSubtotals="1" fieldPosition="0">
        <references count="4">
          <reference field="19" count="1">
            <x v="56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9">
      <pivotArea collapsedLevelsAreSubtotals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8">
      <pivotArea collapsedLevelsAreSubtotals="1" fieldPosition="0">
        <references count="4">
          <reference field="19" count="1">
            <x v="6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7">
      <pivotArea collapsedLevelsAreSubtotals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6">
      <pivotArea collapsedLevelsAreSubtotals="1" fieldPosition="0">
        <references count="4">
          <reference field="19" count="1">
            <x v="6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5">
      <pivotArea collapsedLevelsAreSubtotals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4">
      <pivotArea collapsedLevelsAreSubtotals="1" fieldPosition="0">
        <references count="4">
          <reference field="19" count="1">
            <x v="66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3">
      <pivotArea collapsedLevelsAreSubtotals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2">
      <pivotArea collapsedLevelsAreSubtotals="1" fieldPosition="0">
        <references count="4">
          <reference field="19" count="1">
            <x v="72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1">
      <pivotArea collapsedLevelsAreSubtotals="1" fieldPosition="0">
        <references count="5">
          <reference field="19" count="1" selected="0">
            <x v="72"/>
          </reference>
          <reference field="20" count="1">
            <x v="122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800">
      <pivotArea collapsedLevelsAreSubtotals="1" fieldPosition="0">
        <references count="4">
          <reference field="19" count="1">
            <x v="87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9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8">
      <pivotArea collapsedLevelsAreSubtotals="1" fieldPosition="0">
        <references count="4">
          <reference field="19" count="1">
            <x v="10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7">
      <pivotArea collapsedLevelsAreSubtotals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6">
      <pivotArea collapsedLevelsAreSubtotals="1" fieldPosition="0">
        <references count="4">
          <reference field="19" count="1">
            <x v="10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5">
      <pivotArea collapsedLevelsAreSubtotals="1" fieldPosition="0">
        <references count="5">
          <reference field="19" count="1" selected="0">
            <x v="104"/>
          </reference>
          <reference field="20" count="1">
            <x v="88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4">
      <pivotArea collapsedLevelsAreSubtotals="1" fieldPosition="0">
        <references count="4">
          <reference field="19" count="1">
            <x v="12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3">
      <pivotArea collapsedLevelsAreSubtotals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792">
      <pivotArea collapsedLevelsAreSubtotals="1" fieldPosition="0">
        <references count="1">
          <reference field="29" count="1">
            <x v="18"/>
          </reference>
        </references>
      </pivotArea>
    </format>
    <format dxfId="791">
      <pivotArea collapsedLevelsAreSubtotals="1" fieldPosition="0">
        <references count="2">
          <reference field="27" count="1">
            <x v="4"/>
          </reference>
          <reference field="29" count="1" selected="0">
            <x v="18"/>
          </reference>
        </references>
      </pivotArea>
    </format>
    <format dxfId="790">
      <pivotArea collapsedLevelsAreSubtotals="1" fieldPosition="0">
        <references count="3">
          <reference field="27" count="1" selected="0">
            <x v="4"/>
          </reference>
          <reference field="28" count="1">
            <x v="38"/>
          </reference>
          <reference field="29" count="1" selected="0">
            <x v="18"/>
          </reference>
        </references>
      </pivotArea>
    </format>
    <format dxfId="789">
      <pivotArea collapsedLevelsAreSubtotals="1" fieldPosition="0">
        <references count="4">
          <reference field="19" count="1">
            <x v="73"/>
          </reference>
          <reference field="27" count="1" selected="0">
            <x v="4"/>
          </reference>
          <reference field="28" count="1" selected="0">
            <x v="38"/>
          </reference>
          <reference field="29" count="1" selected="0">
            <x v="18"/>
          </reference>
        </references>
      </pivotArea>
    </format>
    <format dxfId="788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38"/>
          </reference>
          <reference field="29" count="1" selected="0">
            <x v="18"/>
          </reference>
        </references>
      </pivotArea>
    </format>
    <format dxfId="787">
      <pivotArea collapsedLevelsAreSubtotals="1" fieldPosition="0">
        <references count="1">
          <reference field="29" count="1">
            <x v="19"/>
          </reference>
        </references>
      </pivotArea>
    </format>
    <format dxfId="786">
      <pivotArea collapsedLevelsAreSubtotals="1" fieldPosition="0">
        <references count="2">
          <reference field="27" count="1">
            <x v="7"/>
          </reference>
          <reference field="29" count="1" selected="0">
            <x v="19"/>
          </reference>
        </references>
      </pivotArea>
    </format>
    <format dxfId="785">
      <pivotArea collapsedLevelsAreSubtotals="1" fieldPosition="0">
        <references count="3">
          <reference field="27" count="1" selected="0">
            <x v="7"/>
          </reference>
          <reference field="28" count="1">
            <x v="34"/>
          </reference>
          <reference field="29" count="1" selected="0">
            <x v="19"/>
          </reference>
        </references>
      </pivotArea>
    </format>
    <format dxfId="784">
      <pivotArea collapsedLevelsAreSubtotals="1" fieldPosition="0">
        <references count="4">
          <reference field="19" count="1">
            <x v="1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83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82">
      <pivotArea collapsedLevelsAreSubtotals="1" fieldPosition="0">
        <references count="4">
          <reference field="19" count="1">
            <x v="19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81">
      <pivotArea collapsedLevelsAreSubtotals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80">
      <pivotArea collapsedLevelsAreSubtotals="1" fieldPosition="0">
        <references count="4">
          <reference field="19" count="1">
            <x v="2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9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8">
      <pivotArea collapsedLevelsAreSubtotals="1" fieldPosition="0">
        <references count="4">
          <reference field="19" count="1">
            <x v="24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7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6">
      <pivotArea collapsedLevelsAreSubtotals="1" fieldPosition="0">
        <references count="4">
          <reference field="19" count="1">
            <x v="36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5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4">
      <pivotArea collapsedLevelsAreSubtotals="1" fieldPosition="0">
        <references count="4">
          <reference field="19" count="1">
            <x v="4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3">
      <pivotArea collapsedLevelsAreSubtotals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2">
      <pivotArea collapsedLevelsAreSubtotals="1" fieldPosition="0">
        <references count="4">
          <reference field="19" count="1">
            <x v="5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1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70">
      <pivotArea collapsedLevelsAreSubtotals="1" fieldPosition="0">
        <references count="4">
          <reference field="19" count="1">
            <x v="5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9">
      <pivotArea collapsedLevelsAreSubtotals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8">
      <pivotArea collapsedLevelsAreSubtotals="1" fieldPosition="0">
        <references count="4">
          <reference field="19" count="1">
            <x v="68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7">
      <pivotArea collapsedLevelsAreSubtotals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6">
      <pivotArea collapsedLevelsAreSubtotals="1" fieldPosition="0">
        <references count="4">
          <reference field="19" count="1">
            <x v="96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5">
      <pivotArea collapsedLevelsAreSubtotals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4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3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2">
      <pivotArea collapsedLevelsAreSubtotals="1" fieldPosition="0">
        <references count="4">
          <reference field="19" count="1">
            <x v="98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1">
      <pivotArea collapsedLevelsAreSubtotals="1" fieldPosition="0">
        <references count="5">
          <reference field="19" count="1" selected="0">
            <x v="98"/>
          </reference>
          <reference field="20" count="1">
            <x v="4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60">
      <pivotArea collapsedLevelsAreSubtotals="1" fieldPosition="0">
        <references count="4">
          <reference field="19" count="1">
            <x v="116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59">
      <pivotArea collapsedLevelsAreSubtotals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758">
      <pivotArea collapsedLevelsAreSubtotals="1" fieldPosition="0">
        <references count="1">
          <reference field="29" count="1">
            <x v="20"/>
          </reference>
        </references>
      </pivotArea>
    </format>
    <format dxfId="757">
      <pivotArea collapsedLevelsAreSubtotals="1" fieldPosition="0">
        <references count="2">
          <reference field="27" count="1">
            <x v="1"/>
          </reference>
          <reference field="29" count="1" selected="0">
            <x v="20"/>
          </reference>
        </references>
      </pivotArea>
    </format>
    <format dxfId="756">
      <pivotArea collapsedLevelsAreSubtotals="1" fieldPosition="0">
        <references count="3">
          <reference field="27" count="1" selected="0">
            <x v="1"/>
          </reference>
          <reference field="28" count="1">
            <x v="0"/>
          </reference>
          <reference field="29" count="1" selected="0">
            <x v="20"/>
          </reference>
        </references>
      </pivotArea>
    </format>
    <format dxfId="755">
      <pivotArea collapsedLevelsAreSubtotals="1" fieldPosition="0">
        <references count="4">
          <reference field="19" count="1">
            <x v="73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54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53">
      <pivotArea collapsedLevelsAreSubtotals="1" fieldPosition="0">
        <references count="4">
          <reference field="19" count="1">
            <x v="93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52">
      <pivotArea collapsedLevelsAreSubtotals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51">
      <pivotArea collapsedLevelsAreSubtotals="1" fieldPosition="0">
        <references count="4">
          <reference field="19" count="1">
            <x v="95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50">
      <pivotArea collapsedLevelsAreSubtotals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49">
      <pivotArea collapsedLevelsAreSubtotals="1" fieldPosition="0">
        <references count="4">
          <reference field="19" count="1">
            <x v="96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48">
      <pivotArea collapsedLevelsAreSubtotals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47">
      <pivotArea collapsedLevelsAreSubtotals="1" fieldPosition="0">
        <references count="4">
          <reference field="19" count="1">
            <x v="97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46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745">
      <pivotArea collapsedLevelsAreSubtotals="1" fieldPosition="0">
        <references count="3">
          <reference field="27" count="1" selected="0">
            <x v="1"/>
          </reference>
          <reference field="28" count="1">
            <x v="25"/>
          </reference>
          <reference field="29" count="1" selected="0">
            <x v="20"/>
          </reference>
        </references>
      </pivotArea>
    </format>
    <format dxfId="744">
      <pivotArea collapsedLevelsAreSubtotals="1" fieldPosition="0">
        <references count="4">
          <reference field="19" count="1">
            <x v="97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743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742">
      <pivotArea collapsedLevelsAreSubtotals="1" fieldPosition="0">
        <references count="4">
          <reference field="19" count="1">
            <x v="109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741">
      <pivotArea collapsedLevelsAreSubtotals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740">
      <pivotArea collapsedLevelsAreSubtotals="1" fieldPosition="0">
        <references count="3">
          <reference field="27" count="1" selected="0">
            <x v="1"/>
          </reference>
          <reference field="28" count="1">
            <x v="40"/>
          </reference>
          <reference field="29" count="1" selected="0">
            <x v="20"/>
          </reference>
        </references>
      </pivotArea>
    </format>
    <format dxfId="739">
      <pivotArea collapsedLevelsAreSubtotals="1" fieldPosition="0">
        <references count="4">
          <reference field="19" count="1">
            <x v="17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8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7">
      <pivotArea collapsedLevelsAreSubtotals="1" fieldPosition="0">
        <references count="4">
          <reference field="19" count="1">
            <x v="21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6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5">
      <pivotArea collapsedLevelsAreSubtotals="1" fieldPosition="0">
        <references count="4">
          <reference field="19" count="1">
            <x v="29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4">
      <pivotArea collapsedLevelsAreSubtotals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3">
      <pivotArea collapsedLevelsAreSubtotals="1" fieldPosition="0">
        <references count="4">
          <reference field="19" count="1">
            <x v="3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2">
      <pivotArea collapsedLevelsAreSubtotals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1">
      <pivotArea collapsedLevelsAreSubtotals="1" fieldPosition="0">
        <references count="4">
          <reference field="19" count="1">
            <x v="33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30">
      <pivotArea collapsedLevelsAreSubtotals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9">
      <pivotArea collapsedLevelsAreSubtotals="1" fieldPosition="0">
        <references count="4">
          <reference field="19" count="1">
            <x v="36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8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7">
      <pivotArea collapsedLevelsAreSubtotals="1" fieldPosition="0">
        <references count="4">
          <reference field="19" count="1">
            <x v="44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6">
      <pivotArea collapsedLevelsAreSubtotals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5">
      <pivotArea collapsedLevelsAreSubtotals="1" fieldPosition="0">
        <references count="4">
          <reference field="19" count="1">
            <x v="46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4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3">
      <pivotArea collapsedLevelsAreSubtotals="1" fieldPosition="0">
        <references count="4">
          <reference field="19" count="1">
            <x v="5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2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1">
      <pivotArea collapsedLevelsAreSubtotals="1" fieldPosition="0">
        <references count="4">
          <reference field="19" count="1">
            <x v="55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20">
      <pivotArea collapsedLevelsAreSubtotals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19">
      <pivotArea collapsedLevelsAreSubtotals="1" fieldPosition="0">
        <references count="4">
          <reference field="19" count="1">
            <x v="11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18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17">
      <pivotArea collapsedLevelsAreSubtotals="1" fieldPosition="0">
        <references count="4">
          <reference field="19" count="1">
            <x v="13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16">
      <pivotArea collapsedLevelsAreSubtotals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715">
      <pivotArea collapsedLevelsAreSubtotals="1" fieldPosition="0">
        <references count="1">
          <reference field="29" count="1">
            <x v="21"/>
          </reference>
        </references>
      </pivotArea>
    </format>
    <format dxfId="714">
      <pivotArea collapsedLevelsAreSubtotals="1" fieldPosition="0">
        <references count="2">
          <reference field="27" count="1">
            <x v="2"/>
          </reference>
          <reference field="29" count="1" selected="0">
            <x v="21"/>
          </reference>
        </references>
      </pivotArea>
    </format>
    <format dxfId="713">
      <pivotArea collapsedLevelsAreSubtotals="1" fieldPosition="0">
        <references count="3">
          <reference field="27" count="1" selected="0">
            <x v="2"/>
          </reference>
          <reference field="28" count="1">
            <x v="15"/>
          </reference>
          <reference field="29" count="1" selected="0">
            <x v="21"/>
          </reference>
        </references>
      </pivotArea>
    </format>
    <format dxfId="712">
      <pivotArea collapsedLevelsAreSubtotals="1" fieldPosition="0">
        <references count="4">
          <reference field="19" count="1">
            <x v="109"/>
          </reference>
          <reference field="27" count="1" selected="0">
            <x v="2"/>
          </reference>
          <reference field="28" count="1" selected="0">
            <x v="15"/>
          </reference>
          <reference field="29" count="1" selected="0">
            <x v="21"/>
          </reference>
        </references>
      </pivotArea>
    </format>
    <format dxfId="711">
      <pivotArea collapsedLevelsAreSubtotals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2"/>
          </reference>
          <reference field="28" count="1" selected="0">
            <x v="15"/>
          </reference>
          <reference field="29" count="1" selected="0">
            <x v="21"/>
          </reference>
        </references>
      </pivotArea>
    </format>
    <format dxfId="710">
      <pivotArea collapsedLevelsAreSubtotals="1" fieldPosition="0">
        <references count="3">
          <reference field="27" count="1" selected="0">
            <x v="2"/>
          </reference>
          <reference field="28" count="1">
            <x v="29"/>
          </reference>
          <reference field="29" count="1" selected="0">
            <x v="21"/>
          </reference>
        </references>
      </pivotArea>
    </format>
    <format dxfId="709">
      <pivotArea collapsedLevelsAreSubtotals="1" fieldPosition="0">
        <references count="4">
          <reference field="19" count="1">
            <x v="109"/>
          </reference>
          <reference field="27" count="1" selected="0">
            <x v="2"/>
          </reference>
          <reference field="28" count="1" selected="0">
            <x v="29"/>
          </reference>
          <reference field="29" count="1" selected="0">
            <x v="21"/>
          </reference>
        </references>
      </pivotArea>
    </format>
    <format dxfId="708">
      <pivotArea collapsedLevelsAreSubtotals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2"/>
          </reference>
          <reference field="28" count="1" selected="0">
            <x v="29"/>
          </reference>
          <reference field="29" count="1" selected="0">
            <x v="21"/>
          </reference>
        </references>
      </pivotArea>
    </format>
    <format dxfId="707">
      <pivotArea collapsedLevelsAreSubtotals="1" fieldPosition="0">
        <references count="3">
          <reference field="27" count="1" selected="0">
            <x v="2"/>
          </reference>
          <reference field="28" count="1">
            <x v="33"/>
          </reference>
          <reference field="29" count="1" selected="0">
            <x v="21"/>
          </reference>
        </references>
      </pivotArea>
    </format>
    <format dxfId="706">
      <pivotArea collapsedLevelsAreSubtotals="1" fieldPosition="0">
        <references count="4">
          <reference field="19" count="1">
            <x v="38"/>
          </reference>
          <reference field="27" count="1" selected="0">
            <x v="2"/>
          </reference>
          <reference field="28" count="1" selected="0">
            <x v="33"/>
          </reference>
          <reference field="29" count="1" selected="0">
            <x v="21"/>
          </reference>
        </references>
      </pivotArea>
    </format>
    <format dxfId="705">
      <pivotArea collapsedLevelsAreSubtotals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2"/>
          </reference>
          <reference field="28" count="1" selected="0">
            <x v="33"/>
          </reference>
          <reference field="29" count="1" selected="0">
            <x v="21"/>
          </reference>
        </references>
      </pivotArea>
    </format>
    <format dxfId="704">
      <pivotArea collapsedLevelsAreSubtotals="1" fieldPosition="0">
        <references count="1">
          <reference field="29" count="1">
            <x v="22"/>
          </reference>
        </references>
      </pivotArea>
    </format>
    <format dxfId="703">
      <pivotArea collapsedLevelsAreSubtotals="1" fieldPosition="0">
        <references count="2">
          <reference field="27" count="1">
            <x v="4"/>
          </reference>
          <reference field="29" count="1" selected="0">
            <x v="22"/>
          </reference>
        </references>
      </pivotArea>
    </format>
    <format dxfId="702">
      <pivotArea collapsedLevelsAreSubtotals="1" fieldPosition="0">
        <references count="3">
          <reference field="27" count="1" selected="0">
            <x v="4"/>
          </reference>
          <reference field="28" count="1">
            <x v="42"/>
          </reference>
          <reference field="29" count="1" selected="0">
            <x v="22"/>
          </reference>
        </references>
      </pivotArea>
    </format>
    <format dxfId="701">
      <pivotArea collapsedLevelsAreSubtotals="1" fieldPosition="0">
        <references count="4">
          <reference field="19" count="1">
            <x v="100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00">
      <pivotArea collapsedLevelsAreSubtotals="1" fieldPosition="0">
        <references count="5">
          <reference field="19" count="1" selected="0">
            <x v="100"/>
          </reference>
          <reference field="20" count="1">
            <x v="102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9">
      <pivotArea collapsedLevelsAreSubtotals="1" fieldPosition="0">
        <references count="4">
          <reference field="19" count="1">
            <x v="102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8">
      <pivotArea collapsedLevelsAreSubtotals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7">
      <pivotArea collapsedLevelsAreSubtotals="1" fieldPosition="0">
        <references count="4">
          <reference field="19" count="1">
            <x v="107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6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5">
      <pivotArea collapsedLevelsAreSubtotals="1" fieldPosition="0">
        <references count="4">
          <reference field="19" count="1">
            <x v="108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4">
      <pivotArea collapsedLevelsAreSubtotals="1" fieldPosition="0">
        <references count="5">
          <reference field="19" count="1" selected="0">
            <x v="108"/>
          </reference>
          <reference field="20" count="1">
            <x v="135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3">
      <pivotArea collapsedLevelsAreSubtotals="1" fieldPosition="0">
        <references count="4">
          <reference field="19" count="1">
            <x v="133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2">
      <pivotArea collapsedLevelsAreSubtotals="1" fieldPosition="0">
        <references count="5">
          <reference field="19" count="1" selected="0">
            <x v="133"/>
          </reference>
          <reference field="20" count="1">
            <x v="134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1">
      <pivotArea collapsedLevelsAreSubtotals="1" fieldPosition="0">
        <references count="4">
          <reference field="19" count="1">
            <x v="140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90">
      <pivotArea collapsedLevelsAreSubtotals="1" fieldPosition="0">
        <references count="5">
          <reference field="19" count="1" selected="0">
            <x v="140"/>
          </reference>
          <reference field="20" count="1">
            <x v="0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89">
      <pivotArea collapsedLevelsAreSubtotals="1" fieldPosition="0">
        <references count="4">
          <reference field="19" count="1">
            <x v="141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88">
      <pivotArea collapsedLevelsAreSubtotals="1" fieldPosition="0">
        <references count="5">
          <reference field="19" count="1" selected="0">
            <x v="141"/>
          </reference>
          <reference field="20" count="1">
            <x v="58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687">
      <pivotArea collapsedLevelsAreSubtotals="1" fieldPosition="0">
        <references count="1">
          <reference field="29" count="1">
            <x v="23"/>
          </reference>
        </references>
      </pivotArea>
    </format>
    <format dxfId="686">
      <pivotArea collapsedLevelsAreSubtotals="1" fieldPosition="0">
        <references count="2">
          <reference field="27" count="1">
            <x v="4"/>
          </reference>
          <reference field="29" count="1" selected="0">
            <x v="23"/>
          </reference>
        </references>
      </pivotArea>
    </format>
    <format dxfId="685">
      <pivotArea collapsedLevelsAreSubtotals="1" fieldPosition="0">
        <references count="3">
          <reference field="27" count="1" selected="0">
            <x v="4"/>
          </reference>
          <reference field="28" count="1">
            <x v="44"/>
          </reference>
          <reference field="29" count="1" selected="0">
            <x v="23"/>
          </reference>
        </references>
      </pivotArea>
    </format>
    <format dxfId="684">
      <pivotArea collapsedLevelsAreSubtotals="1" fieldPosition="0">
        <references count="4">
          <reference field="19" count="1">
            <x v="23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83">
      <pivotArea collapsedLevelsAreSubtotals="1" fieldPosition="0">
        <references count="5">
          <reference field="19" count="1" selected="0">
            <x v="23"/>
          </reference>
          <reference field="20" count="1">
            <x v="66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82">
      <pivotArea collapsedLevelsAreSubtotals="1" fieldPosition="0">
        <references count="4">
          <reference field="19" count="1">
            <x v="103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81">
      <pivotArea collapsedLevelsAreSubtotals="1" fieldPosition="0">
        <references count="5">
          <reference field="19" count="1" selected="0">
            <x v="103"/>
          </reference>
          <reference field="20" count="1">
            <x v="29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80">
      <pivotArea collapsedLevelsAreSubtotals="1" fieldPosition="0">
        <references count="4">
          <reference field="19" count="1">
            <x v="104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79">
      <pivotArea collapsedLevelsAreSubtotals="1" fieldPosition="0">
        <references count="5">
          <reference field="19" count="1" selected="0">
            <x v="104"/>
          </reference>
          <reference field="20" count="1">
            <x v="88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678">
      <pivotArea collapsedLevelsAreSubtotals="1" fieldPosition="0">
        <references count="1">
          <reference field="29" count="1">
            <x v="24"/>
          </reference>
        </references>
      </pivotArea>
    </format>
    <format dxfId="677">
      <pivotArea collapsedLevelsAreSubtotals="1" fieldPosition="0">
        <references count="2">
          <reference field="27" count="1">
            <x v="5"/>
          </reference>
          <reference field="29" count="1" selected="0">
            <x v="24"/>
          </reference>
        </references>
      </pivotArea>
    </format>
    <format dxfId="676">
      <pivotArea collapsedLevelsAreSubtotals="1" fieldPosition="0">
        <references count="3">
          <reference field="27" count="1" selected="0">
            <x v="5"/>
          </reference>
          <reference field="28" count="1">
            <x v="32"/>
          </reference>
          <reference field="29" count="1" selected="0">
            <x v="24"/>
          </reference>
        </references>
      </pivotArea>
    </format>
    <format dxfId="675">
      <pivotArea collapsedLevelsAreSubtotals="1" fieldPosition="0">
        <references count="4">
          <reference field="19" count="1">
            <x v="70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4">
      <pivotArea collapsedLevelsAreSubtotals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3">
      <pivotArea collapsedLevelsAreSubtotals="1" fieldPosition="0">
        <references count="4">
          <reference field="19" count="1">
            <x v="136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2">
      <pivotArea collapsedLevelsAreSubtotals="1" fieldPosition="0">
        <references count="5">
          <reference field="19" count="1" selected="0">
            <x v="136"/>
          </reference>
          <reference field="20" count="1">
            <x v="31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1">
      <pivotArea collapsedLevelsAreSubtotals="1" fieldPosition="0">
        <references count="4">
          <reference field="19" count="1">
            <x v="137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0">
      <pivotArea collapsedLevelsAreSubtotals="1" fieldPosition="0">
        <references count="5">
          <reference field="19" count="1" selected="0">
            <x v="137"/>
          </reference>
          <reference field="20" count="1">
            <x v="23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69">
      <pivotArea collapsedLevelsAreSubtotals="1" fieldPosition="0">
        <references count="4">
          <reference field="19" count="1">
            <x v="138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68">
      <pivotArea collapsedLevelsAreSubtotals="1" fieldPosition="0">
        <references count="5">
          <reference field="19" count="1" selected="0">
            <x v="138"/>
          </reference>
          <reference field="20" count="1">
            <x v="24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67">
      <pivotArea collapsedLevelsAreSubtotals="1" fieldPosition="0">
        <references count="3">
          <reference field="27" count="1" selected="0">
            <x v="5"/>
          </reference>
          <reference field="28" count="1">
            <x v="37"/>
          </reference>
          <reference field="29" count="1" selected="0">
            <x v="24"/>
          </reference>
        </references>
      </pivotArea>
    </format>
    <format dxfId="666">
      <pivotArea collapsedLevelsAreSubtotals="1" fieldPosition="0">
        <references count="4">
          <reference field="19" count="1">
            <x v="136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65">
      <pivotArea collapsedLevelsAreSubtotals="1" fieldPosition="0">
        <references count="5">
          <reference field="19" count="1" selected="0">
            <x v="136"/>
          </reference>
          <reference field="20" count="1">
            <x v="31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64">
      <pivotArea collapsedLevelsAreSubtotals="1" fieldPosition="0">
        <references count="4">
          <reference field="19" count="1">
            <x v="138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63">
      <pivotArea collapsedLevelsAreSubtotals="1" fieldPosition="0">
        <references count="5">
          <reference field="19" count="1" selected="0">
            <x v="138"/>
          </reference>
          <reference field="20" count="1">
            <x v="24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62">
      <pivotArea collapsedLevelsAreSubtotals="1" fieldPosition="0">
        <references count="1">
          <reference field="29" count="1">
            <x v="25"/>
          </reference>
        </references>
      </pivotArea>
    </format>
    <format dxfId="661">
      <pivotArea collapsedLevelsAreSubtotals="1" fieldPosition="0">
        <references count="2">
          <reference field="27" count="1">
            <x v="7"/>
          </reference>
          <reference field="29" count="1" selected="0">
            <x v="25"/>
          </reference>
        </references>
      </pivotArea>
    </format>
    <format dxfId="660">
      <pivotArea collapsedLevelsAreSubtotals="1" fieldPosition="0">
        <references count="3">
          <reference field="27" count="1" selected="0">
            <x v="7"/>
          </reference>
          <reference field="28" count="1">
            <x v="13"/>
          </reference>
          <reference field="29" count="1" selected="0">
            <x v="25"/>
          </reference>
        </references>
      </pivotArea>
    </format>
    <format dxfId="659">
      <pivotArea collapsedLevelsAreSubtotals="1" fieldPosition="0">
        <references count="4">
          <reference field="19" count="1">
            <x v="69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8">
      <pivotArea collapsedLevelsAreSubtotals="1" fieldPosition="0">
        <references count="5">
          <reference field="19" count="1" selected="0">
            <x v="69"/>
          </reference>
          <reference field="20" count="1">
            <x v="116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7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6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5">
      <pivotArea collapsedLevelsAreSubtotals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4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3">
      <pivotArea collapsedLevelsAreSubtotals="1" fieldPosition="0">
        <references count="4">
          <reference field="19" count="1">
            <x v="112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2">
      <pivotArea collapsedLevelsAreSubtotals="1" fieldPosition="0">
        <references count="5">
          <reference field="19" count="1" selected="0">
            <x v="112"/>
          </reference>
          <reference field="20" count="1">
            <x v="12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51">
      <pivotArea collapsedLevelsAreSubtotals="1" fieldPosition="0">
        <references count="3">
          <reference field="27" count="1" selected="0">
            <x v="7"/>
          </reference>
          <reference field="28" count="1">
            <x v="31"/>
          </reference>
          <reference field="29" count="1" selected="0">
            <x v="25"/>
          </reference>
        </references>
      </pivotArea>
    </format>
    <format dxfId="650">
      <pivotArea collapsedLevelsAreSubtotals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31"/>
          </reference>
          <reference field="29" count="1" selected="0">
            <x v="25"/>
          </reference>
        </references>
      </pivotArea>
    </format>
    <format dxfId="649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31"/>
          </reference>
          <reference field="29" count="1" selected="0">
            <x v="25"/>
          </reference>
        </references>
      </pivotArea>
    </format>
    <format dxfId="648">
      <pivotArea collapsedLevelsAreSubtotals="1" fieldPosition="0">
        <references count="3">
          <reference field="27" count="1" selected="0">
            <x v="7"/>
          </reference>
          <reference field="28" count="1">
            <x v="55"/>
          </reference>
          <reference field="29" count="1" selected="0">
            <x v="25"/>
          </reference>
        </references>
      </pivotArea>
    </format>
    <format dxfId="647">
      <pivotArea collapsedLevelsAreSubtotals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55"/>
          </reference>
          <reference field="29" count="1" selected="0">
            <x v="25"/>
          </reference>
        </references>
      </pivotArea>
    </format>
    <format dxfId="646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55"/>
          </reference>
          <reference field="29" count="1" selected="0">
            <x v="25"/>
          </reference>
        </references>
      </pivotArea>
    </format>
    <format dxfId="645">
      <pivotArea collapsedLevelsAreSubtotals="1" fieldPosition="0">
        <references count="1">
          <reference field="29" count="1">
            <x v="26"/>
          </reference>
        </references>
      </pivotArea>
    </format>
    <format dxfId="644">
      <pivotArea collapsedLevelsAreSubtotals="1" fieldPosition="0">
        <references count="2">
          <reference field="27" count="1">
            <x v="7"/>
          </reference>
          <reference field="29" count="1" selected="0">
            <x v="26"/>
          </reference>
        </references>
      </pivotArea>
    </format>
    <format dxfId="643">
      <pivotArea collapsedLevelsAreSubtotals="1" fieldPosition="0">
        <references count="3">
          <reference field="27" count="1" selected="0">
            <x v="7"/>
          </reference>
          <reference field="28" count="1">
            <x v="45"/>
          </reference>
          <reference field="29" count="1" selected="0">
            <x v="26"/>
          </reference>
        </references>
      </pivotArea>
    </format>
    <format dxfId="642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45"/>
          </reference>
          <reference field="29" count="1" selected="0">
            <x v="26"/>
          </reference>
        </references>
      </pivotArea>
    </format>
    <format dxfId="641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45"/>
          </reference>
          <reference field="29" count="1" selected="0">
            <x v="26"/>
          </reference>
        </references>
      </pivotArea>
    </format>
    <format dxfId="640">
      <pivotArea collapsedLevelsAreSubtotals="1" fieldPosition="0">
        <references count="1">
          <reference field="29" count="1">
            <x v="27"/>
          </reference>
        </references>
      </pivotArea>
    </format>
    <format dxfId="639">
      <pivotArea collapsedLevelsAreSubtotals="1" fieldPosition="0">
        <references count="2">
          <reference field="27" count="1">
            <x v="7"/>
          </reference>
          <reference field="29" count="1" selected="0">
            <x v="27"/>
          </reference>
        </references>
      </pivotArea>
    </format>
    <format dxfId="638">
      <pivotArea collapsedLevelsAreSubtotals="1" fieldPosition="0">
        <references count="3">
          <reference field="27" count="1" selected="0">
            <x v="7"/>
          </reference>
          <reference field="28" count="1">
            <x v="10"/>
          </reference>
          <reference field="29" count="1" selected="0">
            <x v="27"/>
          </reference>
        </references>
      </pivotArea>
    </format>
    <format dxfId="637">
      <pivotArea collapsedLevelsAreSubtotals="1" fieldPosition="0">
        <references count="4">
          <reference field="19" count="1">
            <x v="24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6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5">
      <pivotArea collapsedLevelsAreSubtotals="1" fieldPosition="0">
        <references count="4">
          <reference field="19" count="1">
            <x v="26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4">
      <pivotArea collapsedLevelsAreSubtotals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3">
      <pivotArea collapsedLevelsAreSubtotals="1" fieldPosition="0">
        <references count="4">
          <reference field="19" count="1">
            <x v="64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2">
      <pivotArea collapsedLevelsAreSubtotals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1">
      <pivotArea collapsedLevelsAreSubtotals="1" fieldPosition="0">
        <references count="4">
          <reference field="19" count="1">
            <x v="88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30">
      <pivotArea collapsedLevelsAreSubtotals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29">
      <pivotArea collapsedLevelsAreSubtotals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28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627">
      <pivotArea collapsedLevelsAreSubtotals="1" fieldPosition="0">
        <references count="1">
          <reference field="29" count="1">
            <x v="28"/>
          </reference>
        </references>
      </pivotArea>
    </format>
    <format dxfId="626">
      <pivotArea collapsedLevelsAreSubtotals="1" fieldPosition="0">
        <references count="2">
          <reference field="27" count="1">
            <x v="5"/>
          </reference>
          <reference field="29" count="1" selected="0">
            <x v="28"/>
          </reference>
        </references>
      </pivotArea>
    </format>
    <format dxfId="625">
      <pivotArea collapsedLevelsAreSubtotals="1" fieldPosition="0">
        <references count="3">
          <reference field="27" count="1" selected="0">
            <x v="5"/>
          </reference>
          <reference field="28" count="1">
            <x v="50"/>
          </reference>
          <reference field="29" count="1" selected="0">
            <x v="28"/>
          </reference>
        </references>
      </pivotArea>
    </format>
    <format dxfId="624">
      <pivotArea collapsedLevelsAreSubtotals="1" fieldPosition="0">
        <references count="4">
          <reference field="19" count="1">
            <x v="1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23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22">
      <pivotArea collapsedLevelsAreSubtotals="1" fieldPosition="0">
        <references count="4">
          <reference field="19" count="1">
            <x v="2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21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20">
      <pivotArea collapsedLevelsAreSubtotals="1" fieldPosition="0">
        <references count="4">
          <reference field="19" count="1">
            <x v="3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9">
      <pivotArea collapsedLevelsAreSubtotals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8">
      <pivotArea collapsedLevelsAreSubtotals="1" fieldPosition="0">
        <references count="4">
          <reference field="19" count="1">
            <x v="3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7">
      <pivotArea collapsedLevelsAreSubtotals="1" fieldPosition="0">
        <references count="5">
          <reference field="19" count="1" selected="0">
            <x v="35"/>
          </reference>
          <reference field="20" count="1">
            <x v="6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6">
      <pivotArea collapsedLevelsAreSubtotals="1" fieldPosition="0">
        <references count="4">
          <reference field="19" count="1">
            <x v="36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5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4">
      <pivotArea collapsedLevelsAreSubtotals="1" fieldPosition="0">
        <references count="4">
          <reference field="19" count="1">
            <x v="3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3">
      <pivotArea collapsedLevelsAreSubtotals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2">
      <pivotArea collapsedLevelsAreSubtotals="1" fieldPosition="0">
        <references count="4">
          <reference field="19" count="1">
            <x v="39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1">
      <pivotArea collapsedLevelsAreSubtotals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10">
      <pivotArea collapsedLevelsAreSubtotals="1" fieldPosition="0">
        <references count="4">
          <reference field="19" count="1">
            <x v="4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9">
      <pivotArea collapsedLevelsAreSubtotals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8">
      <pivotArea collapsedLevelsAreSubtotals="1" fieldPosition="0">
        <references count="4">
          <reference field="19" count="1">
            <x v="4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7">
      <pivotArea collapsedLevelsAreSubtotals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6">
      <pivotArea collapsedLevelsAreSubtotals="1" fieldPosition="0">
        <references count="4">
          <reference field="19" count="1">
            <x v="4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5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4">
      <pivotArea collapsedLevelsAreSubtotals="1" fieldPosition="0">
        <references count="4">
          <reference field="19" count="1">
            <x v="46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3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2">
      <pivotArea collapsedLevelsAreSubtotals="1" fieldPosition="0">
        <references count="4">
          <reference field="19" count="1">
            <x v="5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1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600">
      <pivotArea collapsedLevelsAreSubtotals="1" fieldPosition="0">
        <references count="4">
          <reference field="19" count="1">
            <x v="6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9">
      <pivotArea collapsedLevelsAreSubtotals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8">
      <pivotArea collapsedLevelsAreSubtotals="1" fieldPosition="0">
        <references count="4">
          <reference field="19" count="1">
            <x v="6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7">
      <pivotArea collapsedLevelsAreSubtotals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6">
      <pivotArea collapsedLevelsAreSubtotals="1" fieldPosition="0">
        <references count="4">
          <reference field="19" count="1">
            <x v="7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5">
      <pivotArea collapsedLevelsAreSubtotals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4">
      <pivotArea collapsedLevelsAreSubtotals="1" fieldPosition="0">
        <references count="4">
          <reference field="19" count="1">
            <x v="73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3">
      <pivotArea collapsedLevelsAreSubtotals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2">
      <pivotArea collapsedLevelsAreSubtotals="1" fieldPosition="0">
        <references count="4">
          <reference field="19" count="1">
            <x v="84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1">
      <pivotArea collapsedLevelsAreSubtotals="1" fieldPosition="0">
        <references count="5">
          <reference field="19" count="1" selected="0">
            <x v="84"/>
          </reference>
          <reference field="20" count="1">
            <x v="54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90">
      <pivotArea collapsedLevelsAreSubtotals="1" fieldPosition="0">
        <references count="4">
          <reference field="19" count="1">
            <x v="86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9">
      <pivotArea collapsedLevelsAreSubtotals="1" fieldPosition="0">
        <references count="5">
          <reference field="19" count="1" selected="0">
            <x v="86"/>
          </reference>
          <reference field="20" count="1">
            <x v="103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8">
      <pivotArea collapsedLevelsAreSubtotals="1" fieldPosition="0">
        <references count="4">
          <reference field="19" count="1">
            <x v="8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7">
      <pivotArea collapsedLevelsAreSubtotals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6">
      <pivotArea collapsedLevelsAreSubtotals="1" fieldPosition="0">
        <references count="4">
          <reference field="19" count="1">
            <x v="8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5">
      <pivotArea collapsedLevelsAreSubtotals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4">
      <pivotArea collapsedLevelsAreSubtotals="1" fieldPosition="0">
        <references count="4">
          <reference field="19" count="1">
            <x v="11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3">
      <pivotArea collapsedLevelsAreSubtotals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2">
      <pivotArea collapsedLevelsAreSubtotals="1" fieldPosition="0">
        <references count="4">
          <reference field="19" count="1">
            <x v="12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1">
      <pivotArea collapsedLevelsAreSubtotals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80">
      <pivotArea collapsedLevelsAreSubtotals="1" fieldPosition="0">
        <references count="4">
          <reference field="19" count="1">
            <x v="12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9">
      <pivotArea collapsedLevelsAreSubtotals="1" fieldPosition="0">
        <references count="5">
          <reference field="19" count="1" selected="0">
            <x v="121"/>
          </reference>
          <reference field="20" count="1">
            <x v="5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8">
      <pivotArea collapsedLevelsAreSubtotals="1" fieldPosition="0">
        <references count="4">
          <reference field="19" count="1">
            <x v="12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7">
      <pivotArea collapsedLevelsAreSubtotals="1" fieldPosition="0">
        <references count="5">
          <reference field="19" count="1" selected="0">
            <x v="125"/>
          </reference>
          <reference field="20" count="1">
            <x v="6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6">
      <pivotArea collapsedLevelsAreSubtotals="1" fieldPosition="0">
        <references count="4">
          <reference field="19" count="1">
            <x v="12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5">
      <pivotArea collapsedLevelsAreSubtotals="1" fieldPosition="0">
        <references count="5">
          <reference field="19" count="1" selected="0">
            <x v="128"/>
          </reference>
          <reference field="20" count="1">
            <x v="3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4">
      <pivotArea collapsedLevelsAreSubtotals="1" fieldPosition="0">
        <references count="4">
          <reference field="19" count="1">
            <x v="13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3">
      <pivotArea collapsedLevelsAreSubtotals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72">
      <pivotArea collapsedLevelsAreSubtotals="1" fieldPosition="0">
        <references count="1">
          <reference field="29" count="1">
            <x v="29"/>
          </reference>
        </references>
      </pivotArea>
    </format>
    <format dxfId="571">
      <pivotArea collapsedLevelsAreSubtotals="1" fieldPosition="0">
        <references count="2">
          <reference field="27" count="1">
            <x v="2"/>
          </reference>
          <reference field="29" count="1" selected="0">
            <x v="29"/>
          </reference>
        </references>
      </pivotArea>
    </format>
    <format dxfId="570">
      <pivotArea collapsedLevelsAreSubtotals="1" fieldPosition="0">
        <references count="3">
          <reference field="27" count="1" selected="0">
            <x v="2"/>
          </reference>
          <reference field="28" count="1">
            <x v="8"/>
          </reference>
          <reference field="29" count="1" selected="0">
            <x v="29"/>
          </reference>
        </references>
      </pivotArea>
    </format>
    <format dxfId="569">
      <pivotArea collapsedLevelsAreSubtotals="1" fieldPosition="0">
        <references count="4">
          <reference field="19" count="1">
            <x v="97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568">
      <pivotArea collapsedLevelsAreSubtotals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567">
      <pivotArea collapsedLevelsAreSubtotals="1" fieldPosition="0">
        <references count="4">
          <reference field="19" count="1">
            <x v="110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566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565">
      <pivotArea collapsedLevelsAreSubtotals="1" fieldPosition="0">
        <references count="1">
          <reference field="29" count="1">
            <x v="30"/>
          </reference>
        </references>
      </pivotArea>
    </format>
    <format dxfId="564">
      <pivotArea collapsedLevelsAreSubtotals="1" fieldPosition="0">
        <references count="2">
          <reference field="27" count="1">
            <x v="1"/>
          </reference>
          <reference field="29" count="1" selected="0">
            <x v="30"/>
          </reference>
        </references>
      </pivotArea>
    </format>
    <format dxfId="563">
      <pivotArea collapsedLevelsAreSubtotals="1" fieldPosition="0">
        <references count="3">
          <reference field="27" count="1" selected="0">
            <x v="1"/>
          </reference>
          <reference field="28" count="1">
            <x v="20"/>
          </reference>
          <reference field="29" count="1" selected="0">
            <x v="30"/>
          </reference>
        </references>
      </pivotArea>
    </format>
    <format dxfId="562">
      <pivotArea collapsedLevelsAreSubtotals="1" fieldPosition="0">
        <references count="4">
          <reference field="19" count="1">
            <x v="24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61">
      <pivotArea collapsedLevelsAreSubtotals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60">
      <pivotArea collapsedLevelsAreSubtotals="1" fieldPosition="0">
        <references count="4">
          <reference field="19" count="1">
            <x v="36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9">
      <pivotArea collapsedLevelsAreSubtotals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8">
      <pivotArea collapsedLevelsAreSubtotals="1" fieldPosition="0">
        <references count="4">
          <reference field="19" count="1">
            <x v="46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7">
      <pivotArea collapsedLevelsAreSubtotals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6">
      <pivotArea collapsedLevelsAreSubtotals="1" fieldPosition="0">
        <references count="4">
          <reference field="19" count="1">
            <x v="65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5">
      <pivotArea collapsedLevelsAreSubtotals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4">
      <pivotArea collapsedLevelsAreSubtotals="1" fieldPosition="0">
        <references count="4">
          <reference field="19" count="1">
            <x v="82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3">
      <pivotArea collapsedLevelsAreSubtotals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552">
      <pivotArea collapsedLevelsAreSubtotals="1" fieldPosition="0">
        <references count="1">
          <reference field="29" count="1">
            <x v="31"/>
          </reference>
        </references>
      </pivotArea>
    </format>
    <format dxfId="551">
      <pivotArea collapsedLevelsAreSubtotals="1" fieldPosition="0">
        <references count="2">
          <reference field="27" count="1">
            <x v="1"/>
          </reference>
          <reference field="29" count="1" selected="0">
            <x v="31"/>
          </reference>
        </references>
      </pivotArea>
    </format>
    <format dxfId="550">
      <pivotArea collapsedLevelsAreSubtotals="1" fieldPosition="0">
        <references count="3">
          <reference field="27" count="1" selected="0">
            <x v="1"/>
          </reference>
          <reference field="28" count="1">
            <x v="41"/>
          </reference>
          <reference field="29" count="1" selected="0">
            <x v="31"/>
          </reference>
        </references>
      </pivotArea>
    </format>
    <format dxfId="549">
      <pivotArea collapsedLevelsAreSubtotals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41"/>
          </reference>
          <reference field="29" count="1" selected="0">
            <x v="31"/>
          </reference>
        </references>
      </pivotArea>
    </format>
    <format dxfId="548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41"/>
          </reference>
          <reference field="29" count="1" selected="0">
            <x v="31"/>
          </reference>
        </references>
      </pivotArea>
    </format>
    <format dxfId="547">
      <pivotArea collapsedLevelsAreSubtotals="1" fieldPosition="0">
        <references count="1">
          <reference field="29" count="1">
            <x v="32"/>
          </reference>
        </references>
      </pivotArea>
    </format>
    <format dxfId="546">
      <pivotArea collapsedLevelsAreSubtotals="1" fieldPosition="0">
        <references count="2">
          <reference field="27" count="1">
            <x v="1"/>
          </reference>
          <reference field="29" count="1" selected="0">
            <x v="32"/>
          </reference>
        </references>
      </pivotArea>
    </format>
    <format dxfId="545">
      <pivotArea collapsedLevelsAreSubtotals="1" fieldPosition="0">
        <references count="3">
          <reference field="27" count="1" selected="0">
            <x v="1"/>
          </reference>
          <reference field="28" count="1">
            <x v="11"/>
          </reference>
          <reference field="29" count="1" selected="0">
            <x v="32"/>
          </reference>
        </references>
      </pivotArea>
    </format>
    <format dxfId="544">
      <pivotArea collapsedLevelsAreSubtotals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11"/>
          </reference>
          <reference field="29" count="1" selected="0">
            <x v="32"/>
          </reference>
        </references>
      </pivotArea>
    </format>
    <format dxfId="543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11"/>
          </reference>
          <reference field="29" count="1" selected="0">
            <x v="32"/>
          </reference>
        </references>
      </pivotArea>
    </format>
    <format dxfId="542">
      <pivotArea collapsedLevelsAreSubtotals="1" fieldPosition="0">
        <references count="1">
          <reference field="29" count="1">
            <x v="33"/>
          </reference>
        </references>
      </pivotArea>
    </format>
    <format dxfId="541">
      <pivotArea collapsedLevelsAreSubtotals="1" fieldPosition="0">
        <references count="2">
          <reference field="27" count="1">
            <x v="4"/>
          </reference>
          <reference field="29" count="1" selected="0">
            <x v="33"/>
          </reference>
        </references>
      </pivotArea>
    </format>
    <format dxfId="540">
      <pivotArea collapsedLevelsAreSubtotals="1" fieldPosition="0">
        <references count="3">
          <reference field="27" count="1" selected="0">
            <x v="4"/>
          </reference>
          <reference field="28" count="1">
            <x v="21"/>
          </reference>
          <reference field="29" count="1" selected="0">
            <x v="33"/>
          </reference>
        </references>
      </pivotArea>
    </format>
    <format dxfId="539">
      <pivotArea collapsedLevelsAreSubtotals="1" fieldPosition="0">
        <references count="4">
          <reference field="19" count="1">
            <x v="45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8">
      <pivotArea collapsedLevelsAreSubtotals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7">
      <pivotArea collapsedLevelsAreSubtotals="1" fieldPosition="0">
        <references count="4">
          <reference field="19" count="1">
            <x v="70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6">
      <pivotArea collapsedLevelsAreSubtotals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5">
      <pivotArea collapsedLevelsAreSubtotals="1" fieldPosition="0">
        <references count="4">
          <reference field="19" count="1">
            <x v="93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4">
      <pivotArea collapsedLevelsAreSubtotals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3">
      <pivotArea collapsedLevelsAreSubtotals="1" fieldPosition="0">
        <references count="4">
          <reference field="19" count="1">
            <x v="95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2">
      <pivotArea collapsedLevelsAreSubtotals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531">
      <pivotArea collapsedLevelsAreSubtotals="1" fieldPosition="0">
        <references count="1">
          <reference field="29" count="1">
            <x v="34"/>
          </reference>
        </references>
      </pivotArea>
    </format>
    <format dxfId="530">
      <pivotArea collapsedLevelsAreSubtotals="1" fieldPosition="0">
        <references count="2">
          <reference field="27" count="1">
            <x v="1"/>
          </reference>
          <reference field="29" count="1" selected="0">
            <x v="34"/>
          </reference>
        </references>
      </pivotArea>
    </format>
    <format dxfId="529">
      <pivotArea collapsedLevelsAreSubtotals="1" fieldPosition="0">
        <references count="3">
          <reference field="27" count="1" selected="0">
            <x v="1"/>
          </reference>
          <reference field="28" count="1">
            <x v="9"/>
          </reference>
          <reference field="29" count="1" selected="0">
            <x v="34"/>
          </reference>
        </references>
      </pivotArea>
    </format>
    <format dxfId="528">
      <pivotArea collapsedLevelsAreSubtotals="1" fieldPosition="0">
        <references count="4">
          <reference field="19" count="1">
            <x v="110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527">
      <pivotArea collapsedLevelsAreSubtotals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526">
      <pivotArea collapsedLevelsAreSubtotals="1" fieldPosition="0">
        <references count="4">
          <reference field="19" count="1">
            <x v="113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525">
      <pivotArea collapsedLevelsAreSubtotals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524">
      <pivotArea collapsedLevelsAreSubtotals="1" fieldPosition="0">
        <references count="1">
          <reference field="29" count="1">
            <x v="35"/>
          </reference>
        </references>
      </pivotArea>
    </format>
    <format dxfId="523">
      <pivotArea collapsedLevelsAreSubtotals="1" fieldPosition="0">
        <references count="2">
          <reference field="27" count="1">
            <x v="1"/>
          </reference>
          <reference field="29" count="1" selected="0">
            <x v="35"/>
          </reference>
        </references>
      </pivotArea>
    </format>
    <format dxfId="522">
      <pivotArea collapsedLevelsAreSubtotals="1" fieldPosition="0">
        <references count="3">
          <reference field="27" count="1" selected="0">
            <x v="1"/>
          </reference>
          <reference field="28" count="1">
            <x v="52"/>
          </reference>
          <reference field="29" count="1" selected="0">
            <x v="35"/>
          </reference>
        </references>
      </pivotArea>
    </format>
    <format dxfId="521">
      <pivotArea collapsedLevelsAreSubtotals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52"/>
          </reference>
          <reference field="29" count="1" selected="0">
            <x v="35"/>
          </reference>
        </references>
      </pivotArea>
    </format>
    <format dxfId="520">
      <pivotArea collapsedLevelsAreSubtotals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52"/>
          </reference>
          <reference field="29" count="1" selected="0">
            <x v="35"/>
          </reference>
        </references>
      </pivotArea>
    </format>
    <format dxfId="519">
      <pivotArea collapsedLevelsAreSubtotals="1" fieldPosition="0">
        <references count="1">
          <reference field="29" count="1">
            <x v="36"/>
          </reference>
        </references>
      </pivotArea>
    </format>
    <format dxfId="518">
      <pivotArea collapsedLevelsAreSubtotals="1" fieldPosition="0">
        <references count="2">
          <reference field="27" count="1">
            <x v="0"/>
          </reference>
          <reference field="29" count="1" selected="0">
            <x v="36"/>
          </reference>
        </references>
      </pivotArea>
    </format>
    <format dxfId="517">
      <pivotArea collapsedLevelsAreSubtotals="1" fieldPosition="0">
        <references count="3">
          <reference field="27" count="1" selected="0">
            <x v="0"/>
          </reference>
          <reference field="28" count="1">
            <x v="19"/>
          </reference>
          <reference field="29" count="1" selected="0">
            <x v="36"/>
          </reference>
        </references>
      </pivotArea>
    </format>
    <format dxfId="516">
      <pivotArea collapsedLevelsAreSubtotals="1" fieldPosition="0">
        <references count="4">
          <reference field="19" count="1">
            <x v="17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5">
      <pivotArea collapsedLevelsAreSubtotals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4">
      <pivotArea collapsedLevelsAreSubtotals="1" fieldPosition="0">
        <references count="4">
          <reference field="19" count="1">
            <x v="21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3">
      <pivotArea collapsedLevelsAreSubtotals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2">
      <pivotArea collapsedLevelsAreSubtotals="1" fieldPosition="0">
        <references count="4">
          <reference field="19" count="1">
            <x v="25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1">
      <pivotArea collapsedLevelsAreSubtotals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10">
      <pivotArea collapsedLevelsAreSubtotals="1" fieldPosition="0">
        <references count="4">
          <reference field="19" count="1">
            <x v="39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9">
      <pivotArea collapsedLevelsAreSubtotals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8">
      <pivotArea collapsedLevelsAreSubtotals="1" fieldPosition="0">
        <references count="4">
          <reference field="19" count="1">
            <x v="40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7">
      <pivotArea collapsedLevelsAreSubtotals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6">
      <pivotArea collapsedLevelsAreSubtotals="1" fieldPosition="0">
        <references count="4">
          <reference field="19" count="1">
            <x v="50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5">
      <pivotArea collapsedLevelsAreSubtotals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4">
      <pivotArea collapsedLevelsAreSubtotals="1" fieldPosition="0">
        <references count="4">
          <reference field="19" count="1">
            <x v="54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3">
      <pivotArea collapsedLevelsAreSubtotals="1" fieldPosition="0">
        <references count="5">
          <reference field="19" count="1" selected="0">
            <x v="54"/>
          </reference>
          <reference field="20" count="1">
            <x v="99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2">
      <pivotArea collapsedLevelsAreSubtotals="1" fieldPosition="0">
        <references count="4">
          <reference field="19" count="1">
            <x v="120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1">
      <pivotArea collapsedLevelsAreSubtotals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00">
      <pivotArea collapsedLevelsAreSubtotals="1" fieldPosition="0">
        <references count="4">
          <reference field="19" count="1">
            <x v="121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499">
      <pivotArea collapsedLevelsAreSubtotals="1" fieldPosition="0">
        <references count="5">
          <reference field="19" count="1" selected="0">
            <x v="121"/>
          </reference>
          <reference field="20" count="1">
            <x v="57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498">
      <pivotArea dataOnly="0" labelOnly="1" fieldPosition="0">
        <references count="2">
          <reference field="27" count="1">
            <x v="7"/>
          </reference>
          <reference field="29" count="1" selected="0">
            <x v="1"/>
          </reference>
        </references>
      </pivotArea>
    </format>
    <format dxfId="497">
      <pivotArea dataOnly="0" labelOnly="1" fieldPosition="0">
        <references count="2">
          <reference field="27" count="1">
            <x v="6"/>
          </reference>
          <reference field="29" count="1" selected="0">
            <x v="2"/>
          </reference>
        </references>
      </pivotArea>
    </format>
    <format dxfId="496">
      <pivotArea dataOnly="0" labelOnly="1" fieldPosition="0">
        <references count="2">
          <reference field="27" count="1">
            <x v="7"/>
          </reference>
          <reference field="29" count="1" selected="0">
            <x v="3"/>
          </reference>
        </references>
      </pivotArea>
    </format>
    <format dxfId="495">
      <pivotArea dataOnly="0" labelOnly="1" fieldPosition="0">
        <references count="2">
          <reference field="27" count="1">
            <x v="2"/>
          </reference>
          <reference field="29" count="1" selected="0">
            <x v="4"/>
          </reference>
        </references>
      </pivotArea>
    </format>
    <format dxfId="494">
      <pivotArea dataOnly="0" labelOnly="1" fieldPosition="0">
        <references count="2">
          <reference field="27" count="1">
            <x v="4"/>
          </reference>
          <reference field="29" count="1" selected="0">
            <x v="5"/>
          </reference>
        </references>
      </pivotArea>
    </format>
    <format dxfId="493">
      <pivotArea dataOnly="0" labelOnly="1" fieldPosition="0">
        <references count="2">
          <reference field="27" count="1">
            <x v="5"/>
          </reference>
          <reference field="29" count="1" selected="0">
            <x v="6"/>
          </reference>
        </references>
      </pivotArea>
    </format>
    <format dxfId="492">
      <pivotArea dataOnly="0" labelOnly="1" fieldPosition="0">
        <references count="2">
          <reference field="27" count="1">
            <x v="5"/>
          </reference>
          <reference field="29" count="1" selected="0">
            <x v="7"/>
          </reference>
        </references>
      </pivotArea>
    </format>
    <format dxfId="491">
      <pivotArea dataOnly="0" labelOnly="1" fieldPosition="0">
        <references count="2">
          <reference field="27" count="1">
            <x v="5"/>
          </reference>
          <reference field="29" count="1" selected="0">
            <x v="8"/>
          </reference>
        </references>
      </pivotArea>
    </format>
    <format dxfId="490">
      <pivotArea dataOnly="0" labelOnly="1" fieldPosition="0">
        <references count="2">
          <reference field="27" count="1">
            <x v="4"/>
          </reference>
          <reference field="29" count="1" selected="0">
            <x v="9"/>
          </reference>
        </references>
      </pivotArea>
    </format>
    <format dxfId="489">
      <pivotArea dataOnly="0" labelOnly="1" fieldPosition="0">
        <references count="2">
          <reference field="27" count="1">
            <x v="1"/>
          </reference>
          <reference field="29" count="1" selected="0">
            <x v="10"/>
          </reference>
        </references>
      </pivotArea>
    </format>
    <format dxfId="488">
      <pivotArea dataOnly="0" labelOnly="1" fieldPosition="0">
        <references count="2">
          <reference field="27" count="1">
            <x v="4"/>
          </reference>
          <reference field="29" count="1" selected="0">
            <x v="11"/>
          </reference>
        </references>
      </pivotArea>
    </format>
    <format dxfId="487">
      <pivotArea dataOnly="0" labelOnly="1" fieldPosition="0">
        <references count="2">
          <reference field="27" count="1">
            <x v="0"/>
          </reference>
          <reference field="29" count="1" selected="0">
            <x v="12"/>
          </reference>
        </references>
      </pivotArea>
    </format>
    <format dxfId="486">
      <pivotArea dataOnly="0" labelOnly="1" fieldPosition="0">
        <references count="2">
          <reference field="27" count="1">
            <x v="5"/>
          </reference>
          <reference field="29" count="1" selected="0">
            <x v="13"/>
          </reference>
        </references>
      </pivotArea>
    </format>
    <format dxfId="485">
      <pivotArea dataOnly="0" labelOnly="1" fieldPosition="0">
        <references count="2">
          <reference field="27" count="1">
            <x v="1"/>
          </reference>
          <reference field="29" count="1" selected="0">
            <x v="14"/>
          </reference>
        </references>
      </pivotArea>
    </format>
    <format dxfId="484">
      <pivotArea dataOnly="0" labelOnly="1" fieldPosition="0">
        <references count="2">
          <reference field="27" count="1">
            <x v="5"/>
          </reference>
          <reference field="29" count="1" selected="0">
            <x v="15"/>
          </reference>
        </references>
      </pivotArea>
    </format>
    <format dxfId="483">
      <pivotArea dataOnly="0" labelOnly="1" fieldPosition="0">
        <references count="2">
          <reference field="27" count="1">
            <x v="4"/>
          </reference>
          <reference field="29" count="1" selected="0">
            <x v="16"/>
          </reference>
        </references>
      </pivotArea>
    </format>
    <format dxfId="482">
      <pivotArea dataOnly="0" labelOnly="1" fieldPosition="0">
        <references count="2">
          <reference field="27" count="1">
            <x v="3"/>
          </reference>
          <reference field="29" count="1" selected="0">
            <x v="17"/>
          </reference>
        </references>
      </pivotArea>
    </format>
    <format dxfId="481">
      <pivotArea dataOnly="0" labelOnly="1" fieldPosition="0">
        <references count="2">
          <reference field="27" count="1">
            <x v="4"/>
          </reference>
          <reference field="29" count="1" selected="0">
            <x v="18"/>
          </reference>
        </references>
      </pivotArea>
    </format>
    <format dxfId="480">
      <pivotArea dataOnly="0" labelOnly="1" fieldPosition="0">
        <references count="2">
          <reference field="27" count="1">
            <x v="7"/>
          </reference>
          <reference field="29" count="1" selected="0">
            <x v="19"/>
          </reference>
        </references>
      </pivotArea>
    </format>
    <format dxfId="479">
      <pivotArea dataOnly="0" labelOnly="1" fieldPosition="0">
        <references count="2">
          <reference field="27" count="1">
            <x v="1"/>
          </reference>
          <reference field="29" count="1" selected="0">
            <x v="20"/>
          </reference>
        </references>
      </pivotArea>
    </format>
    <format dxfId="478">
      <pivotArea dataOnly="0" labelOnly="1" fieldPosition="0">
        <references count="2">
          <reference field="27" count="1">
            <x v="2"/>
          </reference>
          <reference field="29" count="1" selected="0">
            <x v="21"/>
          </reference>
        </references>
      </pivotArea>
    </format>
    <format dxfId="477">
      <pivotArea dataOnly="0" labelOnly="1" fieldPosition="0">
        <references count="2">
          <reference field="27" count="1">
            <x v="4"/>
          </reference>
          <reference field="29" count="1" selected="0">
            <x v="22"/>
          </reference>
        </references>
      </pivotArea>
    </format>
    <format dxfId="476">
      <pivotArea dataOnly="0" labelOnly="1" fieldPosition="0">
        <references count="2">
          <reference field="27" count="1">
            <x v="4"/>
          </reference>
          <reference field="29" count="1" selected="0">
            <x v="23"/>
          </reference>
        </references>
      </pivotArea>
    </format>
    <format dxfId="475">
      <pivotArea dataOnly="0" labelOnly="1" fieldPosition="0">
        <references count="2">
          <reference field="27" count="1">
            <x v="5"/>
          </reference>
          <reference field="29" count="1" selected="0">
            <x v="24"/>
          </reference>
        </references>
      </pivotArea>
    </format>
    <format dxfId="474">
      <pivotArea dataOnly="0" labelOnly="1" fieldPosition="0">
        <references count="2">
          <reference field="27" count="1">
            <x v="7"/>
          </reference>
          <reference field="29" count="1" selected="0">
            <x v="25"/>
          </reference>
        </references>
      </pivotArea>
    </format>
    <format dxfId="473">
      <pivotArea dataOnly="0" labelOnly="1" fieldPosition="0">
        <references count="2">
          <reference field="27" count="1">
            <x v="7"/>
          </reference>
          <reference field="29" count="1" selected="0">
            <x v="26"/>
          </reference>
        </references>
      </pivotArea>
    </format>
    <format dxfId="472">
      <pivotArea dataOnly="0" labelOnly="1" fieldPosition="0">
        <references count="2">
          <reference field="27" count="1">
            <x v="7"/>
          </reference>
          <reference field="29" count="1" selected="0">
            <x v="27"/>
          </reference>
        </references>
      </pivotArea>
    </format>
    <format dxfId="471">
      <pivotArea dataOnly="0" labelOnly="1" fieldPosition="0">
        <references count="2">
          <reference field="27" count="1">
            <x v="5"/>
          </reference>
          <reference field="29" count="1" selected="0">
            <x v="28"/>
          </reference>
        </references>
      </pivotArea>
    </format>
    <format dxfId="470">
      <pivotArea dataOnly="0" labelOnly="1" fieldPosition="0">
        <references count="2">
          <reference field="27" count="1">
            <x v="2"/>
          </reference>
          <reference field="29" count="1" selected="0">
            <x v="29"/>
          </reference>
        </references>
      </pivotArea>
    </format>
    <format dxfId="469">
      <pivotArea dataOnly="0" labelOnly="1" fieldPosition="0">
        <references count="2">
          <reference field="27" count="1">
            <x v="1"/>
          </reference>
          <reference field="29" count="1" selected="0">
            <x v="30"/>
          </reference>
        </references>
      </pivotArea>
    </format>
    <format dxfId="468">
      <pivotArea dataOnly="0" labelOnly="1" fieldPosition="0">
        <references count="2">
          <reference field="27" count="1">
            <x v="1"/>
          </reference>
          <reference field="29" count="1" selected="0">
            <x v="31"/>
          </reference>
        </references>
      </pivotArea>
    </format>
    <format dxfId="467">
      <pivotArea dataOnly="0" labelOnly="1" fieldPosition="0">
        <references count="2">
          <reference field="27" count="1">
            <x v="1"/>
          </reference>
          <reference field="29" count="1" selected="0">
            <x v="32"/>
          </reference>
        </references>
      </pivotArea>
    </format>
    <format dxfId="466">
      <pivotArea dataOnly="0" labelOnly="1" fieldPosition="0">
        <references count="2">
          <reference field="27" count="1">
            <x v="4"/>
          </reference>
          <reference field="29" count="1" selected="0">
            <x v="33"/>
          </reference>
        </references>
      </pivotArea>
    </format>
    <format dxfId="465">
      <pivotArea dataOnly="0" labelOnly="1" fieldPosition="0">
        <references count="2">
          <reference field="27" count="1">
            <x v="1"/>
          </reference>
          <reference field="29" count="1" selected="0">
            <x v="34"/>
          </reference>
        </references>
      </pivotArea>
    </format>
    <format dxfId="464">
      <pivotArea dataOnly="0" labelOnly="1" fieldPosition="0">
        <references count="2">
          <reference field="27" count="1">
            <x v="1"/>
          </reference>
          <reference field="29" count="1" selected="0">
            <x v="35"/>
          </reference>
        </references>
      </pivotArea>
    </format>
    <format dxfId="463">
      <pivotArea dataOnly="0" labelOnly="1" fieldPosition="0">
        <references count="2">
          <reference field="27" count="1">
            <x v="0"/>
          </reference>
          <reference field="29" count="1" selected="0">
            <x v="36"/>
          </reference>
        </references>
      </pivotArea>
    </format>
    <format dxfId="462">
      <pivotArea dataOnly="0" labelOnly="1" fieldPosition="0">
        <references count="3">
          <reference field="27" count="1" selected="0">
            <x v="7"/>
          </reference>
          <reference field="28" count="1">
            <x v="1"/>
          </reference>
          <reference field="29" count="1" selected="0">
            <x v="1"/>
          </reference>
        </references>
      </pivotArea>
    </format>
    <format dxfId="461">
      <pivotArea dataOnly="0" labelOnly="1" fieldPosition="0">
        <references count="3">
          <reference field="27" count="1" selected="0">
            <x v="6"/>
          </reference>
          <reference field="28" count="2">
            <x v="16"/>
            <x v="26"/>
          </reference>
          <reference field="29" count="1" selected="0">
            <x v="2"/>
          </reference>
        </references>
      </pivotArea>
    </format>
    <format dxfId="460">
      <pivotArea dataOnly="0" labelOnly="1" fieldPosition="0">
        <references count="3">
          <reference field="27" count="1" selected="0">
            <x v="7"/>
          </reference>
          <reference field="28" count="4">
            <x v="5"/>
            <x v="6"/>
            <x v="7"/>
            <x v="39"/>
          </reference>
          <reference field="29" count="1" selected="0">
            <x v="3"/>
          </reference>
        </references>
      </pivotArea>
    </format>
    <format dxfId="459">
      <pivotArea dataOnly="0" labelOnly="1" fieldPosition="0">
        <references count="3">
          <reference field="27" count="1" selected="0">
            <x v="2"/>
          </reference>
          <reference field="28" count="1">
            <x v="2"/>
          </reference>
          <reference field="29" count="1" selected="0">
            <x v="4"/>
          </reference>
        </references>
      </pivotArea>
    </format>
    <format dxfId="458">
      <pivotArea dataOnly="0" labelOnly="1" fieldPosition="0">
        <references count="3">
          <reference field="27" count="1" selected="0">
            <x v="4"/>
          </reference>
          <reference field="28" count="2">
            <x v="30"/>
            <x v="53"/>
          </reference>
          <reference field="29" count="1" selected="0">
            <x v="5"/>
          </reference>
        </references>
      </pivotArea>
    </format>
    <format dxfId="457">
      <pivotArea dataOnly="0" labelOnly="1" fieldPosition="0">
        <references count="3">
          <reference field="27" count="1" selected="0">
            <x v="5"/>
          </reference>
          <reference field="28" count="1">
            <x v="48"/>
          </reference>
          <reference field="29" count="1" selected="0">
            <x v="6"/>
          </reference>
        </references>
      </pivotArea>
    </format>
    <format dxfId="456">
      <pivotArea dataOnly="0" labelOnly="1" fieldPosition="0">
        <references count="3">
          <reference field="27" count="1" selected="0">
            <x v="5"/>
          </reference>
          <reference field="28" count="1">
            <x v="47"/>
          </reference>
          <reference field="29" count="1" selected="0">
            <x v="7"/>
          </reference>
        </references>
      </pivotArea>
    </format>
    <format dxfId="455">
      <pivotArea dataOnly="0" labelOnly="1" fieldPosition="0">
        <references count="3">
          <reference field="27" count="1" selected="0">
            <x v="5"/>
          </reference>
          <reference field="28" count="1">
            <x v="43"/>
          </reference>
          <reference field="29" count="1" selected="0">
            <x v="8"/>
          </reference>
        </references>
      </pivotArea>
    </format>
    <format dxfId="454">
      <pivotArea dataOnly="0" labelOnly="1" fieldPosition="0">
        <references count="3">
          <reference field="27" count="1" selected="0">
            <x v="4"/>
          </reference>
          <reference field="28" count="1">
            <x v="17"/>
          </reference>
          <reference field="29" count="1" selected="0">
            <x v="9"/>
          </reference>
        </references>
      </pivotArea>
    </format>
    <format dxfId="453">
      <pivotArea dataOnly="0" labelOnly="1" fieldPosition="0">
        <references count="3">
          <reference field="27" count="1" selected="0">
            <x v="1"/>
          </reference>
          <reference field="28" count="3">
            <x v="4"/>
            <x v="18"/>
            <x v="28"/>
          </reference>
          <reference field="29" count="1" selected="0">
            <x v="10"/>
          </reference>
        </references>
      </pivotArea>
    </format>
    <format dxfId="452">
      <pivotArea dataOnly="0" labelOnly="1" fieldPosition="0">
        <references count="3">
          <reference field="27" count="1" selected="0">
            <x v="4"/>
          </reference>
          <reference field="28" count="1">
            <x v="22"/>
          </reference>
          <reference field="29" count="1" selected="0">
            <x v="11"/>
          </reference>
        </references>
      </pivotArea>
    </format>
    <format dxfId="451">
      <pivotArea dataOnly="0" labelOnly="1" fieldPosition="0">
        <references count="3">
          <reference field="27" count="1" selected="0">
            <x v="0"/>
          </reference>
          <reference field="28" count="1">
            <x v="35"/>
          </reference>
          <reference field="29" count="1" selected="0">
            <x v="12"/>
          </reference>
        </references>
      </pivotArea>
    </format>
    <format dxfId="450">
      <pivotArea dataOnly="0" labelOnly="1" fieldPosition="0">
        <references count="3">
          <reference field="27" count="1" selected="0">
            <x v="5"/>
          </reference>
          <reference field="28" count="1">
            <x v="46"/>
          </reference>
          <reference field="29" count="1" selected="0">
            <x v="13"/>
          </reference>
        </references>
      </pivotArea>
    </format>
    <format dxfId="449">
      <pivotArea dataOnly="0" labelOnly="1" fieldPosition="0">
        <references count="3">
          <reference field="27" count="1" selected="0">
            <x v="1"/>
          </reference>
          <reference field="28" count="1">
            <x v="36"/>
          </reference>
          <reference field="29" count="1" selected="0">
            <x v="14"/>
          </reference>
        </references>
      </pivotArea>
    </format>
    <format dxfId="448">
      <pivotArea dataOnly="0" labelOnly="1" fieldPosition="0">
        <references count="3">
          <reference field="27" count="1" selected="0">
            <x v="5"/>
          </reference>
          <reference field="28" count="3">
            <x v="3"/>
            <x v="27"/>
            <x v="49"/>
          </reference>
          <reference field="29" count="1" selected="0">
            <x v="15"/>
          </reference>
        </references>
      </pivotArea>
    </format>
    <format dxfId="447">
      <pivotArea dataOnly="0" labelOnly="1" fieldPosition="0">
        <references count="3">
          <reference field="27" count="1" selected="0">
            <x v="4"/>
          </reference>
          <reference field="28" count="4">
            <x v="14"/>
            <x v="23"/>
            <x v="24"/>
            <x v="51"/>
          </reference>
          <reference field="29" count="1" selected="0">
            <x v="16"/>
          </reference>
        </references>
      </pivotArea>
    </format>
    <format dxfId="446">
      <pivotArea dataOnly="0" labelOnly="1" fieldPosition="0">
        <references count="3">
          <reference field="27" count="1" selected="0">
            <x v="3"/>
          </reference>
          <reference field="28" count="1">
            <x v="54"/>
          </reference>
          <reference field="29" count="1" selected="0">
            <x v="17"/>
          </reference>
        </references>
      </pivotArea>
    </format>
    <format dxfId="445">
      <pivotArea dataOnly="0" labelOnly="1" fieldPosition="0">
        <references count="3">
          <reference field="27" count="1" selected="0">
            <x v="4"/>
          </reference>
          <reference field="28" count="1">
            <x v="38"/>
          </reference>
          <reference field="29" count="1" selected="0">
            <x v="18"/>
          </reference>
        </references>
      </pivotArea>
    </format>
    <format dxfId="444">
      <pivotArea dataOnly="0" labelOnly="1" fieldPosition="0">
        <references count="3">
          <reference field="27" count="1" selected="0">
            <x v="7"/>
          </reference>
          <reference field="28" count="1">
            <x v="34"/>
          </reference>
          <reference field="29" count="1" selected="0">
            <x v="19"/>
          </reference>
        </references>
      </pivotArea>
    </format>
    <format dxfId="443">
      <pivotArea dataOnly="0" labelOnly="1" fieldPosition="0">
        <references count="3">
          <reference field="27" count="1" selected="0">
            <x v="1"/>
          </reference>
          <reference field="28" count="3">
            <x v="0"/>
            <x v="25"/>
            <x v="40"/>
          </reference>
          <reference field="29" count="1" selected="0">
            <x v="20"/>
          </reference>
        </references>
      </pivotArea>
    </format>
    <format dxfId="442">
      <pivotArea dataOnly="0" labelOnly="1" fieldPosition="0">
        <references count="3">
          <reference field="27" count="1" selected="0">
            <x v="2"/>
          </reference>
          <reference field="28" count="3">
            <x v="15"/>
            <x v="29"/>
            <x v="33"/>
          </reference>
          <reference field="29" count="1" selected="0">
            <x v="21"/>
          </reference>
        </references>
      </pivotArea>
    </format>
    <format dxfId="441">
      <pivotArea dataOnly="0" labelOnly="1" fieldPosition="0">
        <references count="3">
          <reference field="27" count="1" selected="0">
            <x v="4"/>
          </reference>
          <reference field="28" count="1">
            <x v="42"/>
          </reference>
          <reference field="29" count="1" selected="0">
            <x v="22"/>
          </reference>
        </references>
      </pivotArea>
    </format>
    <format dxfId="440">
      <pivotArea dataOnly="0" labelOnly="1" fieldPosition="0">
        <references count="3">
          <reference field="27" count="1" selected="0">
            <x v="4"/>
          </reference>
          <reference field="28" count="1">
            <x v="44"/>
          </reference>
          <reference field="29" count="1" selected="0">
            <x v="23"/>
          </reference>
        </references>
      </pivotArea>
    </format>
    <format dxfId="439">
      <pivotArea dataOnly="0" labelOnly="1" fieldPosition="0">
        <references count="3">
          <reference field="27" count="1" selected="0">
            <x v="5"/>
          </reference>
          <reference field="28" count="2">
            <x v="32"/>
            <x v="37"/>
          </reference>
          <reference field="29" count="1" selected="0">
            <x v="24"/>
          </reference>
        </references>
      </pivotArea>
    </format>
    <format dxfId="438">
      <pivotArea dataOnly="0" labelOnly="1" fieldPosition="0">
        <references count="3">
          <reference field="27" count="1" selected="0">
            <x v="7"/>
          </reference>
          <reference field="28" count="3">
            <x v="13"/>
            <x v="31"/>
            <x v="55"/>
          </reference>
          <reference field="29" count="1" selected="0">
            <x v="25"/>
          </reference>
        </references>
      </pivotArea>
    </format>
    <format dxfId="437">
      <pivotArea dataOnly="0" labelOnly="1" fieldPosition="0">
        <references count="3">
          <reference field="27" count="1" selected="0">
            <x v="7"/>
          </reference>
          <reference field="28" count="1">
            <x v="45"/>
          </reference>
          <reference field="29" count="1" selected="0">
            <x v="26"/>
          </reference>
        </references>
      </pivotArea>
    </format>
    <format dxfId="436">
      <pivotArea dataOnly="0" labelOnly="1" fieldPosition="0">
        <references count="3">
          <reference field="27" count="1" selected="0">
            <x v="7"/>
          </reference>
          <reference field="28" count="1">
            <x v="10"/>
          </reference>
          <reference field="29" count="1" selected="0">
            <x v="27"/>
          </reference>
        </references>
      </pivotArea>
    </format>
    <format dxfId="435">
      <pivotArea dataOnly="0" labelOnly="1" fieldPosition="0">
        <references count="3">
          <reference field="27" count="1" selected="0">
            <x v="5"/>
          </reference>
          <reference field="28" count="1">
            <x v="50"/>
          </reference>
          <reference field="29" count="1" selected="0">
            <x v="28"/>
          </reference>
        </references>
      </pivotArea>
    </format>
    <format dxfId="434">
      <pivotArea dataOnly="0" labelOnly="1" fieldPosition="0">
        <references count="3">
          <reference field="27" count="1" selected="0">
            <x v="2"/>
          </reference>
          <reference field="28" count="1">
            <x v="8"/>
          </reference>
          <reference field="29" count="1" selected="0">
            <x v="29"/>
          </reference>
        </references>
      </pivotArea>
    </format>
    <format dxfId="433">
      <pivotArea dataOnly="0" labelOnly="1" fieldPosition="0">
        <references count="3">
          <reference field="27" count="1" selected="0">
            <x v="1"/>
          </reference>
          <reference field="28" count="1">
            <x v="20"/>
          </reference>
          <reference field="29" count="1" selected="0">
            <x v="30"/>
          </reference>
        </references>
      </pivotArea>
    </format>
    <format dxfId="432">
      <pivotArea dataOnly="0" labelOnly="1" fieldPosition="0">
        <references count="3">
          <reference field="27" count="1" selected="0">
            <x v="1"/>
          </reference>
          <reference field="28" count="1">
            <x v="11"/>
          </reference>
          <reference field="29" count="1" selected="0">
            <x v="32"/>
          </reference>
        </references>
      </pivotArea>
    </format>
    <format dxfId="431">
      <pivotArea dataOnly="0" labelOnly="1" fieldPosition="0">
        <references count="3">
          <reference field="27" count="1" selected="0">
            <x v="4"/>
          </reference>
          <reference field="28" count="1">
            <x v="21"/>
          </reference>
          <reference field="29" count="1" selected="0">
            <x v="33"/>
          </reference>
        </references>
      </pivotArea>
    </format>
    <format dxfId="430">
      <pivotArea dataOnly="0" labelOnly="1" fieldPosition="0">
        <references count="3">
          <reference field="27" count="1" selected="0">
            <x v="1"/>
          </reference>
          <reference field="28" count="1">
            <x v="9"/>
          </reference>
          <reference field="29" count="1" selected="0">
            <x v="34"/>
          </reference>
        </references>
      </pivotArea>
    </format>
    <format dxfId="429">
      <pivotArea dataOnly="0" labelOnly="1" fieldPosition="0">
        <references count="3">
          <reference field="27" count="1" selected="0">
            <x v="1"/>
          </reference>
          <reference field="28" count="1">
            <x v="52"/>
          </reference>
          <reference field="29" count="1" selected="0">
            <x v="35"/>
          </reference>
        </references>
      </pivotArea>
    </format>
    <format dxfId="428">
      <pivotArea dataOnly="0" labelOnly="1" fieldPosition="0">
        <references count="3">
          <reference field="27" count="1" selected="0">
            <x v="0"/>
          </reference>
          <reference field="28" count="1">
            <x v="19"/>
          </reference>
          <reference field="29" count="1" selected="0">
            <x v="36"/>
          </reference>
        </references>
      </pivotArea>
    </format>
    <format dxfId="427">
      <pivotArea dataOnly="0" labelOnly="1" fieldPosition="0">
        <references count="4">
          <reference field="19" count="1">
            <x v="107"/>
          </reference>
          <reference field="27" count="1" selected="0">
            <x v="7"/>
          </reference>
          <reference field="28" count="1" selected="0">
            <x v="1"/>
          </reference>
          <reference field="29" count="1" selected="0">
            <x v="1"/>
          </reference>
        </references>
      </pivotArea>
    </format>
    <format dxfId="426">
      <pivotArea dataOnly="0" labelOnly="1" fieldPosition="0">
        <references count="4">
          <reference field="19" count="5">
            <x v="59"/>
            <x v="68"/>
            <x v="93"/>
            <x v="95"/>
            <x v="102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425">
      <pivotArea dataOnly="0" labelOnly="1" fieldPosition="0">
        <references count="4">
          <reference field="19" count="12">
            <x v="17"/>
            <x v="19"/>
            <x v="24"/>
            <x v="45"/>
            <x v="48"/>
            <x v="49"/>
            <x v="53"/>
            <x v="58"/>
            <x v="66"/>
            <x v="73"/>
            <x v="106"/>
            <x v="126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424">
      <pivotArea dataOnly="0" labelOnly="1" fieldPosition="0">
        <references count="4">
          <reference field="19" count="8">
            <x v="36"/>
            <x v="47"/>
            <x v="51"/>
            <x v="60"/>
            <x v="97"/>
            <x v="110"/>
            <x v="112"/>
            <x v="13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423">
      <pivotArea dataOnly="0" labelOnly="1" fieldPosition="0">
        <references count="4">
          <reference field="19" count="2">
            <x v="97"/>
            <x v="113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422">
      <pivotArea dataOnly="0" labelOnly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7"/>
          </reference>
          <reference field="29" count="1" selected="0">
            <x v="3"/>
          </reference>
        </references>
      </pivotArea>
    </format>
    <format dxfId="421">
      <pivotArea dataOnly="0" labelOnly="1" fieldPosition="0">
        <references count="4">
          <reference field="19" count="1">
            <x v="111"/>
          </reference>
          <reference field="27" count="1" selected="0">
            <x v="7"/>
          </reference>
          <reference field="28" count="1" selected="0">
            <x v="39"/>
          </reference>
          <reference field="29" count="1" selected="0">
            <x v="3"/>
          </reference>
        </references>
      </pivotArea>
    </format>
    <format dxfId="420">
      <pivotArea dataOnly="0" labelOnly="1" fieldPosition="0">
        <references count="4">
          <reference field="19" count="15">
            <x v="25"/>
            <x v="27"/>
            <x v="28"/>
            <x v="31"/>
            <x v="32"/>
            <x v="42"/>
            <x v="46"/>
            <x v="50"/>
            <x v="63"/>
            <x v="73"/>
            <x v="97"/>
            <x v="118"/>
            <x v="120"/>
            <x v="123"/>
            <x v="124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419">
      <pivotArea dataOnly="0" labelOnly="1" fieldPosition="0">
        <references count="4">
          <reference field="19" count="23">
            <x v="17"/>
            <x v="19"/>
            <x v="33"/>
            <x v="34"/>
            <x v="36"/>
            <x v="44"/>
            <x v="46"/>
            <x v="50"/>
            <x v="51"/>
            <x v="52"/>
            <x v="57"/>
            <x v="58"/>
            <x v="59"/>
            <x v="67"/>
            <x v="70"/>
            <x v="79"/>
            <x v="82"/>
            <x v="83"/>
            <x v="116"/>
            <x v="117"/>
            <x v="118"/>
            <x v="119"/>
            <x v="12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418">
      <pivotArea dataOnly="0" labelOnly="1" fieldPosition="0">
        <references count="4">
          <reference field="19" count="7">
            <x v="20"/>
            <x v="61"/>
            <x v="67"/>
            <x v="87"/>
            <x v="131"/>
            <x v="134"/>
            <x v="135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417">
      <pivotArea dataOnly="0" labelOnly="1" fieldPosition="0">
        <references count="4">
          <reference field="19" count="13">
            <x v="21"/>
            <x v="29"/>
            <x v="30"/>
            <x v="34"/>
            <x v="36"/>
            <x v="45"/>
            <x v="46"/>
            <x v="50"/>
            <x v="54"/>
            <x v="63"/>
            <x v="71"/>
            <x v="124"/>
            <x v="13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416">
      <pivotArea dataOnly="0" labelOnly="1" fieldPosition="0">
        <references count="4">
          <reference field="19" count="7">
            <x v="17"/>
            <x v="21"/>
            <x v="33"/>
            <x v="44"/>
            <x v="46"/>
            <x v="50"/>
            <x v="56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415">
      <pivotArea dataOnly="0" labelOnly="1" fieldPosition="0">
        <references count="4">
          <reference field="19" count="5">
            <x v="21"/>
            <x v="45"/>
            <x v="46"/>
            <x v="63"/>
            <x v="88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414">
      <pivotArea dataOnly="0" labelOnly="1" fieldPosition="0">
        <references count="4">
          <reference field="19" count="1">
            <x v="113"/>
          </reference>
          <reference field="27" count="1" selected="0">
            <x v="1"/>
          </reference>
          <reference field="28" count="1" selected="0">
            <x v="4"/>
          </reference>
          <reference field="29" count="1" selected="0">
            <x v="10"/>
          </reference>
        </references>
      </pivotArea>
    </format>
    <format dxfId="413">
      <pivotArea dataOnly="0" labelOnly="1" fieldPosition="0">
        <references count="4">
          <reference field="19" count="6">
            <x v="73"/>
            <x v="74"/>
            <x v="97"/>
            <x v="100"/>
            <x v="101"/>
            <x v="133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412">
      <pivotArea dataOnly="0" labelOnly="1" fieldPosition="0">
        <references count="4">
          <reference field="19" count="1">
            <x v="114"/>
          </reference>
          <reference field="27" count="1" selected="0">
            <x v="1"/>
          </reference>
          <reference field="28" count="1" selected="0">
            <x v="28"/>
          </reference>
          <reference field="29" count="1" selected="0">
            <x v="10"/>
          </reference>
        </references>
      </pivotArea>
    </format>
    <format dxfId="411">
      <pivotArea dataOnly="0" labelOnly="1" fieldPosition="0">
        <references count="4">
          <reference field="19" count="22">
            <x v="17"/>
            <x v="24"/>
            <x v="26"/>
            <x v="59"/>
            <x v="64"/>
            <x v="65"/>
            <x v="67"/>
            <x v="70"/>
            <x v="74"/>
            <x v="75"/>
            <x v="76"/>
            <x v="81"/>
            <x v="93"/>
            <x v="94"/>
            <x v="95"/>
            <x v="96"/>
            <x v="97"/>
            <x v="105"/>
            <x v="115"/>
            <x v="116"/>
            <x v="137"/>
            <x v="139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410">
      <pivotArea dataOnly="0" labelOnly="1" fieldPosition="0">
        <references count="4">
          <reference field="19" count="9">
            <x v="22"/>
            <x v="25"/>
            <x v="38"/>
            <x v="43"/>
            <x v="97"/>
            <x v="107"/>
            <x v="110"/>
            <x v="130"/>
            <x v="13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409">
      <pivotArea dataOnly="0" labelOnly="1" fieldPosition="0">
        <references count="4">
          <reference field="19" count="5">
            <x v="25"/>
            <x v="45"/>
            <x v="46"/>
            <x v="50"/>
            <x v="87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408">
      <pivotArea dataOnly="0" labelOnly="1" fieldPosition="0">
        <references count="4">
          <reference field="19" count="1">
            <x v="110"/>
          </reference>
          <reference field="27" count="1" selected="0">
            <x v="1"/>
          </reference>
          <reference field="28" count="1" selected="0">
            <x v="36"/>
          </reference>
          <reference field="29" count="1" selected="0">
            <x v="14"/>
          </reference>
        </references>
      </pivotArea>
    </format>
    <format dxfId="407">
      <pivotArea dataOnly="0" labelOnly="1" fieldPosition="0">
        <references count="4">
          <reference field="19" count="13">
            <x v="24"/>
            <x v="26"/>
            <x v="33"/>
            <x v="34"/>
            <x v="45"/>
            <x v="51"/>
            <x v="53"/>
            <x v="68"/>
            <x v="87"/>
            <x v="93"/>
            <x v="94"/>
            <x v="95"/>
            <x v="116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406">
      <pivotArea dataOnly="0" labelOnly="1" fieldPosition="0">
        <references count="4">
          <reference field="19" count="6">
            <x v="39"/>
            <x v="40"/>
            <x v="46"/>
            <x v="50"/>
            <x v="127"/>
            <x v="131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405">
      <pivotArea dataOnly="0" labelOnly="1" fieldPosition="0">
        <references count="4">
          <reference field="19" count="1">
            <x v="62"/>
          </reference>
          <reference field="27" count="1" selected="0">
            <x v="5"/>
          </reference>
          <reference field="28" count="1" selected="0">
            <x v="49"/>
          </reference>
          <reference field="29" count="1" selected="0">
            <x v="15"/>
          </reference>
        </references>
      </pivotArea>
    </format>
    <format dxfId="404">
      <pivotArea dataOnly="0" labelOnly="1" fieldPosition="0">
        <references count="4">
          <reference field="19" count="50">
            <x v="2"/>
            <x v="17"/>
            <x v="18"/>
            <x v="19"/>
            <x v="20"/>
            <x v="21"/>
            <x v="22"/>
            <x v="24"/>
            <x v="29"/>
            <x v="30"/>
            <x v="32"/>
            <x v="33"/>
            <x v="34"/>
            <x v="36"/>
            <x v="38"/>
            <x v="42"/>
            <x v="44"/>
            <x v="50"/>
            <x v="51"/>
            <x v="53"/>
            <x v="55"/>
            <x v="56"/>
            <x v="57"/>
            <x v="58"/>
            <x v="60"/>
            <x v="61"/>
            <x v="62"/>
            <x v="64"/>
            <x v="65"/>
            <x v="66"/>
            <x v="67"/>
            <x v="68"/>
            <x v="71"/>
            <x v="73"/>
            <x v="77"/>
            <x v="78"/>
            <x v="80"/>
            <x v="81"/>
            <x v="82"/>
            <x v="85"/>
            <x v="87"/>
            <x v="90"/>
            <x v="97"/>
            <x v="99"/>
            <x v="101"/>
            <x v="102"/>
            <x v="106"/>
            <x v="115"/>
            <x v="116"/>
            <x v="11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403">
      <pivotArea dataOnly="0" labelOnly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23"/>
          </reference>
          <reference field="29" count="1" selected="0">
            <x v="16"/>
          </reference>
        </references>
      </pivotArea>
    </format>
    <format dxfId="402">
      <pivotArea dataOnly="0" labelOnly="1" fieldPosition="0">
        <references count="4">
          <reference field="19" count="1">
            <x v="44"/>
          </reference>
          <reference field="27" count="1" selected="0">
            <x v="4"/>
          </reference>
          <reference field="28" count="1" selected="0">
            <x v="24"/>
          </reference>
          <reference field="29" count="1" selected="0">
            <x v="16"/>
          </reference>
        </references>
      </pivotArea>
    </format>
    <format dxfId="401">
      <pivotArea dataOnly="0" labelOnly="1" fieldPosition="0">
        <references count="4">
          <reference field="19" count="1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74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400">
      <pivotArea dataOnly="0" labelOnly="1" fieldPosition="0">
        <references count="4">
          <reference field="19" count="20">
            <x v="29"/>
            <x v="30"/>
            <x v="33"/>
            <x v="34"/>
            <x v="36"/>
            <x v="37"/>
            <x v="41"/>
            <x v="42"/>
            <x v="46"/>
            <x v="50"/>
            <x v="55"/>
            <x v="56"/>
            <x v="63"/>
            <x v="65"/>
            <x v="66"/>
            <x v="72"/>
            <x v="87"/>
            <x v="101"/>
            <x v="104"/>
            <x v="12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399">
      <pivotArea dataOnly="0" labelOnly="1" fieldPosition="0">
        <references count="4">
          <reference field="19" count="1">
            <x v="73"/>
          </reference>
          <reference field="27" count="1" selected="0">
            <x v="4"/>
          </reference>
          <reference field="28" count="1" selected="0">
            <x v="38"/>
          </reference>
          <reference field="29" count="1" selected="0">
            <x v="18"/>
          </reference>
        </references>
      </pivotArea>
    </format>
    <format dxfId="398">
      <pivotArea dataOnly="0" labelOnly="1" fieldPosition="0">
        <references count="4">
          <reference field="19" count="13">
            <x v="17"/>
            <x v="19"/>
            <x v="21"/>
            <x v="24"/>
            <x v="36"/>
            <x v="40"/>
            <x v="50"/>
            <x v="51"/>
            <x v="68"/>
            <x v="96"/>
            <x v="97"/>
            <x v="98"/>
            <x v="116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397">
      <pivotArea dataOnly="0" labelOnly="1" fieldPosition="0">
        <references count="4">
          <reference field="19" count="5">
            <x v="73"/>
            <x v="93"/>
            <x v="95"/>
            <x v="96"/>
            <x v="97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396">
      <pivotArea dataOnly="0" labelOnly="1" fieldPosition="0">
        <references count="4">
          <reference field="19" count="2">
            <x v="97"/>
            <x v="109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395">
      <pivotArea dataOnly="0" labelOnly="1" fieldPosition="0">
        <references count="4">
          <reference field="19" count="12">
            <x v="17"/>
            <x v="21"/>
            <x v="29"/>
            <x v="30"/>
            <x v="33"/>
            <x v="36"/>
            <x v="44"/>
            <x v="46"/>
            <x v="50"/>
            <x v="55"/>
            <x v="110"/>
            <x v="13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394">
      <pivotArea dataOnly="0" labelOnly="1" fieldPosition="0">
        <references count="4">
          <reference field="19" count="1">
            <x v="109"/>
          </reference>
          <reference field="27" count="1" selected="0">
            <x v="2"/>
          </reference>
          <reference field="28" count="1" selected="0">
            <x v="15"/>
          </reference>
          <reference field="29" count="1" selected="0">
            <x v="21"/>
          </reference>
        </references>
      </pivotArea>
    </format>
    <format dxfId="393">
      <pivotArea dataOnly="0" labelOnly="1" fieldPosition="0">
        <references count="4">
          <reference field="19" count="1">
            <x v="109"/>
          </reference>
          <reference field="27" count="1" selected="0">
            <x v="2"/>
          </reference>
          <reference field="28" count="1" selected="0">
            <x v="29"/>
          </reference>
          <reference field="29" count="1" selected="0">
            <x v="21"/>
          </reference>
        </references>
      </pivotArea>
    </format>
    <format dxfId="392">
      <pivotArea dataOnly="0" labelOnly="1" fieldPosition="0">
        <references count="4">
          <reference field="19" count="1">
            <x v="38"/>
          </reference>
          <reference field="27" count="1" selected="0">
            <x v="2"/>
          </reference>
          <reference field="28" count="1" selected="0">
            <x v="33"/>
          </reference>
          <reference field="29" count="1" selected="0">
            <x v="21"/>
          </reference>
        </references>
      </pivotArea>
    </format>
    <format dxfId="391">
      <pivotArea dataOnly="0" labelOnly="1" fieldPosition="0">
        <references count="4">
          <reference field="19" count="7">
            <x v="100"/>
            <x v="102"/>
            <x v="107"/>
            <x v="108"/>
            <x v="133"/>
            <x v="140"/>
            <x v="141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390">
      <pivotArea dataOnly="0" labelOnly="1" fieldPosition="0">
        <references count="4">
          <reference field="19" count="3">
            <x v="23"/>
            <x v="103"/>
            <x v="104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389">
      <pivotArea dataOnly="0" labelOnly="1" fieldPosition="0">
        <references count="4">
          <reference field="19" count="4">
            <x v="70"/>
            <x v="136"/>
            <x v="137"/>
            <x v="138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388">
      <pivotArea dataOnly="0" labelOnly="1" fieldPosition="0">
        <references count="4">
          <reference field="19" count="2">
            <x v="136"/>
            <x v="138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387">
      <pivotArea dataOnly="0" labelOnly="1" fieldPosition="0">
        <references count="4">
          <reference field="19" count="4">
            <x v="69"/>
            <x v="97"/>
            <x v="110"/>
            <x v="112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386">
      <pivotArea dataOnly="0" labelOnly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31"/>
          </reference>
          <reference field="29" count="1" selected="0">
            <x v="25"/>
          </reference>
        </references>
      </pivotArea>
    </format>
    <format dxfId="385">
      <pivotArea dataOnly="0" labelOnly="1" fieldPosition="0">
        <references count="4">
          <reference field="19" count="1">
            <x v="110"/>
          </reference>
          <reference field="27" count="1" selected="0">
            <x v="7"/>
          </reference>
          <reference field="28" count="1" selected="0">
            <x v="55"/>
          </reference>
          <reference field="29" count="1" selected="0">
            <x v="25"/>
          </reference>
        </references>
      </pivotArea>
    </format>
    <format dxfId="384">
      <pivotArea dataOnly="0" labelOnly="1" fieldPosition="0">
        <references count="4">
          <reference field="19" count="1">
            <x v="97"/>
          </reference>
          <reference field="27" count="1" selected="0">
            <x v="7"/>
          </reference>
          <reference field="28" count="1" selected="0">
            <x v="45"/>
          </reference>
          <reference field="29" count="1" selected="0">
            <x v="26"/>
          </reference>
        </references>
      </pivotArea>
    </format>
    <format dxfId="383">
      <pivotArea dataOnly="0" labelOnly="1" fieldPosition="0">
        <references count="4">
          <reference field="19" count="5">
            <x v="24"/>
            <x v="26"/>
            <x v="64"/>
            <x v="88"/>
            <x v="9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382">
      <pivotArea dataOnly="0" labelOnly="1" fieldPosition="0">
        <references count="4">
          <reference field="19" count="26">
            <x v="17"/>
            <x v="21"/>
            <x v="30"/>
            <x v="35"/>
            <x v="36"/>
            <x v="38"/>
            <x v="39"/>
            <x v="40"/>
            <x v="42"/>
            <x v="45"/>
            <x v="46"/>
            <x v="50"/>
            <x v="62"/>
            <x v="68"/>
            <x v="70"/>
            <x v="73"/>
            <x v="84"/>
            <x v="86"/>
            <x v="87"/>
            <x v="88"/>
            <x v="115"/>
            <x v="120"/>
            <x v="121"/>
            <x v="125"/>
            <x v="128"/>
            <x v="13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81">
      <pivotArea dataOnly="0" labelOnly="1" fieldPosition="0">
        <references count="4">
          <reference field="19" count="2">
            <x v="97"/>
            <x v="110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380">
      <pivotArea dataOnly="0" labelOnly="1" fieldPosition="0">
        <references count="4">
          <reference field="19" count="5">
            <x v="24"/>
            <x v="36"/>
            <x v="46"/>
            <x v="65"/>
            <x v="82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379">
      <pivotArea dataOnly="0" labelOnly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11"/>
          </reference>
          <reference field="29" count="1" selected="0">
            <x v="32"/>
          </reference>
        </references>
      </pivotArea>
    </format>
    <format dxfId="378">
      <pivotArea dataOnly="0" labelOnly="1" fieldPosition="0">
        <references count="4">
          <reference field="19" count="4">
            <x v="45"/>
            <x v="70"/>
            <x v="93"/>
            <x v="95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377">
      <pivotArea dataOnly="0" labelOnly="1" fieldPosition="0">
        <references count="4">
          <reference field="19" count="2">
            <x v="110"/>
            <x v="113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376">
      <pivotArea dataOnly="0" labelOnly="1" fieldPosition="0">
        <references count="4">
          <reference field="19" count="1">
            <x v="107"/>
          </reference>
          <reference field="27" count="1" selected="0">
            <x v="1"/>
          </reference>
          <reference field="28" count="1" selected="0">
            <x v="52"/>
          </reference>
          <reference field="29" count="1" selected="0">
            <x v="35"/>
          </reference>
        </references>
      </pivotArea>
    </format>
    <format dxfId="375">
      <pivotArea dataOnly="0" labelOnly="1" fieldPosition="0">
        <references count="4">
          <reference field="19" count="9">
            <x v="17"/>
            <x v="21"/>
            <x v="25"/>
            <x v="39"/>
            <x v="40"/>
            <x v="50"/>
            <x v="54"/>
            <x v="120"/>
            <x v="121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374">
      <pivotArea dataOnly="0" labelOnly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7"/>
          </reference>
          <reference field="28" count="1" selected="0">
            <x v="1"/>
          </reference>
          <reference field="29" count="1" selected="0">
            <x v="1"/>
          </reference>
        </references>
      </pivotArea>
    </format>
    <format dxfId="373">
      <pivotArea dataOnly="0" labelOnly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372">
      <pivotArea dataOnly="0" labelOnly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371">
      <pivotArea dataOnly="0" labelOnly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370">
      <pivotArea dataOnly="0" labelOnly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369">
      <pivotArea dataOnly="0" labelOnly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6"/>
          </reference>
          <reference field="28" count="1" selected="0">
            <x v="16"/>
          </reference>
          <reference field="29" count="1" selected="0">
            <x v="2"/>
          </reference>
        </references>
      </pivotArea>
    </format>
    <format dxfId="368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7">
      <pivotArea dataOnly="0" labelOnly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6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5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4">
      <pivotArea dataOnly="0" labelOnly="1" fieldPosition="0">
        <references count="5">
          <reference field="19" count="1" selected="0">
            <x v="48"/>
          </reference>
          <reference field="20" count="1">
            <x v="73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3">
      <pivotArea dataOnly="0" labelOnly="1" fieldPosition="0">
        <references count="5">
          <reference field="19" count="1" selected="0">
            <x v="49"/>
          </reference>
          <reference field="20" count="1">
            <x v="89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2">
      <pivotArea dataOnly="0" labelOnly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1">
      <pivotArea dataOnly="0" labelOnly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60">
      <pivotArea dataOnly="0" labelOnly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59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58">
      <pivotArea dataOnly="0" labelOnly="1" fieldPosition="0">
        <references count="5">
          <reference field="19" count="1" selected="0">
            <x v="106"/>
          </reference>
          <reference field="20" count="1">
            <x v="30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57">
      <pivotArea dataOnly="0" labelOnly="1" fieldPosition="0">
        <references count="5">
          <reference field="19" count="1" selected="0">
            <x v="126"/>
          </reference>
          <reference field="20" count="1">
            <x v="128"/>
          </reference>
          <reference field="27" count="1" selected="0">
            <x v="6"/>
          </reference>
          <reference field="28" count="1" selected="0">
            <x v="26"/>
          </reference>
          <reference field="29" count="1" selected="0">
            <x v="2"/>
          </reference>
        </references>
      </pivotArea>
    </format>
    <format dxfId="356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5">
      <pivotArea dataOnly="0" labelOnly="1" fieldPosition="0">
        <references count="5">
          <reference field="19" count="1" selected="0">
            <x v="47"/>
          </reference>
          <reference field="20" count="1">
            <x v="9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4">
      <pivotArea dataOnly="0" labelOnly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3">
      <pivotArea dataOnly="0" labelOnly="1" fieldPosition="0">
        <references count="5">
          <reference field="19" count="1" selected="0">
            <x v="60"/>
          </reference>
          <reference field="20" count="1">
            <x v="5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2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1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50">
      <pivotArea dataOnly="0" labelOnly="1" fieldPosition="0">
        <references count="5">
          <reference field="19" count="1" selected="0">
            <x v="112"/>
          </reference>
          <reference field="20" count="1">
            <x v="12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49">
      <pivotArea dataOnly="0" labelOnly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7"/>
          </reference>
          <reference field="28" count="1" selected="0">
            <x v="5"/>
          </reference>
          <reference field="29" count="1" selected="0">
            <x v="3"/>
          </reference>
        </references>
      </pivotArea>
    </format>
    <format dxfId="348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347">
      <pivotArea dataOnly="0" labelOnly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7"/>
          </reference>
          <reference field="28" count="1" selected="0">
            <x v="6"/>
          </reference>
          <reference field="29" count="1" selected="0">
            <x v="3"/>
          </reference>
        </references>
      </pivotArea>
    </format>
    <format dxfId="346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7"/>
          </reference>
          <reference field="29" count="1" selected="0">
            <x v="3"/>
          </reference>
        </references>
      </pivotArea>
    </format>
    <format dxfId="345">
      <pivotArea dataOnly="0" labelOnly="1" fieldPosition="0">
        <references count="5">
          <reference field="19" count="1" selected="0">
            <x v="111"/>
          </reference>
          <reference field="20" count="1">
            <x v="15"/>
          </reference>
          <reference field="27" count="1" selected="0">
            <x v="7"/>
          </reference>
          <reference field="28" count="1" selected="0">
            <x v="39"/>
          </reference>
          <reference field="29" count="1" selected="0">
            <x v="3"/>
          </reference>
        </references>
      </pivotArea>
    </format>
    <format dxfId="344">
      <pivotArea dataOnly="0" labelOnly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43">
      <pivotArea dataOnly="0" labelOnly="1" fieldPosition="0">
        <references count="5">
          <reference field="19" count="1" selected="0">
            <x v="27"/>
          </reference>
          <reference field="20" count="1">
            <x v="96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42">
      <pivotArea dataOnly="0" labelOnly="1" fieldPosition="0">
        <references count="5">
          <reference field="19" count="1" selected="0">
            <x v="28"/>
          </reference>
          <reference field="20" count="1">
            <x v="82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41">
      <pivotArea dataOnly="0" labelOnly="1" fieldPosition="0">
        <references count="5">
          <reference field="19" count="1" selected="0">
            <x v="31"/>
          </reference>
          <reference field="20" count="1">
            <x v="16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40">
      <pivotArea dataOnly="0" labelOnly="1" fieldPosition="0">
        <references count="5">
          <reference field="19" count="1" selected="0">
            <x v="32"/>
          </reference>
          <reference field="20" count="1">
            <x v="141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9">
      <pivotArea dataOnly="0" labelOnly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8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7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6">
      <pivotArea dataOnly="0" labelOnly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5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4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3">
      <pivotArea dataOnly="0" labelOnly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2">
      <pivotArea dataOnly="0" labelOnly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1">
      <pivotArea dataOnly="0" labelOnly="1" fieldPosition="0">
        <references count="5">
          <reference field="19" count="1" selected="0">
            <x v="123"/>
          </reference>
          <reference field="20" count="1">
            <x v="33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30">
      <pivotArea dataOnly="0" labelOnly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2"/>
          </reference>
          <reference field="28" count="1" selected="0">
            <x v="2"/>
          </reference>
          <reference field="29" count="1" selected="0">
            <x v="4"/>
          </reference>
        </references>
      </pivotArea>
    </format>
    <format dxfId="329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8">
      <pivotArea dataOnly="0" labelOnly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7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6">
      <pivotArea dataOnly="0" labelOnly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5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4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3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2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1">
      <pivotArea dataOnly="0" labelOnly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20">
      <pivotArea dataOnly="0" labelOnly="1" fieldPosition="0">
        <references count="5">
          <reference field="19" count="1" selected="0">
            <x v="57"/>
          </reference>
          <reference field="20" count="1">
            <x v="13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9">
      <pivotArea dataOnly="0" labelOnly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8">
      <pivotArea dataOnly="0" labelOnly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7">
      <pivotArea dataOnly="0" labelOnly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6">
      <pivotArea dataOnly="0" labelOnly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5">
      <pivotArea dataOnly="0" labelOnly="1" fieldPosition="0">
        <references count="5">
          <reference field="19" count="1" selected="0">
            <x v="79"/>
          </reference>
          <reference field="20" count="1">
            <x v="44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4">
      <pivotArea dataOnly="0" labelOnly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3">
      <pivotArea dataOnly="0" labelOnly="1" fieldPosition="0">
        <references count="5">
          <reference field="19" count="1" selected="0">
            <x v="83"/>
          </reference>
          <reference field="20" count="1">
            <x v="53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2">
      <pivotArea dataOnly="0" labelOnly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1">
      <pivotArea dataOnly="0" labelOnly="1" fieldPosition="0">
        <references count="5">
          <reference field="19" count="1" selected="0">
            <x v="117"/>
          </reference>
          <reference field="20" count="1">
            <x v="81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10">
      <pivotArea dataOnly="0" labelOnly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09">
      <pivotArea dataOnly="0" labelOnly="1" fieldPosition="0">
        <references count="5">
          <reference field="19" count="1" selected="0">
            <x v="119"/>
          </reference>
          <reference field="20" count="1">
            <x v="17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08">
      <pivotArea dataOnly="0" labelOnly="1" fieldPosition="0">
        <references count="5">
          <reference field="19" count="1" selected="0">
            <x v="127"/>
          </reference>
          <reference field="20" count="1">
            <x v="36"/>
          </reference>
          <reference field="27" count="1" selected="0">
            <x v="4"/>
          </reference>
          <reference field="28" count="1" selected="0">
            <x v="30"/>
          </reference>
          <reference field="29" count="1" selected="0">
            <x v="5"/>
          </reference>
        </references>
      </pivotArea>
    </format>
    <format dxfId="307">
      <pivotArea dataOnly="0" labelOnly="1" fieldPosition="0">
        <references count="5">
          <reference field="19" count="1" selected="0">
            <x v="20"/>
          </reference>
          <reference field="20" count="1">
            <x v="64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6">
      <pivotArea dataOnly="0" labelOnly="1" fieldPosition="0">
        <references count="5">
          <reference field="19" count="1" selected="0">
            <x v="61"/>
          </reference>
          <reference field="20" count="1">
            <x v="8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5">
      <pivotArea dataOnly="0" labelOnly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4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3">
      <pivotArea dataOnly="0" labelOnly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2">
      <pivotArea dataOnly="0" labelOnly="1" fieldPosition="0">
        <references count="5">
          <reference field="19" count="1" selected="0">
            <x v="134"/>
          </reference>
          <reference field="20" count="1">
            <x v="129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1">
      <pivotArea dataOnly="0" labelOnly="1" fieldPosition="0">
        <references count="5">
          <reference field="19" count="1" selected="0">
            <x v="135"/>
          </reference>
          <reference field="20" count="1">
            <x v="59"/>
          </reference>
          <reference field="27" count="1" selected="0">
            <x v="4"/>
          </reference>
          <reference field="28" count="1" selected="0">
            <x v="53"/>
          </reference>
          <reference field="29" count="1" selected="0">
            <x v="5"/>
          </reference>
        </references>
      </pivotArea>
    </format>
    <format dxfId="300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9">
      <pivotArea dataOnly="0" labelOnly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8">
      <pivotArea dataOnly="0" labelOnly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7">
      <pivotArea dataOnly="0" labelOnly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6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5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4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3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2">
      <pivotArea dataOnly="0" labelOnly="1" fieldPosition="0">
        <references count="5">
          <reference field="19" count="1" selected="0">
            <x v="54"/>
          </reference>
          <reference field="20" count="1">
            <x v="9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1">
      <pivotArea dataOnly="0" labelOnly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90">
      <pivotArea dataOnly="0" labelOnly="1" fieldPosition="0">
        <references count="5">
          <reference field="19" count="1" selected="0">
            <x v="71"/>
          </reference>
          <reference field="20" count="1">
            <x v="119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89">
      <pivotArea dataOnly="0" labelOnly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88">
      <pivotArea dataOnly="0" labelOnly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5"/>
          </reference>
          <reference field="28" count="1" selected="0">
            <x v="48"/>
          </reference>
          <reference field="29" count="1" selected="0">
            <x v="6"/>
          </reference>
        </references>
      </pivotArea>
    </format>
    <format dxfId="287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6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5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4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3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2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1">
      <pivotArea dataOnly="0" labelOnly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5"/>
          </reference>
          <reference field="28" count="1" selected="0">
            <x v="47"/>
          </reference>
          <reference field="29" count="1" selected="0">
            <x v="7"/>
          </reference>
        </references>
      </pivotArea>
    </format>
    <format dxfId="280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279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278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277">
      <pivotArea dataOnly="0" labelOnly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276">
      <pivotArea dataOnly="0" labelOnly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5"/>
          </reference>
          <reference field="28" count="1" selected="0">
            <x v="43"/>
          </reference>
          <reference field="29" count="1" selected="0">
            <x v="8"/>
          </reference>
        </references>
      </pivotArea>
    </format>
    <format dxfId="275">
      <pivotArea dataOnly="0" labelOnly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274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273">
      <pivotArea dataOnly="0" labelOnly="1" fieldPosition="0">
        <references count="5">
          <reference field="19" count="1" selected="0">
            <x v="91"/>
          </reference>
          <reference field="20" count="1">
            <x v="117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272">
      <pivotArea dataOnly="0" labelOnly="1" fieldPosition="0">
        <references count="5">
          <reference field="19" count="1" selected="0">
            <x v="92"/>
          </reference>
          <reference field="20" count="1">
            <x v="109"/>
          </reference>
          <reference field="27" count="1" selected="0">
            <x v="4"/>
          </reference>
          <reference field="28" count="1" selected="0">
            <x v="17"/>
          </reference>
          <reference field="29" count="1" selected="0">
            <x v="9"/>
          </reference>
        </references>
      </pivotArea>
    </format>
    <format dxfId="271">
      <pivotArea dataOnly="0" labelOnly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1"/>
          </reference>
          <reference field="28" count="1" selected="0">
            <x v="4"/>
          </reference>
          <reference field="29" count="1" selected="0">
            <x v="10"/>
          </reference>
        </references>
      </pivotArea>
    </format>
    <format dxfId="270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9">
      <pivotArea dataOnly="0" labelOnly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8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7">
      <pivotArea dataOnly="0" labelOnly="1" fieldPosition="0">
        <references count="5">
          <reference field="19" count="1" selected="0">
            <x v="100"/>
          </reference>
          <reference field="20" count="1">
            <x v="102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6">
      <pivotArea dataOnly="0" labelOnly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5">
      <pivotArea dataOnly="0" labelOnly="1" fieldPosition="0">
        <references count="5">
          <reference field="19" count="1" selected="0">
            <x v="133"/>
          </reference>
          <reference field="20" count="1">
            <x v="134"/>
          </reference>
          <reference field="27" count="1" selected="0">
            <x v="1"/>
          </reference>
          <reference field="28" count="1" selected="0">
            <x v="18"/>
          </reference>
          <reference field="29" count="1" selected="0">
            <x v="10"/>
          </reference>
        </references>
      </pivotArea>
    </format>
    <format dxfId="264">
      <pivotArea dataOnly="0" labelOnly="1" fieldPosition="0">
        <references count="5">
          <reference field="19" count="1" selected="0">
            <x v="114"/>
          </reference>
          <reference field="20" count="1">
            <x v="11"/>
          </reference>
          <reference field="27" count="1" selected="0">
            <x v="1"/>
          </reference>
          <reference field="28" count="1" selected="0">
            <x v="28"/>
          </reference>
          <reference field="29" count="1" selected="0">
            <x v="10"/>
          </reference>
        </references>
      </pivotArea>
    </format>
    <format dxfId="263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62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61">
      <pivotArea dataOnly="0" labelOnly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60">
      <pivotArea dataOnly="0" labelOnly="1" fieldPosition="0">
        <references count="5">
          <reference field="19" count="1" selected="0">
            <x v="59"/>
          </reference>
          <reference field="20" count="1">
            <x v="12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9">
      <pivotArea dataOnly="0" labelOnly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8">
      <pivotArea dataOnly="0" labelOnly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7">
      <pivotArea dataOnly="0" labelOnly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6">
      <pivotArea dataOnly="0" labelOnly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5">
      <pivotArea dataOnly="0" labelOnly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4">
      <pivotArea dataOnly="0" labelOnly="1" fieldPosition="0">
        <references count="5">
          <reference field="19" count="1" selected="0">
            <x v="75"/>
          </reference>
          <reference field="20" count="1">
            <x v="11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3">
      <pivotArea dataOnly="0" labelOnly="1" fieldPosition="0">
        <references count="5">
          <reference field="19" count="1" selected="0">
            <x v="76"/>
          </reference>
          <reference field="20" count="1">
            <x v="12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2">
      <pivotArea dataOnly="0" labelOnly="1" fieldPosition="0">
        <references count="5">
          <reference field="19" count="1" selected="0">
            <x v="81"/>
          </reference>
          <reference field="20" count="1">
            <x v="2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1">
      <pivotArea dataOnly="0" labelOnly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50">
      <pivotArea dataOnly="0" labelOnly="1" fieldPosition="0">
        <references count="5">
          <reference field="19" count="1" selected="0">
            <x v="94"/>
          </reference>
          <reference field="20" count="1">
            <x v="87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9">
      <pivotArea dataOnly="0" labelOnly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8">
      <pivotArea dataOnly="0" labelOnly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7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6">
      <pivotArea dataOnly="0" labelOnly="1" fieldPosition="0">
        <references count="5">
          <reference field="19" count="1" selected="0">
            <x v="105"/>
          </reference>
          <reference field="20" count="1">
            <x v="79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5">
      <pivotArea dataOnly="0" labelOnly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4">
      <pivotArea dataOnly="0" labelOnly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3">
      <pivotArea dataOnly="0" labelOnly="1" fieldPosition="0">
        <references count="5">
          <reference field="19" count="1" selected="0">
            <x v="137"/>
          </reference>
          <reference field="20" count="1">
            <x v="23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2">
      <pivotArea dataOnly="0" labelOnly="1" fieldPosition="0">
        <references count="5">
          <reference field="19" count="1" selected="0">
            <x v="139"/>
          </reference>
          <reference field="20" count="1">
            <x v="32"/>
          </reference>
          <reference field="27" count="1" selected="0">
            <x v="4"/>
          </reference>
          <reference field="28" count="1" selected="0">
            <x v="22"/>
          </reference>
          <reference field="29" count="1" selected="0">
            <x v="11"/>
          </reference>
        </references>
      </pivotArea>
    </format>
    <format dxfId="241">
      <pivotArea dataOnly="0" labelOnly="1" fieldPosition="0">
        <references count="5">
          <reference field="19" count="1" selected="0">
            <x v="22"/>
          </reference>
          <reference field="20" count="1">
            <x v="67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40">
      <pivotArea dataOnly="0" labelOnly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9">
      <pivotArea dataOnly="0" labelOnly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8">
      <pivotArea dataOnly="0" labelOnly="1" fieldPosition="0">
        <references count="5">
          <reference field="19" count="1" selected="0">
            <x v="43"/>
          </reference>
          <reference field="20" count="1">
            <x v="83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7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6">
      <pivotArea dataOnly="0" labelOnly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5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4">
      <pivotArea dataOnly="0" labelOnly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3">
      <pivotArea dataOnly="0" labelOnly="1" fieldPosition="0">
        <references count="5">
          <reference field="19" count="1" selected="0">
            <x v="132"/>
          </reference>
          <reference field="20" count="1">
            <x v="4"/>
          </reference>
          <reference field="27" count="1" selected="0">
            <x v="0"/>
          </reference>
          <reference field="28" count="1" selected="0">
            <x v="35"/>
          </reference>
          <reference field="29" count="1" selected="0">
            <x v="12"/>
          </reference>
        </references>
      </pivotArea>
    </format>
    <format dxfId="232">
      <pivotArea dataOnly="0" labelOnly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231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230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229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228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46"/>
          </reference>
          <reference field="29" count="1" selected="0">
            <x v="13"/>
          </reference>
        </references>
      </pivotArea>
    </format>
    <format dxfId="227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36"/>
          </reference>
          <reference field="29" count="1" selected="0">
            <x v="14"/>
          </reference>
        </references>
      </pivotArea>
    </format>
    <format dxfId="226">
      <pivotArea dataOnly="0" labelOnly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5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4">
      <pivotArea dataOnly="0" labelOnly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3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2">
      <pivotArea dataOnly="0" labelOnly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1">
      <pivotArea dataOnly="0" labelOnly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20">
      <pivotArea dataOnly="0" labelOnly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9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8">
      <pivotArea dataOnly="0" labelOnly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7">
      <pivotArea dataOnly="0" labelOnly="1" fieldPosition="0">
        <references count="5">
          <reference field="19" count="1" selected="0">
            <x v="94"/>
          </reference>
          <reference field="20" count="1">
            <x v="87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6">
      <pivotArea dataOnly="0" labelOnly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5">
      <pivotArea dataOnly="0" labelOnly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5"/>
          </reference>
          <reference field="28" count="1" selected="0">
            <x v="3"/>
          </reference>
          <reference field="29" count="1" selected="0">
            <x v="15"/>
          </reference>
        </references>
      </pivotArea>
    </format>
    <format dxfId="214">
      <pivotArea dataOnly="0" labelOnly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13">
      <pivotArea dataOnly="0" labelOnly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12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11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10">
      <pivotArea dataOnly="0" labelOnly="1" fieldPosition="0">
        <references count="5">
          <reference field="19" count="1" selected="0">
            <x v="127"/>
          </reference>
          <reference field="20" count="1">
            <x v="36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09">
      <pivotArea dataOnly="0" labelOnly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5"/>
          </reference>
          <reference field="28" count="1" selected="0">
            <x v="27"/>
          </reference>
          <reference field="29" count="1" selected="0">
            <x v="15"/>
          </reference>
        </references>
      </pivotArea>
    </format>
    <format dxfId="208">
      <pivotArea dataOnly="0" labelOnly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5"/>
          </reference>
          <reference field="28" count="1" selected="0">
            <x v="49"/>
          </reference>
          <reference field="29" count="1" selected="0">
            <x v="15"/>
          </reference>
        </references>
      </pivotArea>
    </format>
    <format dxfId="207">
      <pivotArea dataOnly="0" labelOnly="1" fieldPosition="0">
        <references count="5">
          <reference field="19" count="1" selected="0">
            <x v="2"/>
          </reference>
          <reference field="20" count="1">
            <x v="4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6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5">
      <pivotArea dataOnly="0" labelOnly="1" fieldPosition="0">
        <references count="5">
          <reference field="19" count="1" selected="0">
            <x v="18"/>
          </reference>
          <reference field="20" count="1">
            <x v="6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4">
      <pivotArea dataOnly="0" labelOnly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3">
      <pivotArea dataOnly="0" labelOnly="1" fieldPosition="0">
        <references count="5">
          <reference field="19" count="1" selected="0">
            <x v="20"/>
          </reference>
          <reference field="20" count="1">
            <x v="6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2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1">
      <pivotArea dataOnly="0" labelOnly="1" fieldPosition="0">
        <references count="5">
          <reference field="19" count="1" selected="0">
            <x v="22"/>
          </reference>
          <reference field="20" count="1">
            <x v="6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200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9">
      <pivotArea dataOnly="0" labelOnly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8">
      <pivotArea dataOnly="0" labelOnly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7">
      <pivotArea dataOnly="0" labelOnly="1" fieldPosition="0">
        <references count="5">
          <reference field="19" count="1" selected="0">
            <x v="32"/>
          </reference>
          <reference field="20" count="1">
            <x v="14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6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5">
      <pivotArea dataOnly="0" labelOnly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4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3">
      <pivotArea dataOnly="0" labelOnly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2">
      <pivotArea dataOnly="0" labelOnly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1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90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9">
      <pivotArea dataOnly="0" labelOnly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8">
      <pivotArea dataOnly="0" labelOnly="1" fieldPosition="0">
        <references count="5">
          <reference field="19" count="1" selected="0">
            <x v="53"/>
          </reference>
          <reference field="20" count="1">
            <x v="10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7">
      <pivotArea dataOnly="0" labelOnly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6">
      <pivotArea dataOnly="0" labelOnly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5">
      <pivotArea dataOnly="0" labelOnly="1" fieldPosition="0">
        <references count="5">
          <reference field="19" count="1" selected="0">
            <x v="57"/>
          </reference>
          <reference field="20" count="1">
            <x v="13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4">
      <pivotArea dataOnly="0" labelOnly="1" fieldPosition="0">
        <references count="5">
          <reference field="19" count="1" selected="0">
            <x v="58"/>
          </reference>
          <reference field="20" count="1">
            <x v="12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3">
      <pivotArea dataOnly="0" labelOnly="1" fieldPosition="0">
        <references count="5">
          <reference field="19" count="1" selected="0">
            <x v="60"/>
          </reference>
          <reference field="20" count="1">
            <x v="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2">
      <pivotArea dataOnly="0" labelOnly="1" fieldPosition="0">
        <references count="5">
          <reference field="19" count="1" selected="0">
            <x v="61"/>
          </reference>
          <reference field="20" count="1">
            <x v="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1">
      <pivotArea dataOnly="0" labelOnly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80">
      <pivotArea dataOnly="0" labelOnly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9">
      <pivotArea dataOnly="0" labelOnly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8">
      <pivotArea dataOnly="0" labelOnly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7">
      <pivotArea dataOnly="0" labelOnly="1" fieldPosition="0">
        <references count="5">
          <reference field="19" count="1" selected="0">
            <x v="67"/>
          </reference>
          <reference field="20" count="1">
            <x v="113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6">
      <pivotArea dataOnly="0" labelOnly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5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4">
      <pivotArea dataOnly="0" labelOnly="1" fieldPosition="0">
        <references count="5">
          <reference field="19" count="1" selected="0">
            <x v="77"/>
          </reference>
          <reference field="20" count="1">
            <x v="107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3">
      <pivotArea dataOnly="0" labelOnly="1" fieldPosition="0">
        <references count="5">
          <reference field="19" count="1" selected="0">
            <x v="78"/>
          </reference>
          <reference field="20" count="1">
            <x v="10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2">
      <pivotArea dataOnly="0" labelOnly="1" fieldPosition="0">
        <references count="5">
          <reference field="19" count="1" selected="0">
            <x v="80"/>
          </reference>
          <reference field="20" count="1">
            <x v="2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1">
      <pivotArea dataOnly="0" labelOnly="1" fieldPosition="0">
        <references count="5">
          <reference field="19" count="1" selected="0">
            <x v="81"/>
          </reference>
          <reference field="20" count="1">
            <x v="22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70">
      <pivotArea dataOnly="0" labelOnly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9">
      <pivotArea dataOnly="0" labelOnly="1" fieldPosition="0">
        <references count="5">
          <reference field="19" count="1" selected="0">
            <x v="85"/>
          </reference>
          <reference field="20" count="1">
            <x v="10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8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7">
      <pivotArea dataOnly="0" labelOnly="1" fieldPosition="0">
        <references count="5">
          <reference field="19" count="1" selected="0">
            <x v="90"/>
          </reference>
          <reference field="20" count="1">
            <x v="11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6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5">
      <pivotArea dataOnly="0" labelOnly="1" fieldPosition="0">
        <references count="5">
          <reference field="19" count="1" selected="0">
            <x v="99"/>
          </reference>
          <reference field="20" count="1">
            <x v="124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4">
      <pivotArea dataOnly="0" labelOnly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3">
      <pivotArea dataOnly="0" labelOnly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2">
      <pivotArea dataOnly="0" labelOnly="1" fieldPosition="0">
        <references count="5">
          <reference field="19" count="1" selected="0">
            <x v="106"/>
          </reference>
          <reference field="20" count="1">
            <x v="30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1">
      <pivotArea dataOnly="0" labelOnly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60">
      <pivotArea dataOnly="0" labelOnly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9">
      <pivotArea dataOnly="0" labelOnly="1" fieldPosition="0">
        <references count="5">
          <reference field="19" count="1" selected="0">
            <x v="117"/>
          </reference>
          <reference field="20" count="1">
            <x v="81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8">
      <pivotArea dataOnly="0" labelOnly="1" fieldPosition="0">
        <references count="5">
          <reference field="19" count="1" selected="0">
            <x v="118"/>
          </reference>
          <reference field="20" count="1">
            <x v="39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7">
      <pivotArea dataOnly="0" labelOnly="1" fieldPosition="0">
        <references count="5">
          <reference field="19" count="1" selected="0">
            <x v="122"/>
          </reference>
          <reference field="20" count="1">
            <x v="13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6">
      <pivotArea dataOnly="0" labelOnly="1" fieldPosition="0">
        <references count="5">
          <reference field="19" count="1" selected="0">
            <x v="126"/>
          </reference>
          <reference field="20" count="1">
            <x v="128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5">
      <pivotArea dataOnly="0" labelOnly="1" fieldPosition="0">
        <references count="5">
          <reference field="19" count="1" selected="0">
            <x v="129"/>
          </reference>
          <reference field="20" count="1">
            <x v="85"/>
          </reference>
          <reference field="27" count="1" selected="0">
            <x v="4"/>
          </reference>
          <reference field="28" count="1" selected="0">
            <x v="14"/>
          </reference>
          <reference field="29" count="1" selected="0">
            <x v="16"/>
          </reference>
        </references>
      </pivotArea>
    </format>
    <format dxfId="154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23"/>
          </reference>
          <reference field="29" count="1" selected="0">
            <x v="16"/>
          </reference>
        </references>
      </pivotArea>
    </format>
    <format dxfId="153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4"/>
          </reference>
          <reference field="28" count="1" selected="0">
            <x v="24"/>
          </reference>
          <reference field="29" count="1" selected="0">
            <x v="16"/>
          </reference>
        </references>
      </pivotArea>
    </format>
    <format dxfId="152">
      <pivotArea dataOnly="0" labelOnly="1" fieldPosition="0">
        <references count="5">
          <reference field="19" count="1" selected="0">
            <x v="0"/>
          </reference>
          <reference field="20" count="1">
            <x v="27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51">
      <pivotArea dataOnly="0" labelOnly="1" fieldPosition="0">
        <references count="5">
          <reference field="19" count="1" selected="0">
            <x v="1"/>
          </reference>
          <reference field="20" count="1">
            <x v="13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50">
      <pivotArea dataOnly="0" labelOnly="1" fieldPosition="0">
        <references count="5">
          <reference field="19" count="1" selected="0">
            <x v="3"/>
          </reference>
          <reference field="20" count="1">
            <x v="13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9">
      <pivotArea dataOnly="0" labelOnly="1" fieldPosition="0">
        <references count="5">
          <reference field="19" count="1" selected="0">
            <x v="4"/>
          </reference>
          <reference field="20" count="1">
            <x v="10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8">
      <pivotArea dataOnly="0" labelOnly="1" fieldPosition="0">
        <references count="5">
          <reference field="19" count="1" selected="0">
            <x v="5"/>
          </reference>
          <reference field="20" count="1">
            <x v="9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7">
      <pivotArea dataOnly="0" labelOnly="1" fieldPosition="0">
        <references count="5">
          <reference field="19" count="1" selected="0">
            <x v="6"/>
          </reference>
          <reference field="20" count="1">
            <x v="4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6">
      <pivotArea dataOnly="0" labelOnly="1" fieldPosition="0">
        <references count="5">
          <reference field="19" count="1" selected="0">
            <x v="7"/>
          </reference>
          <reference field="20" count="1">
            <x v="5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5">
      <pivotArea dataOnly="0" labelOnly="1" fieldPosition="0">
        <references count="5">
          <reference field="19" count="1" selected="0">
            <x v="8"/>
          </reference>
          <reference field="20" count="1">
            <x v="2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4">
      <pivotArea dataOnly="0" labelOnly="1" fieldPosition="0">
        <references count="5">
          <reference field="19" count="1" selected="0">
            <x v="9"/>
          </reference>
          <reference field="20" count="1">
            <x v="25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3">
      <pivotArea dataOnly="0" labelOnly="1" fieldPosition="0">
        <references count="5">
          <reference field="19" count="1" selected="0">
            <x v="10"/>
          </reference>
          <reference field="20" count="1">
            <x v="2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2">
      <pivotArea dataOnly="0" labelOnly="1" fieldPosition="0">
        <references count="5">
          <reference field="19" count="1" selected="0">
            <x v="11"/>
          </reference>
          <reference field="20" count="1">
            <x v="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1">
      <pivotArea dataOnly="0" labelOnly="1" fieldPosition="0">
        <references count="5">
          <reference field="19" count="1" selected="0">
            <x v="12"/>
          </reference>
          <reference field="20" count="1">
            <x v="1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40">
      <pivotArea dataOnly="0" labelOnly="1" fieldPosition="0">
        <references count="5">
          <reference field="19" count="1" selected="0">
            <x v="13"/>
          </reference>
          <reference field="20" count="1">
            <x v="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39">
      <pivotArea dataOnly="0" labelOnly="1" fieldPosition="0">
        <references count="5">
          <reference field="19" count="1" selected="0">
            <x v="14"/>
          </reference>
          <reference field="20" count="1">
            <x v="52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38">
      <pivotArea dataOnly="0" labelOnly="1" fieldPosition="0">
        <references count="5">
          <reference field="19" count="1" selected="0">
            <x v="15"/>
          </reference>
          <reference field="20" count="1">
            <x v="76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37">
      <pivotArea dataOnly="0" labelOnly="1" fieldPosition="0">
        <references count="5">
          <reference field="19" count="1" selected="0">
            <x v="16"/>
          </reference>
          <reference field="20" count="1">
            <x v="40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36">
      <pivotArea dataOnly="0" labelOnly="1" fieldPosition="0">
        <references count="5">
          <reference field="19" count="1" selected="0">
            <x v="74"/>
          </reference>
          <reference field="20" count="1">
            <x v="123"/>
          </reference>
          <reference field="27" count="1" selected="0">
            <x v="4"/>
          </reference>
          <reference field="28" count="1" selected="0">
            <x v="51"/>
          </reference>
          <reference field="29" count="1" selected="0">
            <x v="16"/>
          </reference>
        </references>
      </pivotArea>
    </format>
    <format dxfId="135">
      <pivotArea dataOnly="0" labelOnly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34">
      <pivotArea dataOnly="0" labelOnly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33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32">
      <pivotArea dataOnly="0" labelOnly="1" fieldPosition="0">
        <references count="5">
          <reference field="19" count="1" selected="0">
            <x v="34"/>
          </reference>
          <reference field="20" count="1">
            <x v="1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31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30">
      <pivotArea dataOnly="0" labelOnly="1" fieldPosition="0">
        <references count="5">
          <reference field="19" count="1" selected="0">
            <x v="37"/>
          </reference>
          <reference field="20" count="1">
            <x v="9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9">
      <pivotArea dataOnly="0" labelOnly="1" fieldPosition="0">
        <references count="5">
          <reference field="19" count="1" selected="0">
            <x v="41"/>
          </reference>
          <reference field="20" count="1">
            <x v="69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8">
      <pivotArea dataOnly="0" labelOnly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7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6">
      <pivotArea dataOnly="0" labelOnly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5">
      <pivotArea dataOnly="0" labelOnly="1" fieldPosition="0">
        <references count="5">
          <reference field="19" count="1" selected="0">
            <x v="56"/>
          </reference>
          <reference field="20" count="1">
            <x v="34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4">
      <pivotArea dataOnly="0" labelOnly="1" fieldPosition="0">
        <references count="5">
          <reference field="19" count="1" selected="0">
            <x v="63"/>
          </reference>
          <reference field="20" count="1">
            <x v="7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3">
      <pivotArea dataOnly="0" labelOnly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2">
      <pivotArea dataOnly="0" labelOnly="1" fieldPosition="0">
        <references count="5">
          <reference field="19" count="1" selected="0">
            <x v="66"/>
          </reference>
          <reference field="20" count="1">
            <x v="11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1">
      <pivotArea dataOnly="0" labelOnly="1" fieldPosition="0">
        <references count="5">
          <reference field="19" count="1" selected="0">
            <x v="72"/>
          </reference>
          <reference field="20" count="1">
            <x v="122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20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19">
      <pivotArea dataOnly="0" labelOnly="1" fieldPosition="0">
        <references count="5">
          <reference field="19" count="1" selected="0">
            <x v="101"/>
          </reference>
          <reference field="20" count="1">
            <x v="51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18">
      <pivotArea dataOnly="0" labelOnly="1" fieldPosition="0">
        <references count="5">
          <reference field="19" count="1" selected="0">
            <x v="104"/>
          </reference>
          <reference field="20" count="1">
            <x v="88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17">
      <pivotArea dataOnly="0" labelOnly="1" fieldPosition="0">
        <references count="5">
          <reference field="19" count="1" selected="0">
            <x v="124"/>
          </reference>
          <reference field="20" count="1">
            <x v="60"/>
          </reference>
          <reference field="27" count="1" selected="0">
            <x v="3"/>
          </reference>
          <reference field="28" count="1" selected="0">
            <x v="54"/>
          </reference>
          <reference field="29" count="1" selected="0">
            <x v="17"/>
          </reference>
        </references>
      </pivotArea>
    </format>
    <format dxfId="116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4"/>
          </reference>
          <reference field="28" count="1" selected="0">
            <x v="38"/>
          </reference>
          <reference field="29" count="1" selected="0">
            <x v="18"/>
          </reference>
        </references>
      </pivotArea>
    </format>
    <format dxfId="115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14">
      <pivotArea dataOnly="0" labelOnly="1" fieldPosition="0">
        <references count="5">
          <reference field="19" count="1" selected="0">
            <x v="19"/>
          </reference>
          <reference field="20" count="1">
            <x v="72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13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12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11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10">
      <pivotArea dataOnly="0" labelOnly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9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8">
      <pivotArea dataOnly="0" labelOnly="1" fieldPosition="0">
        <references count="5">
          <reference field="19" count="1" selected="0">
            <x v="51"/>
          </reference>
          <reference field="20" count="1">
            <x v="97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7">
      <pivotArea dataOnly="0" labelOnly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6">
      <pivotArea dataOnly="0" labelOnly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5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4">
      <pivotArea dataOnly="0" labelOnly="1" fieldPosition="0">
        <references count="5">
          <reference field="19" count="1" selected="0">
            <x v="98"/>
          </reference>
          <reference field="20" count="1">
            <x v="41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3">
      <pivotArea dataOnly="0" labelOnly="1" fieldPosition="0">
        <references count="5">
          <reference field="19" count="1" selected="0">
            <x v="116"/>
          </reference>
          <reference field="20" count="1">
            <x v="35"/>
          </reference>
          <reference field="27" count="1" selected="0">
            <x v="7"/>
          </reference>
          <reference field="28" count="1" selected="0">
            <x v="34"/>
          </reference>
          <reference field="29" count="1" selected="0">
            <x v="19"/>
          </reference>
        </references>
      </pivotArea>
    </format>
    <format dxfId="102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101">
      <pivotArea dataOnly="0" labelOnly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100">
      <pivotArea dataOnly="0" labelOnly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99">
      <pivotArea dataOnly="0" labelOnly="1" fieldPosition="0">
        <references count="5">
          <reference field="19" count="1" selected="0">
            <x v="96"/>
          </reference>
          <reference field="20" count="1">
            <x v="84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98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0"/>
          </reference>
          <reference field="29" count="1" selected="0">
            <x v="20"/>
          </reference>
        </references>
      </pivotArea>
    </format>
    <format dxfId="97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96">
      <pivotArea dataOnly="0" labelOnly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1"/>
          </reference>
          <reference field="28" count="1" selected="0">
            <x v="25"/>
          </reference>
          <reference field="29" count="1" selected="0">
            <x v="20"/>
          </reference>
        </references>
      </pivotArea>
    </format>
    <format dxfId="95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94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93">
      <pivotArea dataOnly="0" labelOnly="1" fieldPosition="0">
        <references count="5">
          <reference field="19" count="1" selected="0">
            <x v="29"/>
          </reference>
          <reference field="20" count="1">
            <x v="94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92">
      <pivotArea dataOnly="0" labelOnly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91">
      <pivotArea dataOnly="0" labelOnly="1" fieldPosition="0">
        <references count="5">
          <reference field="19" count="1" selected="0">
            <x v="33"/>
          </reference>
          <reference field="20" count="1">
            <x v="63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90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9">
      <pivotArea dataOnly="0" labelOnly="1" fieldPosition="0">
        <references count="5">
          <reference field="19" count="1" selected="0">
            <x v="44"/>
          </reference>
          <reference field="20" count="1">
            <x v="19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8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7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6">
      <pivotArea dataOnly="0" labelOnly="1" fieldPosition="0">
        <references count="5">
          <reference field="19" count="1" selected="0">
            <x v="55"/>
          </reference>
          <reference field="20" count="1">
            <x v="101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5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4">
      <pivotArea dataOnly="0" labelOnly="1" fieldPosition="0">
        <references count="5">
          <reference field="19" count="1" selected="0">
            <x v="130"/>
          </reference>
          <reference field="20" count="1">
            <x v="48"/>
          </reference>
          <reference field="27" count="1" selected="0">
            <x v="1"/>
          </reference>
          <reference field="28" count="1" selected="0">
            <x v="40"/>
          </reference>
          <reference field="29" count="1" selected="0">
            <x v="20"/>
          </reference>
        </references>
      </pivotArea>
    </format>
    <format dxfId="83">
      <pivotArea dataOnly="0" labelOnly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2"/>
          </reference>
          <reference field="28" count="1" selected="0">
            <x v="15"/>
          </reference>
          <reference field="29" count="1" selected="0">
            <x v="21"/>
          </reference>
        </references>
      </pivotArea>
    </format>
    <format dxfId="82">
      <pivotArea dataOnly="0" labelOnly="1" fieldPosition="0">
        <references count="5">
          <reference field="19" count="1" selected="0">
            <x v="109"/>
          </reference>
          <reference field="20" count="1">
            <x v="130"/>
          </reference>
          <reference field="27" count="1" selected="0">
            <x v="2"/>
          </reference>
          <reference field="28" count="1" selected="0">
            <x v="29"/>
          </reference>
          <reference field="29" count="1" selected="0">
            <x v="21"/>
          </reference>
        </references>
      </pivotArea>
    </format>
    <format dxfId="81">
      <pivotArea dataOnly="0" labelOnly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2"/>
          </reference>
          <reference field="28" count="1" selected="0">
            <x v="33"/>
          </reference>
          <reference field="29" count="1" selected="0">
            <x v="21"/>
          </reference>
        </references>
      </pivotArea>
    </format>
    <format dxfId="80">
      <pivotArea dataOnly="0" labelOnly="1" fieldPosition="0">
        <references count="5">
          <reference field="19" count="1" selected="0">
            <x v="100"/>
          </reference>
          <reference field="20" count="1">
            <x v="102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9">
      <pivotArea dataOnly="0" labelOnly="1" fieldPosition="0">
        <references count="5">
          <reference field="19" count="1" selected="0">
            <x v="102"/>
          </reference>
          <reference field="20" count="1">
            <x v="108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8">
      <pivotArea dataOnly="0" labelOnly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7">
      <pivotArea dataOnly="0" labelOnly="1" fieldPosition="0">
        <references count="5">
          <reference field="19" count="1" selected="0">
            <x v="108"/>
          </reference>
          <reference field="20" count="1">
            <x v="135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6">
      <pivotArea dataOnly="0" labelOnly="1" fieldPosition="0">
        <references count="5">
          <reference field="19" count="1" selected="0">
            <x v="133"/>
          </reference>
          <reference field="20" count="1">
            <x v="134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5">
      <pivotArea dataOnly="0" labelOnly="1" fieldPosition="0">
        <references count="5">
          <reference field="19" count="1" selected="0">
            <x v="140"/>
          </reference>
          <reference field="20" count="1">
            <x v="0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4">
      <pivotArea dataOnly="0" labelOnly="1" fieldPosition="0">
        <references count="5">
          <reference field="19" count="1" selected="0">
            <x v="141"/>
          </reference>
          <reference field="20" count="1">
            <x v="58"/>
          </reference>
          <reference field="27" count="1" selected="0">
            <x v="4"/>
          </reference>
          <reference field="28" count="1" selected="0">
            <x v="42"/>
          </reference>
          <reference field="29" count="1" selected="0">
            <x v="22"/>
          </reference>
        </references>
      </pivotArea>
    </format>
    <format dxfId="73">
      <pivotArea dataOnly="0" labelOnly="1" fieldPosition="0">
        <references count="5">
          <reference field="19" count="1" selected="0">
            <x v="23"/>
          </reference>
          <reference field="20" count="1">
            <x v="66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72">
      <pivotArea dataOnly="0" labelOnly="1" fieldPosition="0">
        <references count="5">
          <reference field="19" count="1" selected="0">
            <x v="103"/>
          </reference>
          <reference field="20" count="1">
            <x v="29"/>
          </reference>
          <reference field="27" count="1" selected="0">
            <x v="4"/>
          </reference>
          <reference field="28" count="1" selected="0">
            <x v="44"/>
          </reference>
          <reference field="29" count="1" selected="0">
            <x v="23"/>
          </reference>
        </references>
      </pivotArea>
    </format>
    <format dxfId="71">
      <pivotArea dataOnly="0" labelOnly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70">
      <pivotArea dataOnly="0" labelOnly="1" fieldPosition="0">
        <references count="5">
          <reference field="19" count="1" selected="0">
            <x v="136"/>
          </reference>
          <reference field="20" count="1">
            <x v="31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9">
      <pivotArea dataOnly="0" labelOnly="1" fieldPosition="0">
        <references count="5">
          <reference field="19" count="1" selected="0">
            <x v="137"/>
          </reference>
          <reference field="20" count="1">
            <x v="23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8">
      <pivotArea dataOnly="0" labelOnly="1" fieldPosition="0">
        <references count="5">
          <reference field="19" count="1" selected="0">
            <x v="138"/>
          </reference>
          <reference field="20" count="1">
            <x v="24"/>
          </reference>
          <reference field="27" count="1" selected="0">
            <x v="5"/>
          </reference>
          <reference field="28" count="1" selected="0">
            <x v="32"/>
          </reference>
          <reference field="29" count="1" selected="0">
            <x v="24"/>
          </reference>
        </references>
      </pivotArea>
    </format>
    <format dxfId="67">
      <pivotArea dataOnly="0" labelOnly="1" fieldPosition="0">
        <references count="5">
          <reference field="19" count="1" selected="0">
            <x v="136"/>
          </reference>
          <reference field="20" count="1">
            <x v="31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6">
      <pivotArea dataOnly="0" labelOnly="1" fieldPosition="0">
        <references count="5">
          <reference field="19" count="1" selected="0">
            <x v="138"/>
          </reference>
          <reference field="20" count="1">
            <x v="24"/>
          </reference>
          <reference field="27" count="1" selected="0">
            <x v="5"/>
          </reference>
          <reference field="28" count="1" selected="0">
            <x v="37"/>
          </reference>
          <reference field="29" count="1" selected="0">
            <x v="24"/>
          </reference>
        </references>
      </pivotArea>
    </format>
    <format dxfId="65">
      <pivotArea dataOnly="0" labelOnly="1" fieldPosition="0">
        <references count="5">
          <reference field="19" count="1" selected="0">
            <x v="69"/>
          </reference>
          <reference field="20" count="1">
            <x v="116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4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3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2">
      <pivotArea dataOnly="0" labelOnly="1" fieldPosition="0">
        <references count="5">
          <reference field="19" count="1" selected="0">
            <x v="112"/>
          </reference>
          <reference field="20" count="1">
            <x v="12"/>
          </reference>
          <reference field="27" count="1" selected="0">
            <x v="7"/>
          </reference>
          <reference field="28" count="1" selected="0">
            <x v="13"/>
          </reference>
          <reference field="29" count="1" selected="0">
            <x v="25"/>
          </reference>
        </references>
      </pivotArea>
    </format>
    <format dxfId="61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31"/>
          </reference>
          <reference field="29" count="1" selected="0">
            <x v="25"/>
          </reference>
        </references>
      </pivotArea>
    </format>
    <format dxfId="60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7"/>
          </reference>
          <reference field="28" count="1" selected="0">
            <x v="55"/>
          </reference>
          <reference field="29" count="1" selected="0">
            <x v="25"/>
          </reference>
        </references>
      </pivotArea>
    </format>
    <format dxfId="59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45"/>
          </reference>
          <reference field="29" count="1" selected="0">
            <x v="26"/>
          </reference>
        </references>
      </pivotArea>
    </format>
    <format dxfId="58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57">
      <pivotArea dataOnly="0" labelOnly="1" fieldPosition="0">
        <references count="5">
          <reference field="19" count="1" selected="0">
            <x v="26"/>
          </reference>
          <reference field="20" count="1">
            <x v="13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56">
      <pivotArea dataOnly="0" labelOnly="1" fieldPosition="0">
        <references count="5">
          <reference field="19" count="1" selected="0">
            <x v="64"/>
          </reference>
          <reference field="20" count="1">
            <x v="77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55">
      <pivotArea dataOnly="0" labelOnly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54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7"/>
          </reference>
          <reference field="28" count="1" selected="0">
            <x v="10"/>
          </reference>
          <reference field="29" count="1" selected="0">
            <x v="27"/>
          </reference>
        </references>
      </pivotArea>
    </format>
    <format dxfId="53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2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1">
      <pivotArea dataOnly="0" labelOnly="1" fieldPosition="0">
        <references count="5">
          <reference field="19" count="1" selected="0">
            <x v="30"/>
          </reference>
          <reference field="20" count="1">
            <x v="1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50">
      <pivotArea dataOnly="0" labelOnly="1" fieldPosition="0">
        <references count="5">
          <reference field="19" count="1" selected="0">
            <x v="35"/>
          </reference>
          <reference field="20" count="1">
            <x v="6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9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8">
      <pivotArea dataOnly="0" labelOnly="1" fieldPosition="0">
        <references count="5">
          <reference field="19" count="1" selected="0">
            <x v="38"/>
          </reference>
          <reference field="20" count="1">
            <x v="42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7">
      <pivotArea dataOnly="0" labelOnly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6">
      <pivotArea dataOnly="0" labelOnly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5">
      <pivotArea dataOnly="0" labelOnly="1" fieldPosition="0">
        <references count="5">
          <reference field="19" count="1" selected="0">
            <x v="42"/>
          </reference>
          <reference field="20" count="1">
            <x v="43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4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3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2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1">
      <pivotArea dataOnly="0" labelOnly="1" fieldPosition="0">
        <references count="5">
          <reference field="19" count="1" selected="0">
            <x v="62"/>
          </reference>
          <reference field="20" count="1">
            <x v="6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40">
      <pivotArea dataOnly="0" labelOnly="1" fieldPosition="0">
        <references count="5">
          <reference field="19" count="1" selected="0">
            <x v="68"/>
          </reference>
          <reference field="20" count="1">
            <x v="11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9">
      <pivotArea dataOnly="0" labelOnly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8">
      <pivotArea dataOnly="0" labelOnly="1" fieldPosition="0">
        <references count="5">
          <reference field="19" count="1" selected="0">
            <x v="73"/>
          </reference>
          <reference field="20" count="1">
            <x v="12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7">
      <pivotArea dataOnly="0" labelOnly="1" fieldPosition="0">
        <references count="5">
          <reference field="19" count="1" selected="0">
            <x v="84"/>
          </reference>
          <reference field="20" count="1">
            <x v="54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6">
      <pivotArea dataOnly="0" labelOnly="1" fieldPosition="0">
        <references count="5">
          <reference field="19" count="1" selected="0">
            <x v="86"/>
          </reference>
          <reference field="20" count="1">
            <x v="103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5">
      <pivotArea dataOnly="0" labelOnly="1" fieldPosition="0">
        <references count="5">
          <reference field="19" count="1" selected="0">
            <x v="87"/>
          </reference>
          <reference field="20" count="1">
            <x v="5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4">
      <pivotArea dataOnly="0" labelOnly="1" fieldPosition="0">
        <references count="5">
          <reference field="19" count="1" selected="0">
            <x v="88"/>
          </reference>
          <reference field="20" count="1">
            <x v="11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3">
      <pivotArea dataOnly="0" labelOnly="1" fieldPosition="0">
        <references count="5">
          <reference field="19" count="1" selected="0">
            <x v="115"/>
          </reference>
          <reference field="20" count="1">
            <x v="75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2">
      <pivotArea dataOnly="0" labelOnly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1">
      <pivotArea dataOnly="0" labelOnly="1" fieldPosition="0">
        <references count="5">
          <reference field="19" count="1" selected="0">
            <x v="121"/>
          </reference>
          <reference field="20" count="1">
            <x v="5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30">
      <pivotArea dataOnly="0" labelOnly="1" fieldPosition="0">
        <references count="5">
          <reference field="19" count="1" selected="0">
            <x v="125"/>
          </reference>
          <reference field="20" count="1">
            <x v="61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29">
      <pivotArea dataOnly="0" labelOnly="1" fieldPosition="0">
        <references count="5">
          <reference field="19" count="1" selected="0">
            <x v="128"/>
          </reference>
          <reference field="20" count="1">
            <x v="37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28">
      <pivotArea dataOnly="0" labelOnly="1" fieldPosition="0">
        <references count="5">
          <reference field="19" count="1" selected="0">
            <x v="131"/>
          </reference>
          <reference field="20" count="1">
            <x v="78"/>
          </reference>
          <reference field="27" count="1" selected="0">
            <x v="5"/>
          </reference>
          <reference field="28" count="1" selected="0">
            <x v="50"/>
          </reference>
          <reference field="29" count="1" selected="0">
            <x v="28"/>
          </reference>
        </references>
      </pivotArea>
    </format>
    <format dxfId="27">
      <pivotArea dataOnly="0" labelOnly="1" fieldPosition="0">
        <references count="5">
          <reference field="19" count="1" selected="0">
            <x v="97"/>
          </reference>
          <reference field="20" count="1">
            <x v="45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26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2"/>
          </reference>
          <reference field="28" count="1" selected="0">
            <x v="8"/>
          </reference>
          <reference field="29" count="1" selected="0">
            <x v="29"/>
          </reference>
        </references>
      </pivotArea>
    </format>
    <format dxfId="25">
      <pivotArea dataOnly="0" labelOnly="1" fieldPosition="0">
        <references count="5">
          <reference field="19" count="1" selected="0">
            <x v="24"/>
          </reference>
          <reference field="20" count="1">
            <x v="93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24">
      <pivotArea dataOnly="0" labelOnly="1" fieldPosition="0">
        <references count="5">
          <reference field="19" count="1" selected="0">
            <x v="36"/>
          </reference>
          <reference field="20" count="1">
            <x v="80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23">
      <pivotArea dataOnly="0" labelOnly="1" fieldPosition="0">
        <references count="5">
          <reference field="19" count="1" selected="0">
            <x v="46"/>
          </reference>
          <reference field="20" count="1">
            <x v="90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22">
      <pivotArea dataOnly="0" labelOnly="1" fieldPosition="0">
        <references count="5">
          <reference field="19" count="1" selected="0">
            <x v="65"/>
          </reference>
          <reference field="20" count="1">
            <x v="125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21">
      <pivotArea dataOnly="0" labelOnly="1" fieldPosition="0">
        <references count="5">
          <reference field="19" count="1" selected="0">
            <x v="82"/>
          </reference>
          <reference field="20" count="1">
            <x v="56"/>
          </reference>
          <reference field="27" count="1" selected="0">
            <x v="1"/>
          </reference>
          <reference field="28" count="1" selected="0">
            <x v="20"/>
          </reference>
          <reference field="29" count="1" selected="0">
            <x v="30"/>
          </reference>
        </references>
      </pivotArea>
    </format>
    <format dxfId="20">
      <pivotArea dataOnly="0" labelOnly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11"/>
          </reference>
          <reference field="29" count="1" selected="0">
            <x v="32"/>
          </reference>
        </references>
      </pivotArea>
    </format>
    <format dxfId="19">
      <pivotArea dataOnly="0" labelOnly="1" fieldPosition="0">
        <references count="5">
          <reference field="19" count="1" selected="0">
            <x v="45"/>
          </reference>
          <reference field="20" count="1">
            <x v="139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18">
      <pivotArea dataOnly="0" labelOnly="1" fieldPosition="0">
        <references count="5">
          <reference field="19" count="1" selected="0">
            <x v="70"/>
          </reference>
          <reference field="20" count="1">
            <x v="110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17">
      <pivotArea dataOnly="0" labelOnly="1" fieldPosition="0">
        <references count="5">
          <reference field="19" count="1" selected="0">
            <x v="93"/>
          </reference>
          <reference field="20" count="1">
            <x v="86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16">
      <pivotArea dataOnly="0" labelOnly="1" fieldPosition="0">
        <references count="5">
          <reference field="19" count="1" selected="0">
            <x v="95"/>
          </reference>
          <reference field="20" count="1">
            <x v="140"/>
          </reference>
          <reference field="27" count="1" selected="0">
            <x v="4"/>
          </reference>
          <reference field="28" count="1" selected="0">
            <x v="21"/>
          </reference>
          <reference field="29" count="1" selected="0">
            <x v="33"/>
          </reference>
        </references>
      </pivotArea>
    </format>
    <format dxfId="15">
      <pivotArea dataOnly="0" labelOnly="1" fieldPosition="0">
        <references count="5">
          <reference field="19" count="1" selected="0">
            <x v="110"/>
          </reference>
          <reference field="20" count="1">
            <x v="14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14">
      <pivotArea dataOnly="0" labelOnly="1" fieldPosition="0">
        <references count="5">
          <reference field="19" count="1" selected="0">
            <x v="113"/>
          </reference>
          <reference field="20" count="1">
            <x v="13"/>
          </reference>
          <reference field="27" count="1" selected="0">
            <x v="1"/>
          </reference>
          <reference field="28" count="1" selected="0">
            <x v="9"/>
          </reference>
          <reference field="29" count="1" selected="0">
            <x v="34"/>
          </reference>
        </references>
      </pivotArea>
    </format>
    <format dxfId="13">
      <pivotArea dataOnly="0" labelOnly="1" fieldPosition="0">
        <references count="5">
          <reference field="19" count="1" selected="0">
            <x v="107"/>
          </reference>
          <reference field="20" count="1">
            <x v="136"/>
          </reference>
          <reference field="27" count="1" selected="0">
            <x v="1"/>
          </reference>
          <reference field="28" count="1" selected="0">
            <x v="52"/>
          </reference>
          <reference field="29" count="1" selected="0">
            <x v="35"/>
          </reference>
        </references>
      </pivotArea>
    </format>
    <format dxfId="12">
      <pivotArea dataOnly="0" labelOnly="1" fieldPosition="0">
        <references count="5">
          <reference field="19" count="1" selected="0">
            <x v="17"/>
          </reference>
          <reference field="20" count="1">
            <x v="71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11">
      <pivotArea dataOnly="0" labelOnly="1" fieldPosition="0">
        <references count="5">
          <reference field="19" count="1" selected="0">
            <x v="21"/>
          </reference>
          <reference field="20" count="1">
            <x v="62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10">
      <pivotArea dataOnly="0" labelOnly="1" fieldPosition="0">
        <references count="5">
          <reference field="19" count="1" selected="0">
            <x v="25"/>
          </reference>
          <reference field="20" count="1">
            <x v="92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9">
      <pivotArea dataOnly="0" labelOnly="1" fieldPosition="0">
        <references count="5">
          <reference field="19" count="1" selected="0">
            <x v="39"/>
          </reference>
          <reference field="20" count="1">
            <x v="74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8">
      <pivotArea dataOnly="0" labelOnly="1" fieldPosition="0">
        <references count="5">
          <reference field="19" count="1" selected="0">
            <x v="40"/>
          </reference>
          <reference field="20" count="1">
            <x v="70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7">
      <pivotArea dataOnly="0" labelOnly="1" fieldPosition="0">
        <references count="5">
          <reference field="19" count="1" selected="0">
            <x v="50"/>
          </reference>
          <reference field="20" count="1">
            <x v="47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6">
      <pivotArea dataOnly="0" labelOnly="1" fieldPosition="0">
        <references count="5">
          <reference field="19" count="1" selected="0">
            <x v="54"/>
          </reference>
          <reference field="20" count="1">
            <x v="99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5">
      <pivotArea dataOnly="0" labelOnly="1" fieldPosition="0">
        <references count="5">
          <reference field="19" count="1" selected="0">
            <x v="120"/>
          </reference>
          <reference field="20" count="1">
            <x v="38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4">
      <pivotArea dataOnly="0" labelOnly="1" fieldPosition="0">
        <references count="5">
          <reference field="19" count="1" selected="0">
            <x v="121"/>
          </reference>
          <reference field="20" count="1">
            <x v="57"/>
          </reference>
          <reference field="27" count="1" selected="0">
            <x v="0"/>
          </reference>
          <reference field="28" count="1" selected="0">
            <x v="19"/>
          </reference>
          <reference field="29" count="1" selected="0">
            <x v="36"/>
          </reference>
        </references>
      </pivotArea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74"/>
  <sheetViews>
    <sheetView topLeftCell="D1" zoomScaleNormal="100" workbookViewId="0">
      <selection activeCell="L13" sqref="L13"/>
    </sheetView>
  </sheetViews>
  <sheetFormatPr baseColWidth="10" defaultRowHeight="14.4" x14ac:dyDescent="0.3"/>
  <cols>
    <col min="1" max="1" width="15.88671875" bestFit="1" customWidth="1"/>
    <col min="2" max="2" width="13" bestFit="1" customWidth="1"/>
    <col min="4" max="4" width="17.6640625" customWidth="1"/>
    <col min="5" max="5" width="15.6640625" customWidth="1"/>
    <col min="6" max="8" width="11.44140625" customWidth="1"/>
    <col min="9" max="9" width="20.109375" customWidth="1"/>
    <col min="10" max="10" width="17" customWidth="1"/>
    <col min="11" max="14" width="11.5546875" customWidth="1"/>
    <col min="15" max="15" width="21.33203125" customWidth="1"/>
    <col min="16" max="18" width="11.5546875" customWidth="1"/>
    <col min="19" max="19" width="23.5546875" customWidth="1"/>
    <col min="20" max="20" width="11.5546875" customWidth="1"/>
    <col min="21" max="21" width="23.5546875" customWidth="1"/>
    <col min="22" max="26" width="11.5546875" customWidth="1"/>
    <col min="27" max="27" width="54.88671875" customWidth="1"/>
    <col min="28" max="28" width="11.5546875" customWidth="1"/>
    <col min="29" max="29" width="31.6640625" customWidth="1"/>
    <col min="30" max="30" width="11.5546875" customWidth="1"/>
    <col min="31" max="31" width="18.88671875" customWidth="1"/>
    <col min="32" max="32" width="17.44140625" hidden="1" customWidth="1"/>
    <col min="33" max="34" width="19.44140625" hidden="1" customWidth="1"/>
    <col min="35" max="35" width="18" hidden="1" customWidth="1"/>
    <col min="36" max="36" width="15.44140625" hidden="1" customWidth="1"/>
    <col min="37" max="37" width="15.109375" hidden="1" customWidth="1"/>
    <col min="38" max="38" width="16.6640625" hidden="1" customWidth="1"/>
    <col min="39" max="40" width="16.6640625" customWidth="1"/>
    <col min="41" max="42" width="15.33203125" customWidth="1"/>
    <col min="43" max="43" width="20.6640625" customWidth="1"/>
    <col min="44" max="44" width="15.33203125" customWidth="1"/>
    <col min="45" max="45" width="28" customWidth="1"/>
    <col min="46" max="48" width="15.33203125" customWidth="1"/>
    <col min="49" max="52" width="17.6640625" customWidth="1"/>
    <col min="53" max="53" width="18.88671875" customWidth="1"/>
    <col min="54" max="55" width="12.6640625" customWidth="1"/>
    <col min="56" max="56" width="11.5546875" customWidth="1"/>
    <col min="57" max="57" width="12.6640625" customWidth="1"/>
    <col min="58" max="59" width="13.44140625" customWidth="1"/>
    <col min="60" max="60" width="19.33203125" bestFit="1" customWidth="1"/>
    <col min="61" max="61" width="22" bestFit="1" customWidth="1"/>
    <col min="62" max="62" width="14.88671875" customWidth="1"/>
    <col min="63" max="63" width="13.6640625" bestFit="1" customWidth="1"/>
    <col min="64" max="64" width="13.44140625" customWidth="1"/>
    <col min="65" max="65" width="12.6640625" customWidth="1"/>
    <col min="66" max="68" width="11.5546875" customWidth="1"/>
    <col min="70" max="70" width="14.6640625" bestFit="1" customWidth="1"/>
  </cols>
  <sheetData>
    <row r="1" spans="1:43" s="46" customFormat="1" ht="22.5" customHeight="1" x14ac:dyDescent="0.3">
      <c r="A1" s="46" t="s">
        <v>0</v>
      </c>
      <c r="B1" s="46" t="s">
        <v>1016</v>
      </c>
      <c r="C1" s="46" t="s">
        <v>495</v>
      </c>
      <c r="D1" s="46" t="s">
        <v>1017</v>
      </c>
      <c r="E1" s="46" t="s">
        <v>1018</v>
      </c>
      <c r="F1" s="46" t="s">
        <v>1019</v>
      </c>
      <c r="G1" s="46" t="s">
        <v>2</v>
      </c>
      <c r="H1" s="46" t="s">
        <v>3</v>
      </c>
      <c r="I1" s="46" t="s">
        <v>4</v>
      </c>
      <c r="J1" s="46" t="s">
        <v>5</v>
      </c>
      <c r="K1" s="46" t="s">
        <v>6</v>
      </c>
      <c r="L1" s="46" t="s">
        <v>8</v>
      </c>
      <c r="M1" s="46" t="s">
        <v>12</v>
      </c>
      <c r="N1" s="46" t="s">
        <v>10</v>
      </c>
      <c r="O1" s="46" t="s">
        <v>1020</v>
      </c>
      <c r="P1" s="46" t="s">
        <v>1021</v>
      </c>
      <c r="Q1" s="46" t="s">
        <v>1022</v>
      </c>
      <c r="R1" s="46" t="s">
        <v>1023</v>
      </c>
      <c r="S1" s="46" t="s">
        <v>1024</v>
      </c>
      <c r="T1" s="46" t="s">
        <v>16</v>
      </c>
      <c r="U1" s="46" t="s">
        <v>17</v>
      </c>
      <c r="V1" s="46" t="s">
        <v>18</v>
      </c>
      <c r="W1" s="46" t="s">
        <v>19</v>
      </c>
      <c r="X1" s="46" t="s">
        <v>14</v>
      </c>
      <c r="Y1" s="46" t="s">
        <v>15</v>
      </c>
      <c r="Z1" s="46" t="s">
        <v>1</v>
      </c>
      <c r="AA1" s="46" t="s">
        <v>7</v>
      </c>
      <c r="AB1" s="46" t="s">
        <v>9</v>
      </c>
      <c r="AC1" s="46" t="s">
        <v>13</v>
      </c>
      <c r="AD1" s="46" t="s">
        <v>11</v>
      </c>
      <c r="AE1" s="46" t="s">
        <v>1010</v>
      </c>
      <c r="AF1" s="46" t="s">
        <v>20</v>
      </c>
      <c r="AG1" s="46" t="s">
        <v>1011</v>
      </c>
      <c r="AH1" s="46" t="s">
        <v>1012</v>
      </c>
      <c r="AI1" s="46" t="s">
        <v>1013</v>
      </c>
      <c r="AJ1" s="46" t="s">
        <v>1014</v>
      </c>
      <c r="AK1" s="46" t="s">
        <v>1015</v>
      </c>
      <c r="AL1" s="46" t="s">
        <v>1025</v>
      </c>
      <c r="AM1" s="61" t="s">
        <v>1026</v>
      </c>
      <c r="AN1" s="62" t="s">
        <v>1027</v>
      </c>
      <c r="AO1" s="63" t="s">
        <v>21</v>
      </c>
      <c r="AP1" s="64" t="s">
        <v>1028</v>
      </c>
      <c r="AQ1" s="60" t="s">
        <v>1029</v>
      </c>
    </row>
    <row r="2" spans="1:43" x14ac:dyDescent="0.3">
      <c r="A2" t="s">
        <v>443</v>
      </c>
      <c r="B2" t="s">
        <v>1030</v>
      </c>
      <c r="C2">
        <v>1</v>
      </c>
      <c r="D2" t="s">
        <v>496</v>
      </c>
      <c r="E2">
        <v>1.3</v>
      </c>
      <c r="F2" t="s">
        <v>1031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>
        <v>6</v>
      </c>
      <c r="M2">
        <v>19</v>
      </c>
      <c r="N2" t="s">
        <v>31</v>
      </c>
      <c r="O2" t="s">
        <v>1088</v>
      </c>
      <c r="P2">
        <v>3900</v>
      </c>
      <c r="Q2" t="s">
        <v>1032</v>
      </c>
      <c r="R2">
        <v>3920</v>
      </c>
      <c r="S2" t="s">
        <v>34</v>
      </c>
      <c r="T2">
        <v>3921</v>
      </c>
      <c r="U2" t="s">
        <v>35</v>
      </c>
      <c r="V2">
        <v>0</v>
      </c>
      <c r="W2" t="s">
        <v>36</v>
      </c>
      <c r="X2">
        <v>3000</v>
      </c>
      <c r="Y2" t="s">
        <v>34</v>
      </c>
      <c r="Z2" t="s">
        <v>444</v>
      </c>
      <c r="AA2" t="s">
        <v>29</v>
      </c>
      <c r="AB2" t="s">
        <v>30</v>
      </c>
      <c r="AC2" t="s">
        <v>33</v>
      </c>
      <c r="AD2" t="s">
        <v>32</v>
      </c>
      <c r="AE2" s="1">
        <v>56476.45</v>
      </c>
      <c r="AF2" s="1">
        <v>0</v>
      </c>
      <c r="AG2" s="1">
        <v>56476.45</v>
      </c>
      <c r="AH2" s="1">
        <v>56476.45</v>
      </c>
      <c r="AI2" s="1">
        <v>56476.45</v>
      </c>
      <c r="AJ2" s="1">
        <v>56476.45</v>
      </c>
      <c r="AK2" s="1">
        <v>56476.45</v>
      </c>
      <c r="AL2" s="1">
        <v>0</v>
      </c>
      <c r="AM2" s="1">
        <v>0</v>
      </c>
      <c r="AN2" s="1">
        <v>0</v>
      </c>
      <c r="AO2" s="1">
        <v>0</v>
      </c>
      <c r="AP2" s="1">
        <v>56476.45</v>
      </c>
      <c r="AQ2" s="1">
        <f>AE2-AM2+AN2+AO2</f>
        <v>56476.45</v>
      </c>
    </row>
    <row r="3" spans="1:43" x14ac:dyDescent="0.3">
      <c r="A3" t="s">
        <v>133</v>
      </c>
      <c r="B3" t="s">
        <v>1033</v>
      </c>
      <c r="C3">
        <v>1</v>
      </c>
      <c r="D3" t="s">
        <v>496</v>
      </c>
      <c r="E3">
        <v>1.3</v>
      </c>
      <c r="F3" t="s">
        <v>1031</v>
      </c>
      <c r="G3" t="s">
        <v>24</v>
      </c>
      <c r="H3" t="s">
        <v>25</v>
      </c>
      <c r="I3" t="s">
        <v>39</v>
      </c>
      <c r="J3" t="s">
        <v>40</v>
      </c>
      <c r="K3" t="s">
        <v>41</v>
      </c>
      <c r="L3">
        <v>6</v>
      </c>
      <c r="M3">
        <v>24</v>
      </c>
      <c r="N3" t="s">
        <v>43</v>
      </c>
      <c r="O3" t="s">
        <v>1088</v>
      </c>
      <c r="P3">
        <v>1100</v>
      </c>
      <c r="Q3" t="s">
        <v>1034</v>
      </c>
      <c r="R3">
        <v>1110</v>
      </c>
      <c r="S3" t="s">
        <v>45</v>
      </c>
      <c r="T3">
        <v>1111</v>
      </c>
      <c r="U3" t="s">
        <v>345</v>
      </c>
      <c r="V3">
        <v>0</v>
      </c>
      <c r="W3" t="s">
        <v>36</v>
      </c>
      <c r="X3">
        <v>1000</v>
      </c>
      <c r="Y3" t="s">
        <v>45</v>
      </c>
      <c r="Z3" t="s">
        <v>134</v>
      </c>
      <c r="AA3" t="s">
        <v>42</v>
      </c>
      <c r="AB3" t="s">
        <v>30</v>
      </c>
      <c r="AC3" t="s">
        <v>45</v>
      </c>
      <c r="AD3" t="s">
        <v>44</v>
      </c>
      <c r="AE3" s="1">
        <v>12975991.18</v>
      </c>
      <c r="AF3" s="1">
        <v>12358086.84</v>
      </c>
      <c r="AG3" s="1">
        <v>8653164.3900000006</v>
      </c>
      <c r="AH3" s="1">
        <v>8653164.3900000006</v>
      </c>
      <c r="AI3" s="1">
        <v>8653164.3900000006</v>
      </c>
      <c r="AJ3" s="1">
        <v>8653164.3900000006</v>
      </c>
      <c r="AK3" s="1">
        <v>8653164.3900000006</v>
      </c>
      <c r="AL3" s="1">
        <v>4322826.7899999991</v>
      </c>
      <c r="AM3" s="1">
        <v>0</v>
      </c>
      <c r="AN3" s="1">
        <v>0</v>
      </c>
      <c r="AO3" s="1">
        <v>0</v>
      </c>
      <c r="AP3" s="1">
        <v>12975991.18</v>
      </c>
      <c r="AQ3" s="1">
        <f t="shared" ref="AQ3:AQ66" si="0">AE3-AM3+AN3+AO3</f>
        <v>12975991.18</v>
      </c>
    </row>
    <row r="4" spans="1:43" x14ac:dyDescent="0.3">
      <c r="A4" t="s">
        <v>37</v>
      </c>
      <c r="B4" t="s">
        <v>1033</v>
      </c>
      <c r="C4">
        <v>1</v>
      </c>
      <c r="D4" t="s">
        <v>496</v>
      </c>
      <c r="E4">
        <v>1.3</v>
      </c>
      <c r="F4" t="s">
        <v>1031</v>
      </c>
      <c r="G4" t="s">
        <v>24</v>
      </c>
      <c r="H4" t="s">
        <v>25</v>
      </c>
      <c r="I4" t="s">
        <v>39</v>
      </c>
      <c r="J4" t="s">
        <v>40</v>
      </c>
      <c r="K4" t="s">
        <v>41</v>
      </c>
      <c r="L4">
        <v>6</v>
      </c>
      <c r="M4">
        <v>24</v>
      </c>
      <c r="N4" t="s">
        <v>43</v>
      </c>
      <c r="O4" t="s">
        <v>1088</v>
      </c>
      <c r="P4">
        <v>1100</v>
      </c>
      <c r="Q4" t="s">
        <v>1034</v>
      </c>
      <c r="R4">
        <v>1130</v>
      </c>
      <c r="S4" t="s">
        <v>45</v>
      </c>
      <c r="T4">
        <v>1131</v>
      </c>
      <c r="U4" t="s">
        <v>46</v>
      </c>
      <c r="V4">
        <v>0</v>
      </c>
      <c r="W4" t="s">
        <v>36</v>
      </c>
      <c r="X4">
        <v>1000</v>
      </c>
      <c r="Y4" t="s">
        <v>45</v>
      </c>
      <c r="Z4" t="s">
        <v>38</v>
      </c>
      <c r="AA4" t="s">
        <v>42</v>
      </c>
      <c r="AB4" t="s">
        <v>30</v>
      </c>
      <c r="AC4" t="s">
        <v>45</v>
      </c>
      <c r="AD4" t="s">
        <v>44</v>
      </c>
      <c r="AE4" s="1">
        <v>736958763.76999998</v>
      </c>
      <c r="AF4" s="1">
        <v>599999994.70000005</v>
      </c>
      <c r="AG4" s="1">
        <v>444021319.73000002</v>
      </c>
      <c r="AH4" s="1">
        <v>444021319.73000002</v>
      </c>
      <c r="AI4" s="1">
        <v>444021319.73000002</v>
      </c>
      <c r="AJ4" s="1">
        <v>444021319.73000002</v>
      </c>
      <c r="AK4" s="1">
        <v>444021319.73000002</v>
      </c>
      <c r="AL4" s="1">
        <v>292937444.03999996</v>
      </c>
      <c r="AM4" s="1">
        <v>19137674.48</v>
      </c>
      <c r="AN4" s="1">
        <v>0</v>
      </c>
      <c r="AO4" s="1">
        <v>0</v>
      </c>
      <c r="AP4" s="1">
        <v>736958763.76999998</v>
      </c>
      <c r="AQ4" s="1">
        <f t="shared" si="0"/>
        <v>717821089.28999996</v>
      </c>
    </row>
    <row r="5" spans="1:43" x14ac:dyDescent="0.3">
      <c r="A5" t="s">
        <v>133</v>
      </c>
      <c r="B5" t="s">
        <v>1033</v>
      </c>
      <c r="C5">
        <v>1</v>
      </c>
      <c r="D5" t="s">
        <v>496</v>
      </c>
      <c r="E5">
        <v>1.3</v>
      </c>
      <c r="F5" t="s">
        <v>1031</v>
      </c>
      <c r="G5" t="s">
        <v>24</v>
      </c>
      <c r="H5" t="s">
        <v>25</v>
      </c>
      <c r="I5" t="s">
        <v>39</v>
      </c>
      <c r="J5" t="s">
        <v>40</v>
      </c>
      <c r="K5" t="s">
        <v>41</v>
      </c>
      <c r="L5">
        <v>6</v>
      </c>
      <c r="M5">
        <v>24</v>
      </c>
      <c r="N5" t="s">
        <v>43</v>
      </c>
      <c r="O5" t="s">
        <v>1088</v>
      </c>
      <c r="P5">
        <v>1100</v>
      </c>
      <c r="Q5" t="s">
        <v>1034</v>
      </c>
      <c r="R5">
        <v>1130</v>
      </c>
      <c r="S5" t="s">
        <v>45</v>
      </c>
      <c r="T5">
        <v>1131</v>
      </c>
      <c r="U5" t="s">
        <v>46</v>
      </c>
      <c r="V5">
        <v>0</v>
      </c>
      <c r="W5" t="s">
        <v>36</v>
      </c>
      <c r="X5">
        <v>1000</v>
      </c>
      <c r="Y5" t="s">
        <v>45</v>
      </c>
      <c r="Z5" t="s">
        <v>134</v>
      </c>
      <c r="AA5" t="s">
        <v>42</v>
      </c>
      <c r="AB5" t="s">
        <v>30</v>
      </c>
      <c r="AC5" t="s">
        <v>45</v>
      </c>
      <c r="AD5" t="s">
        <v>44</v>
      </c>
      <c r="AE5" s="1">
        <v>26371314.77</v>
      </c>
      <c r="AF5" s="1">
        <v>44684572.030000001</v>
      </c>
      <c r="AG5" s="1">
        <v>27071420.199999999</v>
      </c>
      <c r="AH5" s="1">
        <v>27071420.199999999</v>
      </c>
      <c r="AI5" s="1">
        <v>27071420.199999999</v>
      </c>
      <c r="AJ5" s="1">
        <v>27069559.149999999</v>
      </c>
      <c r="AK5" s="1">
        <v>27069559.149999999</v>
      </c>
      <c r="AL5" s="1">
        <v>-700105.4299999997</v>
      </c>
      <c r="AM5" s="1">
        <v>0</v>
      </c>
      <c r="AN5" s="1">
        <v>0</v>
      </c>
      <c r="AO5" s="1">
        <v>0</v>
      </c>
      <c r="AP5" s="1">
        <v>26371314.77</v>
      </c>
      <c r="AQ5" s="1">
        <f t="shared" si="0"/>
        <v>26371314.77</v>
      </c>
    </row>
    <row r="6" spans="1:43" x14ac:dyDescent="0.3">
      <c r="A6" t="s">
        <v>475</v>
      </c>
      <c r="B6" t="s">
        <v>1030</v>
      </c>
      <c r="C6">
        <v>1</v>
      </c>
      <c r="D6" t="s">
        <v>496</v>
      </c>
      <c r="E6">
        <v>1.3</v>
      </c>
      <c r="F6" t="s">
        <v>1031</v>
      </c>
      <c r="G6" t="s">
        <v>24</v>
      </c>
      <c r="H6" t="s">
        <v>25</v>
      </c>
      <c r="I6" t="s">
        <v>39</v>
      </c>
      <c r="J6" t="s">
        <v>40</v>
      </c>
      <c r="K6" t="s">
        <v>302</v>
      </c>
      <c r="L6">
        <v>6</v>
      </c>
      <c r="M6">
        <v>3</v>
      </c>
      <c r="N6" t="s">
        <v>319</v>
      </c>
      <c r="O6" t="s">
        <v>1088</v>
      </c>
      <c r="P6">
        <v>2700</v>
      </c>
      <c r="Q6" t="s">
        <v>1003</v>
      </c>
      <c r="R6">
        <v>2710</v>
      </c>
      <c r="S6" t="s">
        <v>69</v>
      </c>
      <c r="T6">
        <v>2711</v>
      </c>
      <c r="U6" t="s">
        <v>138</v>
      </c>
      <c r="V6">
        <v>47</v>
      </c>
      <c r="W6" t="s">
        <v>472</v>
      </c>
      <c r="X6">
        <v>2000</v>
      </c>
      <c r="Y6" t="s">
        <v>69</v>
      </c>
      <c r="Z6" t="s">
        <v>474</v>
      </c>
      <c r="AA6" t="s">
        <v>303</v>
      </c>
      <c r="AB6" t="s">
        <v>30</v>
      </c>
      <c r="AC6" t="s">
        <v>321</v>
      </c>
      <c r="AD6" t="s">
        <v>320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f t="shared" si="0"/>
        <v>0</v>
      </c>
    </row>
    <row r="7" spans="1:43" x14ac:dyDescent="0.3">
      <c r="A7" t="s">
        <v>475</v>
      </c>
      <c r="B7" t="s">
        <v>1030</v>
      </c>
      <c r="C7">
        <v>1</v>
      </c>
      <c r="D7" t="s">
        <v>496</v>
      </c>
      <c r="E7">
        <v>1.3</v>
      </c>
      <c r="F7" t="s">
        <v>1031</v>
      </c>
      <c r="G7" t="s">
        <v>24</v>
      </c>
      <c r="H7" t="s">
        <v>25</v>
      </c>
      <c r="I7" t="s">
        <v>39</v>
      </c>
      <c r="J7" t="s">
        <v>40</v>
      </c>
      <c r="K7" t="s">
        <v>302</v>
      </c>
      <c r="L7">
        <v>6</v>
      </c>
      <c r="M7">
        <v>3</v>
      </c>
      <c r="N7" t="s">
        <v>319</v>
      </c>
      <c r="O7" t="s">
        <v>1088</v>
      </c>
      <c r="P7">
        <v>2700</v>
      </c>
      <c r="Q7" t="s">
        <v>1003</v>
      </c>
      <c r="R7">
        <v>2710</v>
      </c>
      <c r="S7" t="s">
        <v>69</v>
      </c>
      <c r="T7">
        <v>2711</v>
      </c>
      <c r="U7" t="s">
        <v>138</v>
      </c>
      <c r="V7">
        <v>56</v>
      </c>
      <c r="W7" t="s">
        <v>473</v>
      </c>
      <c r="X7">
        <v>2000</v>
      </c>
      <c r="Y7" t="s">
        <v>69</v>
      </c>
      <c r="Z7" t="s">
        <v>474</v>
      </c>
      <c r="AA7" t="s">
        <v>303</v>
      </c>
      <c r="AB7" t="s">
        <v>30</v>
      </c>
      <c r="AC7" t="s">
        <v>321</v>
      </c>
      <c r="AD7" t="s">
        <v>320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f t="shared" si="0"/>
        <v>0</v>
      </c>
    </row>
    <row r="8" spans="1:43" x14ac:dyDescent="0.3">
      <c r="A8" t="s">
        <v>475</v>
      </c>
      <c r="B8" t="s">
        <v>1030</v>
      </c>
      <c r="C8">
        <v>1</v>
      </c>
      <c r="D8" t="s">
        <v>496</v>
      </c>
      <c r="E8">
        <v>1.3</v>
      </c>
      <c r="F8" t="s">
        <v>1031</v>
      </c>
      <c r="G8" t="s">
        <v>24</v>
      </c>
      <c r="H8" t="s">
        <v>25</v>
      </c>
      <c r="I8" t="s">
        <v>39</v>
      </c>
      <c r="J8" t="s">
        <v>40</v>
      </c>
      <c r="K8" t="s">
        <v>302</v>
      </c>
      <c r="L8">
        <v>6</v>
      </c>
      <c r="M8">
        <v>3</v>
      </c>
      <c r="N8" t="s">
        <v>319</v>
      </c>
      <c r="O8" t="s">
        <v>1088</v>
      </c>
      <c r="P8">
        <v>3300</v>
      </c>
      <c r="Q8" t="s">
        <v>1035</v>
      </c>
      <c r="R8">
        <v>3360</v>
      </c>
      <c r="S8" t="s">
        <v>34</v>
      </c>
      <c r="T8">
        <v>3361</v>
      </c>
      <c r="U8" t="s">
        <v>201</v>
      </c>
      <c r="V8">
        <v>48</v>
      </c>
      <c r="W8" t="s">
        <v>472</v>
      </c>
      <c r="X8">
        <v>3000</v>
      </c>
      <c r="Y8" t="s">
        <v>34</v>
      </c>
      <c r="Z8" t="s">
        <v>474</v>
      </c>
      <c r="AA8" t="s">
        <v>303</v>
      </c>
      <c r="AB8" t="s">
        <v>30</v>
      </c>
      <c r="AC8" t="s">
        <v>321</v>
      </c>
      <c r="AD8" t="s">
        <v>320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f t="shared" si="0"/>
        <v>0</v>
      </c>
    </row>
    <row r="9" spans="1:43" x14ac:dyDescent="0.3">
      <c r="A9" t="s">
        <v>475</v>
      </c>
      <c r="B9" t="s">
        <v>1030</v>
      </c>
      <c r="C9">
        <v>1</v>
      </c>
      <c r="D9" t="s">
        <v>496</v>
      </c>
      <c r="E9">
        <v>1.3</v>
      </c>
      <c r="F9" t="s">
        <v>1031</v>
      </c>
      <c r="G9" t="s">
        <v>24</v>
      </c>
      <c r="H9" t="s">
        <v>25</v>
      </c>
      <c r="I9" t="s">
        <v>39</v>
      </c>
      <c r="J9" t="s">
        <v>40</v>
      </c>
      <c r="K9" t="s">
        <v>302</v>
      </c>
      <c r="L9">
        <v>6</v>
      </c>
      <c r="M9">
        <v>3</v>
      </c>
      <c r="N9" t="s">
        <v>319</v>
      </c>
      <c r="O9" t="s">
        <v>1088</v>
      </c>
      <c r="P9">
        <v>3300</v>
      </c>
      <c r="Q9" t="s">
        <v>1035</v>
      </c>
      <c r="R9">
        <v>3360</v>
      </c>
      <c r="S9" t="s">
        <v>34</v>
      </c>
      <c r="T9">
        <v>3361</v>
      </c>
      <c r="U9" t="s">
        <v>201</v>
      </c>
      <c r="V9">
        <v>57</v>
      </c>
      <c r="W9" t="s">
        <v>473</v>
      </c>
      <c r="X9">
        <v>3000</v>
      </c>
      <c r="Y9" t="s">
        <v>34</v>
      </c>
      <c r="Z9" t="s">
        <v>474</v>
      </c>
      <c r="AA9" t="s">
        <v>303</v>
      </c>
      <c r="AB9" t="s">
        <v>30</v>
      </c>
      <c r="AC9" t="s">
        <v>321</v>
      </c>
      <c r="AD9" t="s">
        <v>320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f t="shared" si="0"/>
        <v>0</v>
      </c>
    </row>
    <row r="10" spans="1:43" x14ac:dyDescent="0.3">
      <c r="A10" t="s">
        <v>475</v>
      </c>
      <c r="B10" t="s">
        <v>1030</v>
      </c>
      <c r="C10">
        <v>1</v>
      </c>
      <c r="D10" t="s">
        <v>496</v>
      </c>
      <c r="E10">
        <v>1.3</v>
      </c>
      <c r="F10" t="s">
        <v>1031</v>
      </c>
      <c r="G10" t="s">
        <v>24</v>
      </c>
      <c r="H10" t="s">
        <v>25</v>
      </c>
      <c r="I10" t="s">
        <v>39</v>
      </c>
      <c r="J10" t="s">
        <v>40</v>
      </c>
      <c r="K10" t="s">
        <v>41</v>
      </c>
      <c r="L10">
        <v>6</v>
      </c>
      <c r="M10">
        <v>21</v>
      </c>
      <c r="N10" t="s">
        <v>43</v>
      </c>
      <c r="O10" t="s">
        <v>1087</v>
      </c>
      <c r="P10">
        <v>5100</v>
      </c>
      <c r="Q10" t="s">
        <v>1036</v>
      </c>
      <c r="R10">
        <v>5110</v>
      </c>
      <c r="S10" t="s">
        <v>80</v>
      </c>
      <c r="T10">
        <v>5111</v>
      </c>
      <c r="U10" t="s">
        <v>281</v>
      </c>
      <c r="V10">
        <v>49</v>
      </c>
      <c r="W10" t="s">
        <v>472</v>
      </c>
      <c r="X10">
        <v>5000</v>
      </c>
      <c r="Y10" t="s">
        <v>80</v>
      </c>
      <c r="Z10" t="s">
        <v>474</v>
      </c>
      <c r="AA10" t="s">
        <v>42</v>
      </c>
      <c r="AB10" t="s">
        <v>30</v>
      </c>
      <c r="AC10" t="s">
        <v>103</v>
      </c>
      <c r="AD10" t="s">
        <v>44</v>
      </c>
      <c r="AE10" s="1">
        <v>6449.6</v>
      </c>
      <c r="AF10" s="1">
        <v>0</v>
      </c>
      <c r="AG10" s="1">
        <v>6449.6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4980</v>
      </c>
      <c r="AQ10" s="1">
        <f t="shared" si="0"/>
        <v>6449.6</v>
      </c>
    </row>
    <row r="11" spans="1:43" x14ac:dyDescent="0.3">
      <c r="A11" t="s">
        <v>475</v>
      </c>
      <c r="B11" t="s">
        <v>1030</v>
      </c>
      <c r="C11">
        <v>1</v>
      </c>
      <c r="D11" t="s">
        <v>496</v>
      </c>
      <c r="E11">
        <v>1.3</v>
      </c>
      <c r="F11" t="s">
        <v>1031</v>
      </c>
      <c r="G11" t="s">
        <v>24</v>
      </c>
      <c r="H11" t="s">
        <v>25</v>
      </c>
      <c r="I11" t="s">
        <v>39</v>
      </c>
      <c r="J11" t="s">
        <v>40</v>
      </c>
      <c r="K11" t="s">
        <v>41</v>
      </c>
      <c r="L11">
        <v>6</v>
      </c>
      <c r="M11">
        <v>21</v>
      </c>
      <c r="N11" t="s">
        <v>43</v>
      </c>
      <c r="O11" t="s">
        <v>1087</v>
      </c>
      <c r="P11">
        <v>5100</v>
      </c>
      <c r="Q11" t="s">
        <v>1036</v>
      </c>
      <c r="R11">
        <v>5110</v>
      </c>
      <c r="S11" t="s">
        <v>80</v>
      </c>
      <c r="T11">
        <v>5111</v>
      </c>
      <c r="U11" t="s">
        <v>281</v>
      </c>
      <c r="V11">
        <v>59</v>
      </c>
      <c r="W11" t="s">
        <v>473</v>
      </c>
      <c r="X11">
        <v>5000</v>
      </c>
      <c r="Y11" t="s">
        <v>80</v>
      </c>
      <c r="Z11" t="s">
        <v>474</v>
      </c>
      <c r="AA11" t="s">
        <v>42</v>
      </c>
      <c r="AB11" t="s">
        <v>30</v>
      </c>
      <c r="AC11" t="s">
        <v>103</v>
      </c>
      <c r="AD11" t="s">
        <v>44</v>
      </c>
      <c r="AE11" s="1">
        <v>8220.4</v>
      </c>
      <c r="AF11" s="1">
        <v>0</v>
      </c>
      <c r="AG11" s="1">
        <v>6388.24</v>
      </c>
      <c r="AH11" s="1">
        <v>6388.24</v>
      </c>
      <c r="AI11" s="1">
        <v>0</v>
      </c>
      <c r="AJ11" s="1">
        <v>0</v>
      </c>
      <c r="AK11" s="1">
        <v>0</v>
      </c>
      <c r="AL11" s="1">
        <v>1832.1599999999999</v>
      </c>
      <c r="AM11" s="1">
        <v>0</v>
      </c>
      <c r="AN11" s="1">
        <v>0</v>
      </c>
      <c r="AO11" s="1">
        <v>0</v>
      </c>
      <c r="AP11" s="1">
        <v>9690</v>
      </c>
      <c r="AQ11" s="1">
        <f t="shared" si="0"/>
        <v>8220.4</v>
      </c>
    </row>
    <row r="12" spans="1:43" x14ac:dyDescent="0.3">
      <c r="A12" t="s">
        <v>475</v>
      </c>
      <c r="B12" t="s">
        <v>1030</v>
      </c>
      <c r="C12">
        <v>1</v>
      </c>
      <c r="D12" t="s">
        <v>496</v>
      </c>
      <c r="E12">
        <v>1.3</v>
      </c>
      <c r="F12" t="s">
        <v>1031</v>
      </c>
      <c r="G12" t="s">
        <v>24</v>
      </c>
      <c r="H12" t="s">
        <v>25</v>
      </c>
      <c r="I12" t="s">
        <v>39</v>
      </c>
      <c r="J12" t="s">
        <v>40</v>
      </c>
      <c r="K12" t="s">
        <v>41</v>
      </c>
      <c r="L12">
        <v>6</v>
      </c>
      <c r="M12">
        <v>21</v>
      </c>
      <c r="N12" t="s">
        <v>43</v>
      </c>
      <c r="O12" t="s">
        <v>1087</v>
      </c>
      <c r="P12">
        <v>5100</v>
      </c>
      <c r="Q12" t="s">
        <v>1036</v>
      </c>
      <c r="R12">
        <v>5190</v>
      </c>
      <c r="S12" t="s">
        <v>80</v>
      </c>
      <c r="T12">
        <v>5191</v>
      </c>
      <c r="U12" t="s">
        <v>204</v>
      </c>
      <c r="V12">
        <v>50</v>
      </c>
      <c r="W12" t="s">
        <v>472</v>
      </c>
      <c r="X12">
        <v>5000</v>
      </c>
      <c r="Y12" t="s">
        <v>80</v>
      </c>
      <c r="Z12" t="s">
        <v>474</v>
      </c>
      <c r="AA12" t="s">
        <v>42</v>
      </c>
      <c r="AB12" t="s">
        <v>30</v>
      </c>
      <c r="AC12" t="s">
        <v>103</v>
      </c>
      <c r="AD12" t="s">
        <v>44</v>
      </c>
      <c r="AE12" s="1">
        <v>5060</v>
      </c>
      <c r="AF12" s="1">
        <v>0</v>
      </c>
      <c r="AG12" s="1">
        <v>3869.99</v>
      </c>
      <c r="AH12" s="1">
        <v>3869.99</v>
      </c>
      <c r="AI12" s="1">
        <v>0</v>
      </c>
      <c r="AJ12" s="1">
        <v>0</v>
      </c>
      <c r="AK12" s="1">
        <v>0</v>
      </c>
      <c r="AL12" s="1">
        <v>1190.0100000000002</v>
      </c>
      <c r="AM12" s="1">
        <v>0</v>
      </c>
      <c r="AN12" s="1">
        <v>0</v>
      </c>
      <c r="AO12" s="1">
        <v>0</v>
      </c>
      <c r="AP12" s="1">
        <v>6800</v>
      </c>
      <c r="AQ12" s="1">
        <f t="shared" si="0"/>
        <v>5060</v>
      </c>
    </row>
    <row r="13" spans="1:43" x14ac:dyDescent="0.3">
      <c r="A13" t="s">
        <v>475</v>
      </c>
      <c r="B13" t="s">
        <v>1030</v>
      </c>
      <c r="C13">
        <v>1</v>
      </c>
      <c r="D13" t="s">
        <v>496</v>
      </c>
      <c r="E13">
        <v>1.3</v>
      </c>
      <c r="F13" t="s">
        <v>1031</v>
      </c>
      <c r="G13" t="s">
        <v>24</v>
      </c>
      <c r="H13" t="s">
        <v>25</v>
      </c>
      <c r="I13" t="s">
        <v>39</v>
      </c>
      <c r="J13" t="s">
        <v>40</v>
      </c>
      <c r="K13" t="s">
        <v>41</v>
      </c>
      <c r="L13">
        <v>6</v>
      </c>
      <c r="M13">
        <v>21</v>
      </c>
      <c r="N13" t="s">
        <v>43</v>
      </c>
      <c r="O13" t="s">
        <v>1087</v>
      </c>
      <c r="P13">
        <v>5100</v>
      </c>
      <c r="Q13" t="s">
        <v>1036</v>
      </c>
      <c r="R13">
        <v>5190</v>
      </c>
      <c r="S13" t="s">
        <v>80</v>
      </c>
      <c r="T13">
        <v>5191</v>
      </c>
      <c r="U13" t="s">
        <v>204</v>
      </c>
      <c r="V13">
        <v>67</v>
      </c>
      <c r="W13" t="s">
        <v>473</v>
      </c>
      <c r="X13">
        <v>5000</v>
      </c>
      <c r="Y13" t="s">
        <v>80</v>
      </c>
      <c r="Z13" t="s">
        <v>474</v>
      </c>
      <c r="AA13" t="s">
        <v>42</v>
      </c>
      <c r="AB13" t="s">
        <v>30</v>
      </c>
      <c r="AC13" t="s">
        <v>103</v>
      </c>
      <c r="AD13" t="s">
        <v>44</v>
      </c>
      <c r="AE13" s="1">
        <v>1740</v>
      </c>
      <c r="AF13" s="1">
        <v>0</v>
      </c>
      <c r="AG13" s="1">
        <v>1935</v>
      </c>
      <c r="AH13" s="1">
        <v>1935</v>
      </c>
      <c r="AI13" s="1">
        <v>0</v>
      </c>
      <c r="AJ13" s="1">
        <v>0</v>
      </c>
      <c r="AK13" s="1">
        <v>0</v>
      </c>
      <c r="AL13" s="1">
        <v>-195</v>
      </c>
      <c r="AM13" s="1">
        <v>0</v>
      </c>
      <c r="AN13" s="1">
        <v>0</v>
      </c>
      <c r="AO13" s="1">
        <v>0</v>
      </c>
      <c r="AP13" s="1">
        <v>0</v>
      </c>
      <c r="AQ13" s="1">
        <f t="shared" si="0"/>
        <v>1740</v>
      </c>
    </row>
    <row r="14" spans="1:43" x14ac:dyDescent="0.3">
      <c r="A14" t="s">
        <v>475</v>
      </c>
      <c r="B14" t="s">
        <v>1030</v>
      </c>
      <c r="C14">
        <v>1</v>
      </c>
      <c r="D14" t="s">
        <v>496</v>
      </c>
      <c r="E14">
        <v>1.3</v>
      </c>
      <c r="F14" t="s">
        <v>1031</v>
      </c>
      <c r="G14" t="s">
        <v>24</v>
      </c>
      <c r="H14" t="s">
        <v>25</v>
      </c>
      <c r="I14" t="s">
        <v>39</v>
      </c>
      <c r="J14" t="s">
        <v>40</v>
      </c>
      <c r="K14" t="s">
        <v>41</v>
      </c>
      <c r="L14">
        <v>6</v>
      </c>
      <c r="M14">
        <v>21</v>
      </c>
      <c r="N14" t="s">
        <v>43</v>
      </c>
      <c r="O14" t="s">
        <v>1088</v>
      </c>
      <c r="P14">
        <v>1200</v>
      </c>
      <c r="Q14" t="s">
        <v>1037</v>
      </c>
      <c r="R14">
        <v>1210</v>
      </c>
      <c r="S14" t="s">
        <v>45</v>
      </c>
      <c r="T14">
        <v>1211</v>
      </c>
      <c r="U14" t="s">
        <v>476</v>
      </c>
      <c r="V14">
        <v>42</v>
      </c>
      <c r="W14" t="s">
        <v>472</v>
      </c>
      <c r="X14">
        <v>1000</v>
      </c>
      <c r="Y14" t="s">
        <v>45</v>
      </c>
      <c r="Z14" t="s">
        <v>474</v>
      </c>
      <c r="AA14" t="s">
        <v>42</v>
      </c>
      <c r="AB14" t="s">
        <v>30</v>
      </c>
      <c r="AC14" t="s">
        <v>103</v>
      </c>
      <c r="AD14" t="s">
        <v>44</v>
      </c>
      <c r="AE14" s="1">
        <v>480000</v>
      </c>
      <c r="AF14" s="1">
        <v>0</v>
      </c>
      <c r="AG14" s="1">
        <v>35000</v>
      </c>
      <c r="AH14" s="1">
        <v>35000</v>
      </c>
      <c r="AI14" s="1">
        <v>35000</v>
      </c>
      <c r="AJ14" s="1">
        <v>35000</v>
      </c>
      <c r="AK14" s="1">
        <v>35000</v>
      </c>
      <c r="AL14" s="1">
        <v>445000</v>
      </c>
      <c r="AM14" s="1">
        <v>0</v>
      </c>
      <c r="AN14" s="1">
        <v>0</v>
      </c>
      <c r="AO14" s="1">
        <v>0</v>
      </c>
      <c r="AP14" s="1">
        <v>480000</v>
      </c>
      <c r="AQ14" s="1">
        <f t="shared" si="0"/>
        <v>480000</v>
      </c>
    </row>
    <row r="15" spans="1:43" x14ac:dyDescent="0.3">
      <c r="A15" t="s">
        <v>475</v>
      </c>
      <c r="B15" t="s">
        <v>1030</v>
      </c>
      <c r="C15">
        <v>1</v>
      </c>
      <c r="D15" t="s">
        <v>496</v>
      </c>
      <c r="E15">
        <v>1.3</v>
      </c>
      <c r="F15" t="s">
        <v>1031</v>
      </c>
      <c r="G15" t="s">
        <v>24</v>
      </c>
      <c r="H15" t="s">
        <v>25</v>
      </c>
      <c r="I15" t="s">
        <v>39</v>
      </c>
      <c r="J15" t="s">
        <v>40</v>
      </c>
      <c r="K15" t="s">
        <v>41</v>
      </c>
      <c r="L15">
        <v>6</v>
      </c>
      <c r="M15">
        <v>21</v>
      </c>
      <c r="N15" t="s">
        <v>43</v>
      </c>
      <c r="O15" t="s">
        <v>1088</v>
      </c>
      <c r="P15">
        <v>1200</v>
      </c>
      <c r="Q15" t="s">
        <v>1037</v>
      </c>
      <c r="R15">
        <v>1210</v>
      </c>
      <c r="S15" t="s">
        <v>45</v>
      </c>
      <c r="T15">
        <v>1211</v>
      </c>
      <c r="U15" t="s">
        <v>476</v>
      </c>
      <c r="V15">
        <v>51</v>
      </c>
      <c r="W15" t="s">
        <v>473</v>
      </c>
      <c r="X15">
        <v>1000</v>
      </c>
      <c r="Y15" t="s">
        <v>45</v>
      </c>
      <c r="Z15" t="s">
        <v>474</v>
      </c>
      <c r="AA15" t="s">
        <v>42</v>
      </c>
      <c r="AB15" t="s">
        <v>30</v>
      </c>
      <c r="AC15" t="s">
        <v>103</v>
      </c>
      <c r="AD15" t="s">
        <v>44</v>
      </c>
      <c r="AE15" s="1">
        <v>480000</v>
      </c>
      <c r="AF15" s="1">
        <v>0</v>
      </c>
      <c r="AG15" s="1">
        <v>50000</v>
      </c>
      <c r="AH15" s="1">
        <v>50000</v>
      </c>
      <c r="AI15" s="1">
        <v>50000</v>
      </c>
      <c r="AJ15" s="1">
        <v>30000</v>
      </c>
      <c r="AK15" s="1">
        <v>30000</v>
      </c>
      <c r="AL15" s="1">
        <v>430000</v>
      </c>
      <c r="AM15" s="1">
        <v>0</v>
      </c>
      <c r="AN15" s="1">
        <v>0</v>
      </c>
      <c r="AO15" s="1">
        <v>0</v>
      </c>
      <c r="AP15" s="1">
        <v>480000</v>
      </c>
      <c r="AQ15" s="1">
        <f t="shared" si="0"/>
        <v>480000</v>
      </c>
    </row>
    <row r="16" spans="1:43" x14ac:dyDescent="0.3">
      <c r="A16" t="s">
        <v>475</v>
      </c>
      <c r="B16" t="s">
        <v>1030</v>
      </c>
      <c r="C16">
        <v>1</v>
      </c>
      <c r="D16" t="s">
        <v>496</v>
      </c>
      <c r="E16">
        <v>1.3</v>
      </c>
      <c r="F16" t="s">
        <v>1031</v>
      </c>
      <c r="G16" t="s">
        <v>24</v>
      </c>
      <c r="H16" t="s">
        <v>25</v>
      </c>
      <c r="I16" t="s">
        <v>39</v>
      </c>
      <c r="J16" t="s">
        <v>40</v>
      </c>
      <c r="K16" t="s">
        <v>41</v>
      </c>
      <c r="L16">
        <v>6</v>
      </c>
      <c r="M16">
        <v>21</v>
      </c>
      <c r="N16" t="s">
        <v>43</v>
      </c>
      <c r="O16" t="s">
        <v>1088</v>
      </c>
      <c r="P16">
        <v>2100</v>
      </c>
      <c r="Q16" t="s">
        <v>999</v>
      </c>
      <c r="R16">
        <v>2110</v>
      </c>
      <c r="S16" t="s">
        <v>69</v>
      </c>
      <c r="T16">
        <v>2111</v>
      </c>
      <c r="U16" t="s">
        <v>157</v>
      </c>
      <c r="V16">
        <v>43</v>
      </c>
      <c r="W16" t="s">
        <v>472</v>
      </c>
      <c r="X16">
        <v>2000</v>
      </c>
      <c r="Y16" t="s">
        <v>69</v>
      </c>
      <c r="Z16" t="s">
        <v>474</v>
      </c>
      <c r="AA16" t="s">
        <v>42</v>
      </c>
      <c r="AB16" t="s">
        <v>30</v>
      </c>
      <c r="AC16" t="s">
        <v>103</v>
      </c>
      <c r="AD16" t="s">
        <v>44</v>
      </c>
      <c r="AE16" s="1">
        <v>3724.92</v>
      </c>
      <c r="AF16" s="1">
        <v>0</v>
      </c>
      <c r="AG16" s="1">
        <v>14824.8</v>
      </c>
      <c r="AH16" s="1">
        <v>14824.8</v>
      </c>
      <c r="AI16" s="1">
        <v>0</v>
      </c>
      <c r="AJ16" s="1">
        <v>0</v>
      </c>
      <c r="AK16" s="1">
        <v>0</v>
      </c>
      <c r="AL16" s="1">
        <v>-11099.88</v>
      </c>
      <c r="AM16" s="1">
        <v>0</v>
      </c>
      <c r="AN16" s="1">
        <v>0</v>
      </c>
      <c r="AO16" s="1">
        <v>0</v>
      </c>
      <c r="AP16" s="1">
        <v>8904</v>
      </c>
      <c r="AQ16" s="1">
        <f t="shared" si="0"/>
        <v>3724.92</v>
      </c>
    </row>
    <row r="17" spans="1:43" x14ac:dyDescent="0.3">
      <c r="A17" t="s">
        <v>475</v>
      </c>
      <c r="B17" t="s">
        <v>1030</v>
      </c>
      <c r="C17">
        <v>1</v>
      </c>
      <c r="D17" t="s">
        <v>496</v>
      </c>
      <c r="E17">
        <v>1.3</v>
      </c>
      <c r="F17" t="s">
        <v>1031</v>
      </c>
      <c r="G17" t="s">
        <v>24</v>
      </c>
      <c r="H17" t="s">
        <v>25</v>
      </c>
      <c r="I17" t="s">
        <v>39</v>
      </c>
      <c r="J17" t="s">
        <v>40</v>
      </c>
      <c r="K17" t="s">
        <v>41</v>
      </c>
      <c r="L17">
        <v>6</v>
      </c>
      <c r="M17">
        <v>21</v>
      </c>
      <c r="N17" t="s">
        <v>43</v>
      </c>
      <c r="O17" t="s">
        <v>1088</v>
      </c>
      <c r="P17">
        <v>2100</v>
      </c>
      <c r="Q17" t="s">
        <v>999</v>
      </c>
      <c r="R17">
        <v>2110</v>
      </c>
      <c r="S17" t="s">
        <v>69</v>
      </c>
      <c r="T17">
        <v>2111</v>
      </c>
      <c r="U17" t="s">
        <v>157</v>
      </c>
      <c r="V17">
        <v>52</v>
      </c>
      <c r="W17" t="s">
        <v>473</v>
      </c>
      <c r="X17">
        <v>2000</v>
      </c>
      <c r="Y17" t="s">
        <v>69</v>
      </c>
      <c r="Z17" t="s">
        <v>474</v>
      </c>
      <c r="AA17" t="s">
        <v>42</v>
      </c>
      <c r="AB17" t="s">
        <v>30</v>
      </c>
      <c r="AC17" t="s">
        <v>103</v>
      </c>
      <c r="AD17" t="s">
        <v>44</v>
      </c>
      <c r="AE17" s="1">
        <v>15179.08</v>
      </c>
      <c r="AF17" s="1">
        <v>0</v>
      </c>
      <c r="AG17" s="1">
        <v>10208.719999999999</v>
      </c>
      <c r="AH17" s="1">
        <v>9759.7999999999993</v>
      </c>
      <c r="AI17" s="1">
        <v>0</v>
      </c>
      <c r="AJ17" s="1">
        <v>0</v>
      </c>
      <c r="AK17" s="1">
        <v>0</v>
      </c>
      <c r="AL17" s="1">
        <v>4970.3600000000006</v>
      </c>
      <c r="AM17" s="1">
        <v>0</v>
      </c>
      <c r="AN17" s="1">
        <v>0</v>
      </c>
      <c r="AO17" s="1">
        <v>0</v>
      </c>
      <c r="AP17" s="1">
        <v>10000</v>
      </c>
      <c r="AQ17" s="1">
        <f t="shared" si="0"/>
        <v>15179.08</v>
      </c>
    </row>
    <row r="18" spans="1:43" x14ac:dyDescent="0.3">
      <c r="A18" t="s">
        <v>475</v>
      </c>
      <c r="B18" t="s">
        <v>1030</v>
      </c>
      <c r="C18">
        <v>1</v>
      </c>
      <c r="D18" t="s">
        <v>496</v>
      </c>
      <c r="E18">
        <v>1.3</v>
      </c>
      <c r="F18" t="s">
        <v>1031</v>
      </c>
      <c r="G18" t="s">
        <v>24</v>
      </c>
      <c r="H18" t="s">
        <v>25</v>
      </c>
      <c r="I18" t="s">
        <v>39</v>
      </c>
      <c r="J18" t="s">
        <v>40</v>
      </c>
      <c r="K18" t="s">
        <v>41</v>
      </c>
      <c r="L18">
        <v>6</v>
      </c>
      <c r="M18">
        <v>21</v>
      </c>
      <c r="N18" t="s">
        <v>43</v>
      </c>
      <c r="O18" t="s">
        <v>1088</v>
      </c>
      <c r="P18">
        <v>2100</v>
      </c>
      <c r="Q18" t="s">
        <v>999</v>
      </c>
      <c r="R18">
        <v>2120</v>
      </c>
      <c r="S18" t="s">
        <v>69</v>
      </c>
      <c r="T18">
        <v>2121</v>
      </c>
      <c r="U18" t="s">
        <v>477</v>
      </c>
      <c r="V18">
        <v>44</v>
      </c>
      <c r="W18" t="s">
        <v>472</v>
      </c>
      <c r="X18">
        <v>2000</v>
      </c>
      <c r="Y18" t="s">
        <v>69</v>
      </c>
      <c r="Z18" t="s">
        <v>474</v>
      </c>
      <c r="AA18" t="s">
        <v>42</v>
      </c>
      <c r="AB18" t="s">
        <v>30</v>
      </c>
      <c r="AC18" t="s">
        <v>103</v>
      </c>
      <c r="AD18" t="s">
        <v>44</v>
      </c>
      <c r="AE18" s="1">
        <v>7571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7571</v>
      </c>
      <c r="AM18" s="1">
        <v>0</v>
      </c>
      <c r="AN18" s="1">
        <v>0</v>
      </c>
      <c r="AO18" s="1">
        <v>0</v>
      </c>
      <c r="AP18" s="1">
        <v>7571</v>
      </c>
      <c r="AQ18" s="1">
        <f t="shared" si="0"/>
        <v>7571</v>
      </c>
    </row>
    <row r="19" spans="1:43" x14ac:dyDescent="0.3">
      <c r="A19" t="s">
        <v>475</v>
      </c>
      <c r="B19" t="s">
        <v>1030</v>
      </c>
      <c r="C19">
        <v>1</v>
      </c>
      <c r="D19" t="s">
        <v>496</v>
      </c>
      <c r="E19">
        <v>1.3</v>
      </c>
      <c r="F19" t="s">
        <v>1031</v>
      </c>
      <c r="G19" t="s">
        <v>24</v>
      </c>
      <c r="H19" t="s">
        <v>25</v>
      </c>
      <c r="I19" t="s">
        <v>39</v>
      </c>
      <c r="J19" t="s">
        <v>40</v>
      </c>
      <c r="K19" t="s">
        <v>41</v>
      </c>
      <c r="L19">
        <v>6</v>
      </c>
      <c r="M19">
        <v>21</v>
      </c>
      <c r="N19" t="s">
        <v>43</v>
      </c>
      <c r="O19" t="s">
        <v>1088</v>
      </c>
      <c r="P19">
        <v>2100</v>
      </c>
      <c r="Q19" t="s">
        <v>999</v>
      </c>
      <c r="R19">
        <v>2140</v>
      </c>
      <c r="S19" t="s">
        <v>69</v>
      </c>
      <c r="T19">
        <v>2141</v>
      </c>
      <c r="U19" t="s">
        <v>197</v>
      </c>
      <c r="V19">
        <v>45</v>
      </c>
      <c r="W19" t="s">
        <v>472</v>
      </c>
      <c r="X19">
        <v>2000</v>
      </c>
      <c r="Y19" t="s">
        <v>69</v>
      </c>
      <c r="Z19" t="s">
        <v>474</v>
      </c>
      <c r="AA19" t="s">
        <v>42</v>
      </c>
      <c r="AB19" t="s">
        <v>30</v>
      </c>
      <c r="AC19" t="s">
        <v>103</v>
      </c>
      <c r="AD19" t="s">
        <v>44</v>
      </c>
      <c r="AE19" s="1">
        <v>220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220</v>
      </c>
      <c r="AM19" s="1">
        <v>0</v>
      </c>
      <c r="AN19" s="1">
        <v>0</v>
      </c>
      <c r="AO19" s="1">
        <v>0</v>
      </c>
      <c r="AP19" s="1">
        <v>220</v>
      </c>
      <c r="AQ19" s="1">
        <f t="shared" si="0"/>
        <v>220</v>
      </c>
    </row>
    <row r="20" spans="1:43" x14ac:dyDescent="0.3">
      <c r="A20" t="s">
        <v>475</v>
      </c>
      <c r="B20" t="s">
        <v>1030</v>
      </c>
      <c r="C20">
        <v>1</v>
      </c>
      <c r="D20" t="s">
        <v>496</v>
      </c>
      <c r="E20">
        <v>1.3</v>
      </c>
      <c r="F20" t="s">
        <v>1031</v>
      </c>
      <c r="G20" t="s">
        <v>24</v>
      </c>
      <c r="H20" t="s">
        <v>25</v>
      </c>
      <c r="I20" t="s">
        <v>39</v>
      </c>
      <c r="J20" t="s">
        <v>40</v>
      </c>
      <c r="K20" t="s">
        <v>41</v>
      </c>
      <c r="L20">
        <v>6</v>
      </c>
      <c r="M20">
        <v>21</v>
      </c>
      <c r="N20" t="s">
        <v>43</v>
      </c>
      <c r="O20" t="s">
        <v>1088</v>
      </c>
      <c r="P20">
        <v>2100</v>
      </c>
      <c r="Q20" t="s">
        <v>999</v>
      </c>
      <c r="R20">
        <v>2140</v>
      </c>
      <c r="S20" t="s">
        <v>69</v>
      </c>
      <c r="T20">
        <v>2141</v>
      </c>
      <c r="U20" t="s">
        <v>197</v>
      </c>
      <c r="V20">
        <v>53</v>
      </c>
      <c r="W20" t="s">
        <v>473</v>
      </c>
      <c r="X20">
        <v>2000</v>
      </c>
      <c r="Y20" t="s">
        <v>69</v>
      </c>
      <c r="Z20" t="s">
        <v>474</v>
      </c>
      <c r="AA20" t="s">
        <v>42</v>
      </c>
      <c r="AB20" t="s">
        <v>30</v>
      </c>
      <c r="AC20" t="s">
        <v>103</v>
      </c>
      <c r="AD20" t="s">
        <v>44</v>
      </c>
      <c r="AE20" s="1">
        <v>310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310</v>
      </c>
      <c r="AM20" s="1">
        <v>0</v>
      </c>
      <c r="AN20" s="1">
        <v>0</v>
      </c>
      <c r="AO20" s="1">
        <v>0</v>
      </c>
      <c r="AP20" s="1">
        <v>310</v>
      </c>
      <c r="AQ20" s="1">
        <f t="shared" si="0"/>
        <v>310</v>
      </c>
    </row>
    <row r="21" spans="1:43" x14ac:dyDescent="0.3">
      <c r="A21" t="s">
        <v>475</v>
      </c>
      <c r="B21" t="s">
        <v>1030</v>
      </c>
      <c r="C21">
        <v>1</v>
      </c>
      <c r="D21" t="s">
        <v>496</v>
      </c>
      <c r="E21">
        <v>1.3</v>
      </c>
      <c r="F21" t="s">
        <v>1031</v>
      </c>
      <c r="G21" t="s">
        <v>24</v>
      </c>
      <c r="H21" t="s">
        <v>25</v>
      </c>
      <c r="I21" t="s">
        <v>39</v>
      </c>
      <c r="J21" t="s">
        <v>40</v>
      </c>
      <c r="K21" t="s">
        <v>41</v>
      </c>
      <c r="L21">
        <v>6</v>
      </c>
      <c r="M21">
        <v>21</v>
      </c>
      <c r="N21" t="s">
        <v>43</v>
      </c>
      <c r="O21" t="s">
        <v>1088</v>
      </c>
      <c r="P21">
        <v>2100</v>
      </c>
      <c r="Q21" t="s">
        <v>999</v>
      </c>
      <c r="R21">
        <v>2170</v>
      </c>
      <c r="S21" t="s">
        <v>69</v>
      </c>
      <c r="T21">
        <v>2171</v>
      </c>
      <c r="U21" t="s">
        <v>251</v>
      </c>
      <c r="V21">
        <v>54</v>
      </c>
      <c r="W21" t="s">
        <v>473</v>
      </c>
      <c r="X21">
        <v>2000</v>
      </c>
      <c r="Y21" t="s">
        <v>69</v>
      </c>
      <c r="Z21" t="s">
        <v>474</v>
      </c>
      <c r="AA21" t="s">
        <v>42</v>
      </c>
      <c r="AB21" t="s">
        <v>30</v>
      </c>
      <c r="AC21" t="s">
        <v>103</v>
      </c>
      <c r="AD21" t="s">
        <v>44</v>
      </c>
      <c r="AE21" s="1">
        <v>3000</v>
      </c>
      <c r="AF21" s="1">
        <v>0</v>
      </c>
      <c r="AG21" s="1">
        <v>2999.76</v>
      </c>
      <c r="AH21" s="1">
        <v>0</v>
      </c>
      <c r="AI21" s="1">
        <v>0</v>
      </c>
      <c r="AJ21" s="1">
        <v>0</v>
      </c>
      <c r="AK21" s="1">
        <v>0</v>
      </c>
      <c r="AL21" s="1">
        <v>0.23999999999978172</v>
      </c>
      <c r="AM21" s="1">
        <v>0</v>
      </c>
      <c r="AN21" s="1">
        <v>0</v>
      </c>
      <c r="AO21" s="1">
        <v>0</v>
      </c>
      <c r="AP21" s="1">
        <v>3000</v>
      </c>
      <c r="AQ21" s="1">
        <f t="shared" si="0"/>
        <v>3000</v>
      </c>
    </row>
    <row r="22" spans="1:43" x14ac:dyDescent="0.3">
      <c r="A22" t="s">
        <v>475</v>
      </c>
      <c r="B22" t="s">
        <v>1030</v>
      </c>
      <c r="C22">
        <v>1</v>
      </c>
      <c r="D22" t="s">
        <v>496</v>
      </c>
      <c r="E22">
        <v>1.3</v>
      </c>
      <c r="F22" t="s">
        <v>1031</v>
      </c>
      <c r="G22" t="s">
        <v>24</v>
      </c>
      <c r="H22" t="s">
        <v>25</v>
      </c>
      <c r="I22" t="s">
        <v>39</v>
      </c>
      <c r="J22" t="s">
        <v>40</v>
      </c>
      <c r="K22" t="s">
        <v>41</v>
      </c>
      <c r="L22">
        <v>6</v>
      </c>
      <c r="M22">
        <v>21</v>
      </c>
      <c r="N22" t="s">
        <v>43</v>
      </c>
      <c r="O22" t="s">
        <v>1088</v>
      </c>
      <c r="P22">
        <v>2600</v>
      </c>
      <c r="Q22" t="s">
        <v>72</v>
      </c>
      <c r="R22">
        <v>2610</v>
      </c>
      <c r="S22" t="s">
        <v>69</v>
      </c>
      <c r="T22">
        <v>2611</v>
      </c>
      <c r="U22" t="s">
        <v>72</v>
      </c>
      <c r="V22">
        <v>46</v>
      </c>
      <c r="W22" t="s">
        <v>472</v>
      </c>
      <c r="X22">
        <v>2000</v>
      </c>
      <c r="Y22" t="s">
        <v>69</v>
      </c>
      <c r="Z22" t="s">
        <v>474</v>
      </c>
      <c r="AA22" t="s">
        <v>42</v>
      </c>
      <c r="AB22" t="s">
        <v>30</v>
      </c>
      <c r="AC22" t="s">
        <v>103</v>
      </c>
      <c r="AD22" t="s">
        <v>44</v>
      </c>
      <c r="AE22" s="1">
        <v>11000</v>
      </c>
      <c r="AF22" s="1">
        <v>0</v>
      </c>
      <c r="AG22" s="1">
        <v>10962</v>
      </c>
      <c r="AH22" s="1">
        <v>10962</v>
      </c>
      <c r="AI22" s="1">
        <v>0</v>
      </c>
      <c r="AJ22" s="1">
        <v>0</v>
      </c>
      <c r="AK22" s="1">
        <v>0</v>
      </c>
      <c r="AL22" s="1">
        <v>38</v>
      </c>
      <c r="AM22" s="1">
        <v>0</v>
      </c>
      <c r="AN22" s="1">
        <v>0</v>
      </c>
      <c r="AO22" s="1">
        <v>0</v>
      </c>
      <c r="AP22" s="1">
        <v>11000</v>
      </c>
      <c r="AQ22" s="1">
        <f t="shared" si="0"/>
        <v>11000</v>
      </c>
    </row>
    <row r="23" spans="1:43" x14ac:dyDescent="0.3">
      <c r="A23" t="s">
        <v>475</v>
      </c>
      <c r="B23" t="s">
        <v>1030</v>
      </c>
      <c r="C23">
        <v>1</v>
      </c>
      <c r="D23" t="s">
        <v>496</v>
      </c>
      <c r="E23">
        <v>1.3</v>
      </c>
      <c r="F23" t="s">
        <v>1031</v>
      </c>
      <c r="G23" t="s">
        <v>24</v>
      </c>
      <c r="H23" t="s">
        <v>25</v>
      </c>
      <c r="I23" t="s">
        <v>39</v>
      </c>
      <c r="J23" t="s">
        <v>40</v>
      </c>
      <c r="K23" t="s">
        <v>41</v>
      </c>
      <c r="L23">
        <v>6</v>
      </c>
      <c r="M23">
        <v>21</v>
      </c>
      <c r="N23" t="s">
        <v>43</v>
      </c>
      <c r="O23" t="s">
        <v>1088</v>
      </c>
      <c r="P23">
        <v>2600</v>
      </c>
      <c r="Q23" t="s">
        <v>72</v>
      </c>
      <c r="R23">
        <v>2610</v>
      </c>
      <c r="S23" t="s">
        <v>69</v>
      </c>
      <c r="T23">
        <v>2611</v>
      </c>
      <c r="U23" t="s">
        <v>72</v>
      </c>
      <c r="V23">
        <v>55</v>
      </c>
      <c r="W23" t="s">
        <v>473</v>
      </c>
      <c r="X23">
        <v>2000</v>
      </c>
      <c r="Y23" t="s">
        <v>69</v>
      </c>
      <c r="Z23" t="s">
        <v>474</v>
      </c>
      <c r="AA23" t="s">
        <v>42</v>
      </c>
      <c r="AB23" t="s">
        <v>30</v>
      </c>
      <c r="AC23" t="s">
        <v>103</v>
      </c>
      <c r="AD23" t="s">
        <v>44</v>
      </c>
      <c r="AE23" s="1">
        <v>11000</v>
      </c>
      <c r="AF23" s="1">
        <v>0</v>
      </c>
      <c r="AG23" s="1">
        <v>10962</v>
      </c>
      <c r="AH23" s="1">
        <v>10962</v>
      </c>
      <c r="AI23" s="1">
        <v>0</v>
      </c>
      <c r="AJ23" s="1">
        <v>0</v>
      </c>
      <c r="AK23" s="1">
        <v>0</v>
      </c>
      <c r="AL23" s="1">
        <v>38</v>
      </c>
      <c r="AM23" s="1">
        <v>0</v>
      </c>
      <c r="AN23" s="1">
        <v>0</v>
      </c>
      <c r="AO23" s="1">
        <v>0</v>
      </c>
      <c r="AP23" s="1">
        <v>11000</v>
      </c>
      <c r="AQ23" s="1">
        <f t="shared" si="0"/>
        <v>11000</v>
      </c>
    </row>
    <row r="24" spans="1:43" x14ac:dyDescent="0.3">
      <c r="A24" t="s">
        <v>475</v>
      </c>
      <c r="B24" t="s">
        <v>1030</v>
      </c>
      <c r="C24">
        <v>1</v>
      </c>
      <c r="D24" t="s">
        <v>496</v>
      </c>
      <c r="E24">
        <v>1.3</v>
      </c>
      <c r="F24" t="s">
        <v>1031</v>
      </c>
      <c r="G24" t="s">
        <v>24</v>
      </c>
      <c r="H24" t="s">
        <v>25</v>
      </c>
      <c r="I24" t="s">
        <v>39</v>
      </c>
      <c r="J24" t="s">
        <v>40</v>
      </c>
      <c r="K24" t="s">
        <v>41</v>
      </c>
      <c r="L24">
        <v>6</v>
      </c>
      <c r="M24">
        <v>21</v>
      </c>
      <c r="N24" t="s">
        <v>43</v>
      </c>
      <c r="O24" t="s">
        <v>1088</v>
      </c>
      <c r="P24">
        <v>2700</v>
      </c>
      <c r="Q24" t="s">
        <v>1003</v>
      </c>
      <c r="R24">
        <v>2710</v>
      </c>
      <c r="S24" t="s">
        <v>69</v>
      </c>
      <c r="T24">
        <v>2711</v>
      </c>
      <c r="U24" t="s">
        <v>138</v>
      </c>
      <c r="V24">
        <v>62</v>
      </c>
      <c r="W24" t="s">
        <v>472</v>
      </c>
      <c r="X24">
        <v>2000</v>
      </c>
      <c r="Y24" t="s">
        <v>69</v>
      </c>
      <c r="Z24" t="s">
        <v>474</v>
      </c>
      <c r="AA24" t="s">
        <v>42</v>
      </c>
      <c r="AB24" t="s">
        <v>30</v>
      </c>
      <c r="AC24" t="s">
        <v>103</v>
      </c>
      <c r="AD24" t="s">
        <v>44</v>
      </c>
      <c r="AE24" s="1">
        <v>3150</v>
      </c>
      <c r="AF24" s="1">
        <v>0</v>
      </c>
      <c r="AG24" s="1">
        <v>2919.14</v>
      </c>
      <c r="AH24" s="1">
        <v>2919.14</v>
      </c>
      <c r="AI24" s="1">
        <v>0</v>
      </c>
      <c r="AJ24" s="1">
        <v>0</v>
      </c>
      <c r="AK24" s="1">
        <v>0</v>
      </c>
      <c r="AL24" s="1">
        <v>230.86000000000013</v>
      </c>
      <c r="AM24" s="1">
        <v>0</v>
      </c>
      <c r="AN24" s="1">
        <v>0</v>
      </c>
      <c r="AO24" s="1">
        <v>0</v>
      </c>
      <c r="AP24" s="1">
        <v>3150</v>
      </c>
      <c r="AQ24" s="1">
        <f t="shared" si="0"/>
        <v>3150</v>
      </c>
    </row>
    <row r="25" spans="1:43" x14ac:dyDescent="0.3">
      <c r="A25" t="s">
        <v>475</v>
      </c>
      <c r="B25" t="s">
        <v>1030</v>
      </c>
      <c r="C25">
        <v>1</v>
      </c>
      <c r="D25" t="s">
        <v>496</v>
      </c>
      <c r="E25">
        <v>1.3</v>
      </c>
      <c r="F25" t="s">
        <v>1031</v>
      </c>
      <c r="G25" t="s">
        <v>24</v>
      </c>
      <c r="H25" t="s">
        <v>25</v>
      </c>
      <c r="I25" t="s">
        <v>39</v>
      </c>
      <c r="J25" t="s">
        <v>40</v>
      </c>
      <c r="K25" t="s">
        <v>41</v>
      </c>
      <c r="L25">
        <v>6</v>
      </c>
      <c r="M25">
        <v>21</v>
      </c>
      <c r="N25" t="s">
        <v>43</v>
      </c>
      <c r="O25" t="s">
        <v>1088</v>
      </c>
      <c r="P25">
        <v>2700</v>
      </c>
      <c r="Q25" t="s">
        <v>1003</v>
      </c>
      <c r="R25">
        <v>2710</v>
      </c>
      <c r="S25" t="s">
        <v>69</v>
      </c>
      <c r="T25">
        <v>2711</v>
      </c>
      <c r="U25" t="s">
        <v>138</v>
      </c>
      <c r="V25">
        <v>64</v>
      </c>
      <c r="W25" t="s">
        <v>473</v>
      </c>
      <c r="X25">
        <v>2000</v>
      </c>
      <c r="Y25" t="s">
        <v>69</v>
      </c>
      <c r="Z25" t="s">
        <v>474</v>
      </c>
      <c r="AA25" t="s">
        <v>42</v>
      </c>
      <c r="AB25" t="s">
        <v>30</v>
      </c>
      <c r="AC25" t="s">
        <v>103</v>
      </c>
      <c r="AD25" t="s">
        <v>44</v>
      </c>
      <c r="AE25" s="1">
        <v>4500</v>
      </c>
      <c r="AF25" s="1">
        <v>0</v>
      </c>
      <c r="AG25" s="1">
        <v>4495</v>
      </c>
      <c r="AH25" s="1">
        <v>4495</v>
      </c>
      <c r="AI25" s="1">
        <v>0</v>
      </c>
      <c r="AJ25" s="1">
        <v>0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4500</v>
      </c>
      <c r="AQ25" s="1">
        <f t="shared" si="0"/>
        <v>4500</v>
      </c>
    </row>
    <row r="26" spans="1:43" x14ac:dyDescent="0.3">
      <c r="A26" t="s">
        <v>475</v>
      </c>
      <c r="B26" t="s">
        <v>1030</v>
      </c>
      <c r="C26">
        <v>1</v>
      </c>
      <c r="D26" t="s">
        <v>496</v>
      </c>
      <c r="E26">
        <v>1.3</v>
      </c>
      <c r="F26" t="s">
        <v>1031</v>
      </c>
      <c r="G26" t="s">
        <v>24</v>
      </c>
      <c r="H26" t="s">
        <v>25</v>
      </c>
      <c r="I26" t="s">
        <v>39</v>
      </c>
      <c r="J26" t="s">
        <v>40</v>
      </c>
      <c r="K26" t="s">
        <v>41</v>
      </c>
      <c r="L26">
        <v>6</v>
      </c>
      <c r="M26">
        <v>21</v>
      </c>
      <c r="N26" t="s">
        <v>43</v>
      </c>
      <c r="O26" t="s">
        <v>1088</v>
      </c>
      <c r="P26">
        <v>3300</v>
      </c>
      <c r="Q26" t="s">
        <v>1035</v>
      </c>
      <c r="R26">
        <v>3360</v>
      </c>
      <c r="S26" t="s">
        <v>34</v>
      </c>
      <c r="T26">
        <v>3361</v>
      </c>
      <c r="U26" t="s">
        <v>201</v>
      </c>
      <c r="V26">
        <v>63</v>
      </c>
      <c r="W26" t="s">
        <v>472</v>
      </c>
      <c r="X26">
        <v>3000</v>
      </c>
      <c r="Y26" t="s">
        <v>34</v>
      </c>
      <c r="Z26" t="s">
        <v>474</v>
      </c>
      <c r="AA26" t="s">
        <v>42</v>
      </c>
      <c r="AB26" t="s">
        <v>30</v>
      </c>
      <c r="AC26" t="s">
        <v>103</v>
      </c>
      <c r="AD26" t="s">
        <v>44</v>
      </c>
      <c r="AE26" s="1">
        <v>9846.66</v>
      </c>
      <c r="AF26" s="1">
        <v>0</v>
      </c>
      <c r="AG26" s="1">
        <v>9846.66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7375</v>
      </c>
      <c r="AQ26" s="1">
        <f t="shared" si="0"/>
        <v>9846.66</v>
      </c>
    </row>
    <row r="27" spans="1:43" x14ac:dyDescent="0.3">
      <c r="A27" t="s">
        <v>475</v>
      </c>
      <c r="B27" t="s">
        <v>1030</v>
      </c>
      <c r="C27">
        <v>1</v>
      </c>
      <c r="D27" t="s">
        <v>496</v>
      </c>
      <c r="E27">
        <v>1.3</v>
      </c>
      <c r="F27" t="s">
        <v>1031</v>
      </c>
      <c r="G27" t="s">
        <v>24</v>
      </c>
      <c r="H27" t="s">
        <v>25</v>
      </c>
      <c r="I27" t="s">
        <v>39</v>
      </c>
      <c r="J27" t="s">
        <v>40</v>
      </c>
      <c r="K27" t="s">
        <v>41</v>
      </c>
      <c r="L27">
        <v>6</v>
      </c>
      <c r="M27">
        <v>21</v>
      </c>
      <c r="N27" t="s">
        <v>43</v>
      </c>
      <c r="O27" t="s">
        <v>1088</v>
      </c>
      <c r="P27">
        <v>3300</v>
      </c>
      <c r="Q27" t="s">
        <v>1035</v>
      </c>
      <c r="R27">
        <v>3360</v>
      </c>
      <c r="S27" t="s">
        <v>34</v>
      </c>
      <c r="T27">
        <v>3361</v>
      </c>
      <c r="U27" t="s">
        <v>201</v>
      </c>
      <c r="V27">
        <v>65</v>
      </c>
      <c r="W27" t="s">
        <v>473</v>
      </c>
      <c r="X27">
        <v>3000</v>
      </c>
      <c r="Y27" t="s">
        <v>34</v>
      </c>
      <c r="Z27" t="s">
        <v>474</v>
      </c>
      <c r="AA27" t="s">
        <v>42</v>
      </c>
      <c r="AB27" t="s">
        <v>30</v>
      </c>
      <c r="AC27" t="s">
        <v>103</v>
      </c>
      <c r="AD27" t="s">
        <v>44</v>
      </c>
      <c r="AE27" s="1">
        <v>6478.6</v>
      </c>
      <c r="AF27" s="1">
        <v>0</v>
      </c>
      <c r="AG27" s="1">
        <v>6478.6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6500</v>
      </c>
      <c r="AQ27" s="1">
        <f t="shared" si="0"/>
        <v>6478.6</v>
      </c>
    </row>
    <row r="28" spans="1:43" x14ac:dyDescent="0.3">
      <c r="A28" t="s">
        <v>475</v>
      </c>
      <c r="B28" t="s">
        <v>1030</v>
      </c>
      <c r="C28">
        <v>1</v>
      </c>
      <c r="D28" t="s">
        <v>496</v>
      </c>
      <c r="E28">
        <v>1.3</v>
      </c>
      <c r="F28" t="s">
        <v>1031</v>
      </c>
      <c r="G28" t="s">
        <v>24</v>
      </c>
      <c r="H28" t="s">
        <v>25</v>
      </c>
      <c r="I28" t="s">
        <v>39</v>
      </c>
      <c r="J28" t="s">
        <v>40</v>
      </c>
      <c r="K28" t="s">
        <v>41</v>
      </c>
      <c r="L28">
        <v>6</v>
      </c>
      <c r="M28">
        <v>21</v>
      </c>
      <c r="N28" t="s">
        <v>43</v>
      </c>
      <c r="O28" t="s">
        <v>1088</v>
      </c>
      <c r="P28">
        <v>3300</v>
      </c>
      <c r="Q28" t="s">
        <v>1035</v>
      </c>
      <c r="R28">
        <v>3390</v>
      </c>
      <c r="S28" t="s">
        <v>34</v>
      </c>
      <c r="T28">
        <v>3391</v>
      </c>
      <c r="U28" t="s">
        <v>141</v>
      </c>
      <c r="V28">
        <v>58</v>
      </c>
      <c r="W28" t="s">
        <v>473</v>
      </c>
      <c r="X28">
        <v>3000</v>
      </c>
      <c r="Y28" t="s">
        <v>34</v>
      </c>
      <c r="Z28" t="s">
        <v>474</v>
      </c>
      <c r="AA28" t="s">
        <v>42</v>
      </c>
      <c r="AB28" t="s">
        <v>30</v>
      </c>
      <c r="AC28" t="s">
        <v>103</v>
      </c>
      <c r="AD28" t="s">
        <v>44</v>
      </c>
      <c r="AE28" s="1">
        <v>2549.7399999999998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2549.7399999999998</v>
      </c>
      <c r="AM28" s="1">
        <v>0</v>
      </c>
      <c r="AN28" s="1">
        <v>0</v>
      </c>
      <c r="AO28" s="1">
        <v>0</v>
      </c>
      <c r="AP28" s="1">
        <v>5000</v>
      </c>
      <c r="AQ28" s="1">
        <f t="shared" si="0"/>
        <v>2549.7399999999998</v>
      </c>
    </row>
    <row r="29" spans="1:43" x14ac:dyDescent="0.3">
      <c r="A29" t="s">
        <v>133</v>
      </c>
      <c r="B29" t="s">
        <v>1033</v>
      </c>
      <c r="C29">
        <v>1</v>
      </c>
      <c r="D29" t="s">
        <v>496</v>
      </c>
      <c r="E29">
        <v>1.3</v>
      </c>
      <c r="F29" t="s">
        <v>1031</v>
      </c>
      <c r="G29" t="s">
        <v>24</v>
      </c>
      <c r="H29" t="s">
        <v>25</v>
      </c>
      <c r="I29" t="s">
        <v>39</v>
      </c>
      <c r="J29" t="s">
        <v>40</v>
      </c>
      <c r="K29" t="s">
        <v>41</v>
      </c>
      <c r="L29">
        <v>6</v>
      </c>
      <c r="M29">
        <v>24</v>
      </c>
      <c r="N29" t="s">
        <v>43</v>
      </c>
      <c r="O29" t="s">
        <v>1088</v>
      </c>
      <c r="P29">
        <v>1200</v>
      </c>
      <c r="Q29" t="s">
        <v>1037</v>
      </c>
      <c r="R29">
        <v>1210</v>
      </c>
      <c r="S29" t="s">
        <v>45</v>
      </c>
      <c r="T29">
        <v>1211</v>
      </c>
      <c r="U29" t="s">
        <v>476</v>
      </c>
      <c r="V29">
        <v>0</v>
      </c>
      <c r="W29" t="s">
        <v>36</v>
      </c>
      <c r="X29">
        <v>1000</v>
      </c>
      <c r="Y29" t="s">
        <v>45</v>
      </c>
      <c r="Z29" t="s">
        <v>134</v>
      </c>
      <c r="AA29" t="s">
        <v>42</v>
      </c>
      <c r="AB29" t="s">
        <v>30</v>
      </c>
      <c r="AC29" t="s">
        <v>45</v>
      </c>
      <c r="AD29" t="s">
        <v>44</v>
      </c>
      <c r="AE29" s="1">
        <v>0</v>
      </c>
      <c r="AF29" s="1">
        <v>0</v>
      </c>
      <c r="AG29" s="1">
        <v>94899.87</v>
      </c>
      <c r="AH29" s="1">
        <v>94899.87</v>
      </c>
      <c r="AI29" s="1">
        <v>94899.87</v>
      </c>
      <c r="AJ29" s="1">
        <v>94899.87</v>
      </c>
      <c r="AK29" s="1">
        <v>94899.87</v>
      </c>
      <c r="AL29" s="1">
        <v>-94899.87</v>
      </c>
      <c r="AM29" s="1">
        <v>0</v>
      </c>
      <c r="AN29" s="1">
        <v>0</v>
      </c>
      <c r="AO29" s="1">
        <v>0</v>
      </c>
      <c r="AP29" s="1">
        <v>0</v>
      </c>
      <c r="AQ29" s="1">
        <f t="shared" si="0"/>
        <v>0</v>
      </c>
    </row>
    <row r="30" spans="1:43" x14ac:dyDescent="0.3">
      <c r="A30" t="s">
        <v>48</v>
      </c>
      <c r="B30" t="s">
        <v>1033</v>
      </c>
      <c r="C30">
        <v>1</v>
      </c>
      <c r="D30" t="s">
        <v>496</v>
      </c>
      <c r="E30">
        <v>1.3</v>
      </c>
      <c r="F30" t="s">
        <v>1031</v>
      </c>
      <c r="G30" t="s">
        <v>24</v>
      </c>
      <c r="H30" t="s">
        <v>25</v>
      </c>
      <c r="I30" t="s">
        <v>39</v>
      </c>
      <c r="J30" t="s">
        <v>40</v>
      </c>
      <c r="K30" t="s">
        <v>41</v>
      </c>
      <c r="L30">
        <v>6</v>
      </c>
      <c r="M30">
        <v>24</v>
      </c>
      <c r="N30" t="s">
        <v>43</v>
      </c>
      <c r="O30" t="s">
        <v>1088</v>
      </c>
      <c r="P30">
        <v>1200</v>
      </c>
      <c r="Q30" t="s">
        <v>1037</v>
      </c>
      <c r="R30">
        <v>1220</v>
      </c>
      <c r="S30" t="s">
        <v>45</v>
      </c>
      <c r="T30">
        <v>1221</v>
      </c>
      <c r="U30" t="s">
        <v>50</v>
      </c>
      <c r="V30">
        <v>0</v>
      </c>
      <c r="W30" t="s">
        <v>36</v>
      </c>
      <c r="X30">
        <v>1000</v>
      </c>
      <c r="Y30" t="s">
        <v>45</v>
      </c>
      <c r="Z30" t="s">
        <v>49</v>
      </c>
      <c r="AA30" t="s">
        <v>42</v>
      </c>
      <c r="AB30" t="s">
        <v>30</v>
      </c>
      <c r="AC30" t="s">
        <v>45</v>
      </c>
      <c r="AD30" t="s">
        <v>44</v>
      </c>
      <c r="AE30" s="1">
        <v>26983786.079999998</v>
      </c>
      <c r="AF30" s="1">
        <v>26943777.68</v>
      </c>
      <c r="AG30" s="1">
        <v>-1741.17</v>
      </c>
      <c r="AH30" s="1">
        <v>-1741.17</v>
      </c>
      <c r="AI30" s="1">
        <v>-1741.17</v>
      </c>
      <c r="AJ30" s="1">
        <v>-1741.17</v>
      </c>
      <c r="AK30" s="1">
        <v>-1741.17</v>
      </c>
      <c r="AL30" s="1">
        <v>26985527.25</v>
      </c>
      <c r="AM30" s="1">
        <v>0</v>
      </c>
      <c r="AN30" s="1">
        <v>0</v>
      </c>
      <c r="AO30" s="1">
        <v>0</v>
      </c>
      <c r="AP30" s="1">
        <v>26983786.079999998</v>
      </c>
      <c r="AQ30" s="1">
        <f t="shared" si="0"/>
        <v>26983786.079999998</v>
      </c>
    </row>
    <row r="31" spans="1:43" x14ac:dyDescent="0.3">
      <c r="A31" t="s">
        <v>52</v>
      </c>
      <c r="B31" t="s">
        <v>1030</v>
      </c>
      <c r="C31">
        <v>1</v>
      </c>
      <c r="D31" t="s">
        <v>496</v>
      </c>
      <c r="E31">
        <v>1.3</v>
      </c>
      <c r="F31" t="s">
        <v>1031</v>
      </c>
      <c r="G31" t="s">
        <v>24</v>
      </c>
      <c r="H31" t="s">
        <v>25</v>
      </c>
      <c r="I31" t="s">
        <v>39</v>
      </c>
      <c r="J31" t="s">
        <v>40</v>
      </c>
      <c r="K31" t="s">
        <v>41</v>
      </c>
      <c r="L31">
        <v>6</v>
      </c>
      <c r="M31">
        <v>24</v>
      </c>
      <c r="N31" t="s">
        <v>43</v>
      </c>
      <c r="O31" t="s">
        <v>1088</v>
      </c>
      <c r="P31">
        <v>1700</v>
      </c>
      <c r="Q31" t="s">
        <v>1038</v>
      </c>
      <c r="R31">
        <v>171</v>
      </c>
      <c r="S31" t="s">
        <v>54</v>
      </c>
      <c r="T31">
        <v>1711</v>
      </c>
      <c r="U31" t="s">
        <v>54</v>
      </c>
      <c r="V31">
        <v>0</v>
      </c>
      <c r="W31" t="s">
        <v>36</v>
      </c>
      <c r="X31">
        <v>1000</v>
      </c>
      <c r="Y31" t="s">
        <v>45</v>
      </c>
      <c r="Z31" t="s">
        <v>53</v>
      </c>
      <c r="AA31" t="s">
        <v>42</v>
      </c>
      <c r="AB31" t="s">
        <v>30</v>
      </c>
      <c r="AC31" t="s">
        <v>45</v>
      </c>
      <c r="AD31" t="s">
        <v>44</v>
      </c>
      <c r="AE31" s="1">
        <v>21200000</v>
      </c>
      <c r="AF31" s="1">
        <v>0</v>
      </c>
      <c r="AG31" s="1">
        <v>13764633.23</v>
      </c>
      <c r="AH31" s="1">
        <v>13764633.23</v>
      </c>
      <c r="AI31" s="1">
        <v>13764633.23</v>
      </c>
      <c r="AJ31" s="1">
        <v>13764633.23</v>
      </c>
      <c r="AK31" s="1">
        <v>13764633.23</v>
      </c>
      <c r="AL31" s="1">
        <v>7435366.7699999996</v>
      </c>
      <c r="AM31" s="1">
        <v>0</v>
      </c>
      <c r="AN31" s="1">
        <v>0</v>
      </c>
      <c r="AO31" s="1">
        <v>0</v>
      </c>
      <c r="AP31" s="1">
        <v>21200000</v>
      </c>
      <c r="AQ31" s="1">
        <f t="shared" si="0"/>
        <v>21200000</v>
      </c>
    </row>
    <row r="32" spans="1:43" x14ac:dyDescent="0.3">
      <c r="A32" t="s">
        <v>481</v>
      </c>
      <c r="B32" t="s">
        <v>1030</v>
      </c>
      <c r="C32">
        <v>1</v>
      </c>
      <c r="D32" t="s">
        <v>496</v>
      </c>
      <c r="E32">
        <v>1.3</v>
      </c>
      <c r="F32" t="s">
        <v>1031</v>
      </c>
      <c r="G32" t="s">
        <v>24</v>
      </c>
      <c r="H32" t="s">
        <v>25</v>
      </c>
      <c r="I32" t="s">
        <v>39</v>
      </c>
      <c r="J32" t="s">
        <v>40</v>
      </c>
      <c r="K32" t="s">
        <v>302</v>
      </c>
      <c r="L32">
        <v>6</v>
      </c>
      <c r="M32">
        <v>3</v>
      </c>
      <c r="N32" t="s">
        <v>319</v>
      </c>
      <c r="O32" t="s">
        <v>1088</v>
      </c>
      <c r="P32">
        <v>3300</v>
      </c>
      <c r="Q32" t="s">
        <v>1035</v>
      </c>
      <c r="R32">
        <v>3360</v>
      </c>
      <c r="S32" t="s">
        <v>34</v>
      </c>
      <c r="T32">
        <v>3361</v>
      </c>
      <c r="U32" t="s">
        <v>201</v>
      </c>
      <c r="V32">
        <v>0</v>
      </c>
      <c r="W32" t="s">
        <v>36</v>
      </c>
      <c r="X32">
        <v>3000</v>
      </c>
      <c r="Y32" t="s">
        <v>34</v>
      </c>
      <c r="Z32" t="s">
        <v>480</v>
      </c>
      <c r="AA32" t="s">
        <v>303</v>
      </c>
      <c r="AB32" t="s">
        <v>30</v>
      </c>
      <c r="AC32" t="s">
        <v>321</v>
      </c>
      <c r="AD32" t="s">
        <v>320</v>
      </c>
      <c r="AE32" s="1">
        <v>30000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30000</v>
      </c>
      <c r="AM32" s="1">
        <v>0</v>
      </c>
      <c r="AN32" s="1">
        <v>0</v>
      </c>
      <c r="AO32" s="1">
        <v>0</v>
      </c>
      <c r="AP32" s="1">
        <v>30000</v>
      </c>
      <c r="AQ32" s="1">
        <f t="shared" si="0"/>
        <v>30000</v>
      </c>
    </row>
    <row r="33" spans="1:43" x14ac:dyDescent="0.3">
      <c r="A33" t="s">
        <v>481</v>
      </c>
      <c r="B33" t="s">
        <v>1030</v>
      </c>
      <c r="C33">
        <v>1</v>
      </c>
      <c r="D33" t="s">
        <v>496</v>
      </c>
      <c r="E33">
        <v>1.3</v>
      </c>
      <c r="F33" t="s">
        <v>1031</v>
      </c>
      <c r="G33" t="s">
        <v>24</v>
      </c>
      <c r="H33" t="s">
        <v>25</v>
      </c>
      <c r="I33" t="s">
        <v>39</v>
      </c>
      <c r="J33" t="s">
        <v>40</v>
      </c>
      <c r="K33" t="s">
        <v>41</v>
      </c>
      <c r="L33">
        <v>6</v>
      </c>
      <c r="M33">
        <v>21</v>
      </c>
      <c r="N33" t="s">
        <v>43</v>
      </c>
      <c r="O33" t="s">
        <v>1088</v>
      </c>
      <c r="P33">
        <v>2100</v>
      </c>
      <c r="Q33" t="s">
        <v>999</v>
      </c>
      <c r="R33">
        <v>2110</v>
      </c>
      <c r="S33" t="s">
        <v>69</v>
      </c>
      <c r="T33">
        <v>2111</v>
      </c>
      <c r="U33" t="s">
        <v>157</v>
      </c>
      <c r="V33">
        <v>0</v>
      </c>
      <c r="W33" t="s">
        <v>36</v>
      </c>
      <c r="X33">
        <v>2000</v>
      </c>
      <c r="Y33" t="s">
        <v>69</v>
      </c>
      <c r="Z33" t="s">
        <v>480</v>
      </c>
      <c r="AA33" t="s">
        <v>42</v>
      </c>
      <c r="AB33" t="s">
        <v>30</v>
      </c>
      <c r="AC33" t="s">
        <v>103</v>
      </c>
      <c r="AD33" t="s">
        <v>44</v>
      </c>
      <c r="AE33" s="1">
        <v>8000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8000</v>
      </c>
      <c r="AM33" s="1">
        <v>0</v>
      </c>
      <c r="AN33" s="1">
        <v>0</v>
      </c>
      <c r="AO33" s="1">
        <v>0</v>
      </c>
      <c r="AP33" s="1">
        <v>8000</v>
      </c>
      <c r="AQ33" s="1">
        <f t="shared" si="0"/>
        <v>8000</v>
      </c>
    </row>
    <row r="34" spans="1:43" x14ac:dyDescent="0.3">
      <c r="A34" t="s">
        <v>481</v>
      </c>
      <c r="B34" t="s">
        <v>1030</v>
      </c>
      <c r="C34">
        <v>1</v>
      </c>
      <c r="D34" t="s">
        <v>496</v>
      </c>
      <c r="E34">
        <v>1.3</v>
      </c>
      <c r="F34" t="s">
        <v>1031</v>
      </c>
      <c r="G34" t="s">
        <v>24</v>
      </c>
      <c r="H34" t="s">
        <v>25</v>
      </c>
      <c r="I34" t="s">
        <v>39</v>
      </c>
      <c r="J34" t="s">
        <v>40</v>
      </c>
      <c r="K34" t="s">
        <v>41</v>
      </c>
      <c r="L34">
        <v>6</v>
      </c>
      <c r="M34">
        <v>21</v>
      </c>
      <c r="N34" t="s">
        <v>43</v>
      </c>
      <c r="O34" t="s">
        <v>1088</v>
      </c>
      <c r="P34">
        <v>2600</v>
      </c>
      <c r="Q34" t="s">
        <v>72</v>
      </c>
      <c r="R34">
        <v>2610</v>
      </c>
      <c r="S34" t="s">
        <v>69</v>
      </c>
      <c r="T34">
        <v>2611</v>
      </c>
      <c r="U34" t="s">
        <v>72</v>
      </c>
      <c r="V34">
        <v>0</v>
      </c>
      <c r="W34" t="s">
        <v>36</v>
      </c>
      <c r="X34">
        <v>2000</v>
      </c>
      <c r="Y34" t="s">
        <v>69</v>
      </c>
      <c r="Z34" t="s">
        <v>480</v>
      </c>
      <c r="AA34" t="s">
        <v>42</v>
      </c>
      <c r="AB34" t="s">
        <v>30</v>
      </c>
      <c r="AC34" t="s">
        <v>103</v>
      </c>
      <c r="AD34" t="s">
        <v>44</v>
      </c>
      <c r="AE34" s="1">
        <v>9200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9200</v>
      </c>
      <c r="AM34" s="1">
        <v>0</v>
      </c>
      <c r="AN34" s="1">
        <v>0</v>
      </c>
      <c r="AO34" s="1">
        <v>0</v>
      </c>
      <c r="AP34" s="1">
        <v>9200</v>
      </c>
      <c r="AQ34" s="1">
        <f t="shared" si="0"/>
        <v>9200</v>
      </c>
    </row>
    <row r="35" spans="1:43" x14ac:dyDescent="0.3">
      <c r="A35" t="s">
        <v>481</v>
      </c>
      <c r="B35" t="s">
        <v>1030</v>
      </c>
      <c r="C35">
        <v>1</v>
      </c>
      <c r="D35" t="s">
        <v>496</v>
      </c>
      <c r="E35">
        <v>1.3</v>
      </c>
      <c r="F35" t="s">
        <v>1031</v>
      </c>
      <c r="G35" t="s">
        <v>24</v>
      </c>
      <c r="H35" t="s">
        <v>25</v>
      </c>
      <c r="I35" t="s">
        <v>39</v>
      </c>
      <c r="J35" t="s">
        <v>40</v>
      </c>
      <c r="K35" t="s">
        <v>41</v>
      </c>
      <c r="L35">
        <v>6</v>
      </c>
      <c r="M35">
        <v>21</v>
      </c>
      <c r="N35" t="s">
        <v>43</v>
      </c>
      <c r="O35" t="s">
        <v>1088</v>
      </c>
      <c r="P35">
        <v>3300</v>
      </c>
      <c r="Q35" t="s">
        <v>1035</v>
      </c>
      <c r="R35">
        <v>3390</v>
      </c>
      <c r="S35" t="s">
        <v>34</v>
      </c>
      <c r="T35">
        <v>3391</v>
      </c>
      <c r="U35" t="s">
        <v>141</v>
      </c>
      <c r="V35">
        <v>0</v>
      </c>
      <c r="W35" t="s">
        <v>36</v>
      </c>
      <c r="X35">
        <v>3000</v>
      </c>
      <c r="Y35" t="s">
        <v>34</v>
      </c>
      <c r="Z35" t="s">
        <v>480</v>
      </c>
      <c r="AA35" t="s">
        <v>42</v>
      </c>
      <c r="AB35" t="s">
        <v>30</v>
      </c>
      <c r="AC35" t="s">
        <v>103</v>
      </c>
      <c r="AD35" t="s">
        <v>44</v>
      </c>
      <c r="AE35" s="1">
        <v>79424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79424</v>
      </c>
      <c r="AM35" s="1">
        <v>0</v>
      </c>
      <c r="AN35" s="1">
        <v>0</v>
      </c>
      <c r="AO35" s="1">
        <v>0</v>
      </c>
      <c r="AP35" s="1">
        <v>79424</v>
      </c>
      <c r="AQ35" s="1">
        <f t="shared" si="0"/>
        <v>79424</v>
      </c>
    </row>
    <row r="36" spans="1:43" x14ac:dyDescent="0.3">
      <c r="A36" t="s">
        <v>481</v>
      </c>
      <c r="B36" t="s">
        <v>1030</v>
      </c>
      <c r="C36">
        <v>2</v>
      </c>
      <c r="D36" t="s">
        <v>498</v>
      </c>
      <c r="E36">
        <v>2.5</v>
      </c>
      <c r="F36" t="s">
        <v>501</v>
      </c>
      <c r="G36" t="s">
        <v>401</v>
      </c>
      <c r="H36" t="s">
        <v>402</v>
      </c>
      <c r="I36" t="s">
        <v>145</v>
      </c>
      <c r="J36" t="s">
        <v>146</v>
      </c>
      <c r="K36" t="s">
        <v>223</v>
      </c>
      <c r="L36">
        <v>5</v>
      </c>
      <c r="M36">
        <v>25</v>
      </c>
      <c r="N36" t="s">
        <v>226</v>
      </c>
      <c r="O36" t="s">
        <v>1088</v>
      </c>
      <c r="P36">
        <v>2700</v>
      </c>
      <c r="Q36" t="s">
        <v>1003</v>
      </c>
      <c r="R36">
        <v>2730</v>
      </c>
      <c r="S36" t="s">
        <v>69</v>
      </c>
      <c r="T36">
        <v>2731</v>
      </c>
      <c r="U36" t="s">
        <v>483</v>
      </c>
      <c r="V36">
        <v>0</v>
      </c>
      <c r="W36" t="s">
        <v>36</v>
      </c>
      <c r="X36">
        <v>2000</v>
      </c>
      <c r="Y36" t="s">
        <v>69</v>
      </c>
      <c r="Z36" t="s">
        <v>480</v>
      </c>
      <c r="AA36" t="s">
        <v>224</v>
      </c>
      <c r="AB36" t="s">
        <v>225</v>
      </c>
      <c r="AC36" t="s">
        <v>403</v>
      </c>
      <c r="AD36" t="s">
        <v>227</v>
      </c>
      <c r="AE36" s="1">
        <v>10000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10000</v>
      </c>
      <c r="AM36" s="1">
        <v>0</v>
      </c>
      <c r="AN36" s="1">
        <v>0</v>
      </c>
      <c r="AO36" s="1">
        <v>0</v>
      </c>
      <c r="AP36" s="1">
        <v>10000</v>
      </c>
      <c r="AQ36" s="1">
        <f t="shared" si="0"/>
        <v>10000</v>
      </c>
    </row>
    <row r="37" spans="1:43" x14ac:dyDescent="0.3">
      <c r="A37" t="s">
        <v>481</v>
      </c>
      <c r="B37" t="s">
        <v>1030</v>
      </c>
      <c r="C37">
        <v>2</v>
      </c>
      <c r="D37" t="s">
        <v>498</v>
      </c>
      <c r="E37">
        <v>2.5</v>
      </c>
      <c r="F37" t="s">
        <v>501</v>
      </c>
      <c r="G37" t="s">
        <v>401</v>
      </c>
      <c r="H37" t="s">
        <v>402</v>
      </c>
      <c r="I37" t="s">
        <v>145</v>
      </c>
      <c r="J37" t="s">
        <v>146</v>
      </c>
      <c r="K37" t="s">
        <v>223</v>
      </c>
      <c r="L37">
        <v>5</v>
      </c>
      <c r="M37">
        <v>25</v>
      </c>
      <c r="N37" t="s">
        <v>226</v>
      </c>
      <c r="O37" t="s">
        <v>1088</v>
      </c>
      <c r="P37">
        <v>3800</v>
      </c>
      <c r="Q37" t="s">
        <v>1039</v>
      </c>
      <c r="R37">
        <v>3820</v>
      </c>
      <c r="S37" t="s">
        <v>34</v>
      </c>
      <c r="T37">
        <v>3821</v>
      </c>
      <c r="U37" t="s">
        <v>229</v>
      </c>
      <c r="V37">
        <v>0</v>
      </c>
      <c r="W37" t="s">
        <v>36</v>
      </c>
      <c r="X37">
        <v>3000</v>
      </c>
      <c r="Y37" t="s">
        <v>34</v>
      </c>
      <c r="Z37" t="s">
        <v>480</v>
      </c>
      <c r="AA37" t="s">
        <v>224</v>
      </c>
      <c r="AB37" t="s">
        <v>225</v>
      </c>
      <c r="AC37" t="s">
        <v>403</v>
      </c>
      <c r="AD37" t="s">
        <v>227</v>
      </c>
      <c r="AE37" s="1">
        <v>243000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243000</v>
      </c>
      <c r="AM37" s="1">
        <v>0</v>
      </c>
      <c r="AN37" s="1">
        <v>0</v>
      </c>
      <c r="AO37" s="1">
        <v>0</v>
      </c>
      <c r="AP37" s="1">
        <v>243000</v>
      </c>
      <c r="AQ37" s="1">
        <f t="shared" si="0"/>
        <v>243000</v>
      </c>
    </row>
    <row r="38" spans="1:43" x14ac:dyDescent="0.3">
      <c r="A38" t="s">
        <v>481</v>
      </c>
      <c r="B38" t="s">
        <v>1030</v>
      </c>
      <c r="C38">
        <v>2</v>
      </c>
      <c r="D38" t="s">
        <v>498</v>
      </c>
      <c r="E38">
        <v>2.5</v>
      </c>
      <c r="F38" t="s">
        <v>501</v>
      </c>
      <c r="G38" t="s">
        <v>401</v>
      </c>
      <c r="H38" t="s">
        <v>402</v>
      </c>
      <c r="I38" t="s">
        <v>145</v>
      </c>
      <c r="J38" t="s">
        <v>146</v>
      </c>
      <c r="K38" t="s">
        <v>223</v>
      </c>
      <c r="L38">
        <v>5</v>
      </c>
      <c r="M38">
        <v>25</v>
      </c>
      <c r="N38" t="s">
        <v>226</v>
      </c>
      <c r="O38" t="s">
        <v>1088</v>
      </c>
      <c r="P38">
        <v>4400</v>
      </c>
      <c r="Q38" t="s">
        <v>1040</v>
      </c>
      <c r="R38">
        <v>4410</v>
      </c>
      <c r="S38" t="s">
        <v>1041</v>
      </c>
      <c r="T38">
        <v>4411</v>
      </c>
      <c r="U38" t="s">
        <v>151</v>
      </c>
      <c r="V38">
        <v>60</v>
      </c>
      <c r="W38" t="s">
        <v>482</v>
      </c>
      <c r="X38">
        <v>4000</v>
      </c>
      <c r="Y38" t="s">
        <v>150</v>
      </c>
      <c r="Z38" t="s">
        <v>480</v>
      </c>
      <c r="AA38" t="s">
        <v>224</v>
      </c>
      <c r="AB38" t="s">
        <v>225</v>
      </c>
      <c r="AC38" t="s">
        <v>403</v>
      </c>
      <c r="AD38" t="s">
        <v>227</v>
      </c>
      <c r="AE38" s="1">
        <v>60000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60000</v>
      </c>
      <c r="AM38" s="1">
        <v>0</v>
      </c>
      <c r="AN38" s="1">
        <v>0</v>
      </c>
      <c r="AO38" s="1">
        <v>0</v>
      </c>
      <c r="AP38" s="1">
        <v>60000</v>
      </c>
      <c r="AQ38" s="1">
        <f t="shared" si="0"/>
        <v>60000</v>
      </c>
    </row>
    <row r="39" spans="1:43" x14ac:dyDescent="0.3">
      <c r="A39" t="s">
        <v>466</v>
      </c>
      <c r="B39" t="s">
        <v>1030</v>
      </c>
      <c r="C39">
        <v>1</v>
      </c>
      <c r="D39" t="s">
        <v>496</v>
      </c>
      <c r="E39">
        <v>1.3</v>
      </c>
      <c r="F39" t="s">
        <v>1031</v>
      </c>
      <c r="G39" t="s">
        <v>24</v>
      </c>
      <c r="H39" t="s">
        <v>25</v>
      </c>
      <c r="I39" t="s">
        <v>39</v>
      </c>
      <c r="J39" t="s">
        <v>40</v>
      </c>
      <c r="K39" t="s">
        <v>302</v>
      </c>
      <c r="L39">
        <v>6</v>
      </c>
      <c r="M39">
        <v>3</v>
      </c>
      <c r="N39" t="s">
        <v>319</v>
      </c>
      <c r="O39" t="s">
        <v>1088</v>
      </c>
      <c r="P39">
        <v>3300</v>
      </c>
      <c r="Q39" t="s">
        <v>1035</v>
      </c>
      <c r="R39">
        <v>3360</v>
      </c>
      <c r="S39" t="s">
        <v>34</v>
      </c>
      <c r="T39">
        <v>3361</v>
      </c>
      <c r="U39" t="s">
        <v>201</v>
      </c>
      <c r="V39">
        <v>0</v>
      </c>
      <c r="W39" t="s">
        <v>36</v>
      </c>
      <c r="X39">
        <v>3000</v>
      </c>
      <c r="Y39" t="s">
        <v>34</v>
      </c>
      <c r="Z39" t="s">
        <v>467</v>
      </c>
      <c r="AA39" t="s">
        <v>303</v>
      </c>
      <c r="AB39" t="s">
        <v>30</v>
      </c>
      <c r="AC39" t="s">
        <v>321</v>
      </c>
      <c r="AD39" t="s">
        <v>320</v>
      </c>
      <c r="AE39" s="1">
        <v>27500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27500</v>
      </c>
      <c r="AM39" s="1">
        <v>0</v>
      </c>
      <c r="AN39" s="1">
        <v>0</v>
      </c>
      <c r="AO39" s="1">
        <v>0</v>
      </c>
      <c r="AP39" s="1">
        <v>0</v>
      </c>
      <c r="AQ39" s="1">
        <f t="shared" si="0"/>
        <v>27500</v>
      </c>
    </row>
    <row r="40" spans="1:43" x14ac:dyDescent="0.3">
      <c r="A40" t="s">
        <v>466</v>
      </c>
      <c r="B40" t="s">
        <v>1030</v>
      </c>
      <c r="C40">
        <v>1</v>
      </c>
      <c r="D40" t="s">
        <v>496</v>
      </c>
      <c r="E40">
        <v>1.3</v>
      </c>
      <c r="F40" t="s">
        <v>1031</v>
      </c>
      <c r="G40" t="s">
        <v>24</v>
      </c>
      <c r="H40" t="s">
        <v>25</v>
      </c>
      <c r="I40" t="s">
        <v>39</v>
      </c>
      <c r="J40" t="s">
        <v>40</v>
      </c>
      <c r="K40" t="s">
        <v>302</v>
      </c>
      <c r="L40">
        <v>6</v>
      </c>
      <c r="M40">
        <v>4</v>
      </c>
      <c r="N40" t="s">
        <v>322</v>
      </c>
      <c r="O40" t="s">
        <v>1088</v>
      </c>
      <c r="P40">
        <v>3300</v>
      </c>
      <c r="Q40" t="s">
        <v>1035</v>
      </c>
      <c r="R40">
        <v>3360</v>
      </c>
      <c r="S40" t="s">
        <v>34</v>
      </c>
      <c r="T40">
        <v>3361</v>
      </c>
      <c r="U40" t="s">
        <v>201</v>
      </c>
      <c r="V40">
        <v>0</v>
      </c>
      <c r="W40" t="s">
        <v>36</v>
      </c>
      <c r="X40">
        <v>3000</v>
      </c>
      <c r="Y40" t="s">
        <v>34</v>
      </c>
      <c r="Z40" t="s">
        <v>467</v>
      </c>
      <c r="AA40" t="s">
        <v>303</v>
      </c>
      <c r="AB40" t="s">
        <v>30</v>
      </c>
      <c r="AC40" t="s">
        <v>324</v>
      </c>
      <c r="AD40" t="s">
        <v>323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f t="shared" si="0"/>
        <v>0</v>
      </c>
    </row>
    <row r="41" spans="1:43" x14ac:dyDescent="0.3">
      <c r="A41" t="s">
        <v>466</v>
      </c>
      <c r="B41" t="s">
        <v>1030</v>
      </c>
      <c r="C41">
        <v>1</v>
      </c>
      <c r="D41" t="s">
        <v>496</v>
      </c>
      <c r="E41">
        <v>1.3</v>
      </c>
      <c r="F41" t="s">
        <v>1031</v>
      </c>
      <c r="G41" t="s">
        <v>24</v>
      </c>
      <c r="H41" t="s">
        <v>25</v>
      </c>
      <c r="I41" t="s">
        <v>39</v>
      </c>
      <c r="J41" t="s">
        <v>40</v>
      </c>
      <c r="K41" t="s">
        <v>302</v>
      </c>
      <c r="L41">
        <v>6</v>
      </c>
      <c r="M41">
        <v>4</v>
      </c>
      <c r="N41" t="s">
        <v>322</v>
      </c>
      <c r="O41" t="s">
        <v>1088</v>
      </c>
      <c r="P41">
        <v>3600</v>
      </c>
      <c r="Q41" t="s">
        <v>1042</v>
      </c>
      <c r="R41">
        <v>3610</v>
      </c>
      <c r="S41" t="s">
        <v>34</v>
      </c>
      <c r="T41">
        <v>3611</v>
      </c>
      <c r="U41" t="s">
        <v>325</v>
      </c>
      <c r="V41">
        <v>0</v>
      </c>
      <c r="W41" t="s">
        <v>36</v>
      </c>
      <c r="X41">
        <v>3000</v>
      </c>
      <c r="Y41" t="s">
        <v>34</v>
      </c>
      <c r="Z41" t="s">
        <v>467</v>
      </c>
      <c r="AA41" t="s">
        <v>303</v>
      </c>
      <c r="AB41" t="s">
        <v>30</v>
      </c>
      <c r="AC41" t="s">
        <v>324</v>
      </c>
      <c r="AD41" t="s">
        <v>323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27500</v>
      </c>
      <c r="AQ41" s="1">
        <f t="shared" si="0"/>
        <v>0</v>
      </c>
    </row>
    <row r="42" spans="1:43" x14ac:dyDescent="0.3">
      <c r="A42" t="s">
        <v>466</v>
      </c>
      <c r="B42" t="s">
        <v>1030</v>
      </c>
      <c r="C42">
        <v>1</v>
      </c>
      <c r="D42" t="s">
        <v>496</v>
      </c>
      <c r="E42">
        <v>1.3</v>
      </c>
      <c r="F42" t="s">
        <v>1031</v>
      </c>
      <c r="G42" t="s">
        <v>24</v>
      </c>
      <c r="H42" t="s">
        <v>25</v>
      </c>
      <c r="I42" t="s">
        <v>39</v>
      </c>
      <c r="J42" t="s">
        <v>40</v>
      </c>
      <c r="K42" t="s">
        <v>41</v>
      </c>
      <c r="L42">
        <v>6</v>
      </c>
      <c r="M42">
        <v>21</v>
      </c>
      <c r="N42" t="s">
        <v>43</v>
      </c>
      <c r="O42" t="s">
        <v>1087</v>
      </c>
      <c r="P42">
        <v>5400</v>
      </c>
      <c r="Q42" t="s">
        <v>342</v>
      </c>
      <c r="R42">
        <v>5410</v>
      </c>
      <c r="S42" t="s">
        <v>80</v>
      </c>
      <c r="T42">
        <v>5411</v>
      </c>
      <c r="U42" t="s">
        <v>342</v>
      </c>
      <c r="V42">
        <v>0</v>
      </c>
      <c r="W42" t="s">
        <v>36</v>
      </c>
      <c r="X42">
        <v>5000</v>
      </c>
      <c r="Y42" t="s">
        <v>80</v>
      </c>
      <c r="Z42" t="s">
        <v>467</v>
      </c>
      <c r="AA42" t="s">
        <v>42</v>
      </c>
      <c r="AB42" t="s">
        <v>30</v>
      </c>
      <c r="AC42" t="s">
        <v>103</v>
      </c>
      <c r="AD42" t="s">
        <v>44</v>
      </c>
      <c r="AE42" s="1">
        <v>361499.99</v>
      </c>
      <c r="AF42" s="1">
        <v>0</v>
      </c>
      <c r="AG42" s="1">
        <v>361499.99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361499.99</v>
      </c>
      <c r="AQ42" s="1">
        <f t="shared" si="0"/>
        <v>361499.99</v>
      </c>
    </row>
    <row r="43" spans="1:43" x14ac:dyDescent="0.3">
      <c r="A43" t="s">
        <v>466</v>
      </c>
      <c r="B43" t="s">
        <v>1030</v>
      </c>
      <c r="C43">
        <v>1</v>
      </c>
      <c r="D43" t="s">
        <v>496</v>
      </c>
      <c r="E43">
        <v>1.3</v>
      </c>
      <c r="F43" t="s">
        <v>1031</v>
      </c>
      <c r="G43" t="s">
        <v>24</v>
      </c>
      <c r="H43" t="s">
        <v>25</v>
      </c>
      <c r="I43" t="s">
        <v>39</v>
      </c>
      <c r="J43" t="s">
        <v>40</v>
      </c>
      <c r="K43" t="s">
        <v>41</v>
      </c>
      <c r="L43">
        <v>6</v>
      </c>
      <c r="M43">
        <v>21</v>
      </c>
      <c r="N43" t="s">
        <v>43</v>
      </c>
      <c r="O43" t="s">
        <v>1088</v>
      </c>
      <c r="P43">
        <v>2100</v>
      </c>
      <c r="Q43" t="s">
        <v>999</v>
      </c>
      <c r="R43">
        <v>2140</v>
      </c>
      <c r="S43" t="s">
        <v>69</v>
      </c>
      <c r="T43">
        <v>2141</v>
      </c>
      <c r="U43" t="s">
        <v>197</v>
      </c>
      <c r="V43">
        <v>0</v>
      </c>
      <c r="W43" t="s">
        <v>36</v>
      </c>
      <c r="X43">
        <v>2000</v>
      </c>
      <c r="Y43" t="s">
        <v>69</v>
      </c>
      <c r="Z43" t="s">
        <v>467</v>
      </c>
      <c r="AA43" t="s">
        <v>42</v>
      </c>
      <c r="AB43" t="s">
        <v>30</v>
      </c>
      <c r="AC43" t="s">
        <v>103</v>
      </c>
      <c r="AD43" t="s">
        <v>44</v>
      </c>
      <c r="AE43" s="1">
        <v>8250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8250</v>
      </c>
      <c r="AM43" s="1">
        <v>0</v>
      </c>
      <c r="AN43" s="1">
        <v>0</v>
      </c>
      <c r="AO43" s="1">
        <v>0</v>
      </c>
      <c r="AP43" s="1">
        <v>8250</v>
      </c>
      <c r="AQ43" s="1">
        <f t="shared" si="0"/>
        <v>8250</v>
      </c>
    </row>
    <row r="44" spans="1:43" x14ac:dyDescent="0.3">
      <c r="A44" t="s">
        <v>466</v>
      </c>
      <c r="B44" t="s">
        <v>1030</v>
      </c>
      <c r="C44">
        <v>1</v>
      </c>
      <c r="D44" t="s">
        <v>496</v>
      </c>
      <c r="E44">
        <v>1.7</v>
      </c>
      <c r="F44" t="s">
        <v>497</v>
      </c>
      <c r="G44" t="s">
        <v>57</v>
      </c>
      <c r="H44" t="s">
        <v>58</v>
      </c>
      <c r="I44" t="s">
        <v>59</v>
      </c>
      <c r="J44" t="s">
        <v>60</v>
      </c>
      <c r="K44" t="s">
        <v>61</v>
      </c>
      <c r="L44">
        <v>7</v>
      </c>
      <c r="M44">
        <v>41</v>
      </c>
      <c r="N44" t="s">
        <v>64</v>
      </c>
      <c r="O44" t="s">
        <v>1087</v>
      </c>
      <c r="P44">
        <v>5600</v>
      </c>
      <c r="Q44" t="s">
        <v>1043</v>
      </c>
      <c r="R44">
        <v>5640</v>
      </c>
      <c r="S44" t="s">
        <v>80</v>
      </c>
      <c r="T44">
        <v>5641</v>
      </c>
      <c r="U44" t="s">
        <v>343</v>
      </c>
      <c r="V44">
        <v>0</v>
      </c>
      <c r="W44" t="s">
        <v>36</v>
      </c>
      <c r="X44">
        <v>5000</v>
      </c>
      <c r="Y44" t="s">
        <v>80</v>
      </c>
      <c r="Z44" t="s">
        <v>467</v>
      </c>
      <c r="AA44" t="s">
        <v>62</v>
      </c>
      <c r="AB44" t="s">
        <v>63</v>
      </c>
      <c r="AC44" t="s">
        <v>68</v>
      </c>
      <c r="AD44" t="s">
        <v>65</v>
      </c>
      <c r="AE44" s="1">
        <v>3960</v>
      </c>
      <c r="AF44" s="1">
        <v>0</v>
      </c>
      <c r="AG44" s="1">
        <v>3960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3960</v>
      </c>
      <c r="AQ44" s="1">
        <f t="shared" si="0"/>
        <v>3960</v>
      </c>
    </row>
    <row r="45" spans="1:43" x14ac:dyDescent="0.3">
      <c r="A45" t="s">
        <v>466</v>
      </c>
      <c r="B45" t="s">
        <v>1030</v>
      </c>
      <c r="C45">
        <v>1</v>
      </c>
      <c r="D45" t="s">
        <v>496</v>
      </c>
      <c r="E45">
        <v>1.7</v>
      </c>
      <c r="F45" t="s">
        <v>497</v>
      </c>
      <c r="G45" t="s">
        <v>57</v>
      </c>
      <c r="H45" t="s">
        <v>58</v>
      </c>
      <c r="I45" t="s">
        <v>59</v>
      </c>
      <c r="J45" t="s">
        <v>60</v>
      </c>
      <c r="K45" t="s">
        <v>61</v>
      </c>
      <c r="L45">
        <v>7</v>
      </c>
      <c r="M45">
        <v>41</v>
      </c>
      <c r="N45" t="s">
        <v>64</v>
      </c>
      <c r="O45" t="s">
        <v>1088</v>
      </c>
      <c r="P45">
        <v>3300</v>
      </c>
      <c r="Q45" t="s">
        <v>1035</v>
      </c>
      <c r="R45">
        <v>3320</v>
      </c>
      <c r="S45" t="s">
        <v>34</v>
      </c>
      <c r="T45">
        <v>3321</v>
      </c>
      <c r="U45" t="s">
        <v>177</v>
      </c>
      <c r="V45">
        <v>0</v>
      </c>
      <c r="W45" t="s">
        <v>36</v>
      </c>
      <c r="X45">
        <v>3000</v>
      </c>
      <c r="Y45" t="s">
        <v>34</v>
      </c>
      <c r="Z45" t="s">
        <v>467</v>
      </c>
      <c r="AA45" t="s">
        <v>62</v>
      </c>
      <c r="AB45" t="s">
        <v>63</v>
      </c>
      <c r="AC45" t="s">
        <v>68</v>
      </c>
      <c r="AD45" t="s">
        <v>65</v>
      </c>
      <c r="AE45" s="1">
        <v>148790.01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148790.01</v>
      </c>
      <c r="AM45" s="1">
        <v>0</v>
      </c>
      <c r="AN45" s="1">
        <v>0</v>
      </c>
      <c r="AO45" s="1">
        <v>0</v>
      </c>
      <c r="AP45" s="1">
        <v>148790.01</v>
      </c>
      <c r="AQ45" s="1">
        <f t="shared" si="0"/>
        <v>148790.01</v>
      </c>
    </row>
    <row r="46" spans="1:43" x14ac:dyDescent="0.3">
      <c r="A46" t="s">
        <v>55</v>
      </c>
      <c r="B46" t="s">
        <v>1030</v>
      </c>
      <c r="C46">
        <v>1</v>
      </c>
      <c r="D46" t="s">
        <v>496</v>
      </c>
      <c r="E46">
        <v>1.3</v>
      </c>
      <c r="F46" t="s">
        <v>1031</v>
      </c>
      <c r="G46" t="s">
        <v>24</v>
      </c>
      <c r="H46" t="s">
        <v>25</v>
      </c>
      <c r="I46" t="s">
        <v>26</v>
      </c>
      <c r="J46" t="s">
        <v>27</v>
      </c>
      <c r="K46" t="s">
        <v>28</v>
      </c>
      <c r="L46">
        <v>6</v>
      </c>
      <c r="M46">
        <v>19</v>
      </c>
      <c r="N46" t="s">
        <v>31</v>
      </c>
      <c r="O46" t="s">
        <v>1086</v>
      </c>
      <c r="P46">
        <v>9100</v>
      </c>
      <c r="Q46" t="s">
        <v>1044</v>
      </c>
      <c r="R46">
        <v>9110</v>
      </c>
      <c r="S46" t="s">
        <v>1045</v>
      </c>
      <c r="T46">
        <v>9111</v>
      </c>
      <c r="U46" t="s">
        <v>101</v>
      </c>
      <c r="V46">
        <v>0</v>
      </c>
      <c r="W46" t="s">
        <v>36</v>
      </c>
      <c r="X46">
        <v>9000</v>
      </c>
      <c r="Y46" t="s">
        <v>100</v>
      </c>
      <c r="Z46" t="s">
        <v>56</v>
      </c>
      <c r="AA46" t="s">
        <v>29</v>
      </c>
      <c r="AB46" t="s">
        <v>30</v>
      </c>
      <c r="AC46" t="s">
        <v>33</v>
      </c>
      <c r="AD46" t="s">
        <v>32</v>
      </c>
      <c r="AE46" s="1">
        <v>43522784.549999997</v>
      </c>
      <c r="AF46" s="1">
        <v>35000000</v>
      </c>
      <c r="AG46" s="1">
        <v>28381279.719999999</v>
      </c>
      <c r="AH46" s="1">
        <v>28381279.719999999</v>
      </c>
      <c r="AI46" s="1">
        <v>28381279.719999999</v>
      </c>
      <c r="AJ46" s="1">
        <v>28381279.719999999</v>
      </c>
      <c r="AK46" s="1">
        <v>28381279.719999999</v>
      </c>
      <c r="AL46" s="1">
        <v>15141504.829999998</v>
      </c>
      <c r="AM46" s="1">
        <v>0</v>
      </c>
      <c r="AN46" s="1">
        <v>0</v>
      </c>
      <c r="AO46" s="1">
        <v>0</v>
      </c>
      <c r="AP46" s="1">
        <v>43522784.549999997</v>
      </c>
      <c r="AQ46" s="1">
        <f t="shared" si="0"/>
        <v>43522784.549999997</v>
      </c>
    </row>
    <row r="47" spans="1:43" x14ac:dyDescent="0.3">
      <c r="A47" t="s">
        <v>55</v>
      </c>
      <c r="B47" t="s">
        <v>1030</v>
      </c>
      <c r="C47">
        <v>1</v>
      </c>
      <c r="D47" t="s">
        <v>496</v>
      </c>
      <c r="E47">
        <v>1.3</v>
      </c>
      <c r="F47" t="s">
        <v>1031</v>
      </c>
      <c r="G47" t="s">
        <v>24</v>
      </c>
      <c r="H47" t="s">
        <v>25</v>
      </c>
      <c r="I47" t="s">
        <v>26</v>
      </c>
      <c r="J47" t="s">
        <v>27</v>
      </c>
      <c r="K47" t="s">
        <v>28</v>
      </c>
      <c r="L47">
        <v>6</v>
      </c>
      <c r="M47">
        <v>19</v>
      </c>
      <c r="N47" t="s">
        <v>31</v>
      </c>
      <c r="O47" t="s">
        <v>1086</v>
      </c>
      <c r="P47">
        <v>9200</v>
      </c>
      <c r="Q47" t="s">
        <v>1046</v>
      </c>
      <c r="R47">
        <v>9210</v>
      </c>
      <c r="S47" t="s">
        <v>1045</v>
      </c>
      <c r="T47">
        <v>9211</v>
      </c>
      <c r="U47" t="s">
        <v>102</v>
      </c>
      <c r="V47">
        <v>0</v>
      </c>
      <c r="W47" t="s">
        <v>36</v>
      </c>
      <c r="X47">
        <v>9000</v>
      </c>
      <c r="Y47" t="s">
        <v>100</v>
      </c>
      <c r="Z47" t="s">
        <v>56</v>
      </c>
      <c r="AA47" t="s">
        <v>29</v>
      </c>
      <c r="AB47" t="s">
        <v>30</v>
      </c>
      <c r="AC47" t="s">
        <v>33</v>
      </c>
      <c r="AD47" t="s">
        <v>32</v>
      </c>
      <c r="AE47" s="1">
        <v>26300000</v>
      </c>
      <c r="AF47" s="1">
        <v>20000000</v>
      </c>
      <c r="AG47" s="1">
        <v>17104464.09</v>
      </c>
      <c r="AH47" s="1">
        <v>17104464.09</v>
      </c>
      <c r="AI47" s="1">
        <v>17104464.09</v>
      </c>
      <c r="AJ47" s="1">
        <v>17104464.09</v>
      </c>
      <c r="AK47" s="1">
        <v>17104464.09</v>
      </c>
      <c r="AL47" s="1">
        <v>9195535.9100000001</v>
      </c>
      <c r="AM47" s="1">
        <v>0</v>
      </c>
      <c r="AN47" s="1">
        <v>0</v>
      </c>
      <c r="AO47" s="1">
        <v>0</v>
      </c>
      <c r="AP47" s="1">
        <v>26300000</v>
      </c>
      <c r="AQ47" s="1">
        <f t="shared" si="0"/>
        <v>26300000</v>
      </c>
    </row>
    <row r="48" spans="1:43" x14ac:dyDescent="0.3">
      <c r="A48" t="s">
        <v>55</v>
      </c>
      <c r="B48" t="s">
        <v>1030</v>
      </c>
      <c r="C48">
        <v>1</v>
      </c>
      <c r="D48" t="s">
        <v>496</v>
      </c>
      <c r="E48">
        <v>1.3</v>
      </c>
      <c r="F48" t="s">
        <v>1031</v>
      </c>
      <c r="G48" t="s">
        <v>24</v>
      </c>
      <c r="H48" t="s">
        <v>25</v>
      </c>
      <c r="I48" t="s">
        <v>39</v>
      </c>
      <c r="J48" t="s">
        <v>40</v>
      </c>
      <c r="K48" t="s">
        <v>41</v>
      </c>
      <c r="L48">
        <v>6</v>
      </c>
      <c r="M48">
        <v>21</v>
      </c>
      <c r="N48" t="s">
        <v>43</v>
      </c>
      <c r="O48" t="s">
        <v>1088</v>
      </c>
      <c r="P48">
        <v>3200</v>
      </c>
      <c r="Q48" t="s">
        <v>1047</v>
      </c>
      <c r="R48">
        <v>3250</v>
      </c>
      <c r="S48" t="s">
        <v>34</v>
      </c>
      <c r="T48">
        <v>3251</v>
      </c>
      <c r="U48" t="s">
        <v>98</v>
      </c>
      <c r="V48">
        <v>0</v>
      </c>
      <c r="W48" t="s">
        <v>36</v>
      </c>
      <c r="X48">
        <v>3000</v>
      </c>
      <c r="Y48" t="s">
        <v>34</v>
      </c>
      <c r="Z48" t="s">
        <v>56</v>
      </c>
      <c r="AA48" t="s">
        <v>42</v>
      </c>
      <c r="AB48" t="s">
        <v>30</v>
      </c>
      <c r="AC48" t="s">
        <v>103</v>
      </c>
      <c r="AD48" t="s">
        <v>44</v>
      </c>
      <c r="AE48" s="1">
        <v>97926185.769999996</v>
      </c>
      <c r="AF48" s="1">
        <v>66696971</v>
      </c>
      <c r="AG48" s="1">
        <v>97926185.769999996</v>
      </c>
      <c r="AH48" s="1">
        <v>97926185.769999996</v>
      </c>
      <c r="AI48" s="1">
        <v>82110831.510000005</v>
      </c>
      <c r="AJ48" s="1">
        <v>82110831.510000005</v>
      </c>
      <c r="AK48" s="1">
        <v>82110831.510000005</v>
      </c>
      <c r="AL48" s="1">
        <v>0</v>
      </c>
      <c r="AM48" s="1">
        <v>0</v>
      </c>
      <c r="AN48" s="1">
        <v>0</v>
      </c>
      <c r="AO48" s="1">
        <v>0</v>
      </c>
      <c r="AP48" s="1">
        <v>97926185.769999996</v>
      </c>
      <c r="AQ48" s="1">
        <f t="shared" si="0"/>
        <v>97926185.769999996</v>
      </c>
    </row>
    <row r="49" spans="1:43" x14ac:dyDescent="0.3">
      <c r="A49" t="s">
        <v>55</v>
      </c>
      <c r="B49" t="s">
        <v>1030</v>
      </c>
      <c r="C49">
        <v>1</v>
      </c>
      <c r="D49" t="s">
        <v>496</v>
      </c>
      <c r="E49">
        <v>1.3</v>
      </c>
      <c r="F49" t="s">
        <v>1031</v>
      </c>
      <c r="G49" t="s">
        <v>24</v>
      </c>
      <c r="H49" t="s">
        <v>25</v>
      </c>
      <c r="I49" t="s">
        <v>104</v>
      </c>
      <c r="J49" t="s">
        <v>105</v>
      </c>
      <c r="K49" t="s">
        <v>84</v>
      </c>
      <c r="L49">
        <v>3</v>
      </c>
      <c r="M49">
        <v>37</v>
      </c>
      <c r="N49" t="s">
        <v>106</v>
      </c>
      <c r="O49" t="s">
        <v>1087</v>
      </c>
      <c r="P49">
        <v>6100</v>
      </c>
      <c r="Q49" t="s">
        <v>1048</v>
      </c>
      <c r="R49">
        <v>6120</v>
      </c>
      <c r="S49" t="s">
        <v>1049</v>
      </c>
      <c r="T49">
        <v>6121</v>
      </c>
      <c r="U49" t="s">
        <v>110</v>
      </c>
      <c r="V49">
        <v>0</v>
      </c>
      <c r="W49" t="s">
        <v>36</v>
      </c>
      <c r="X49">
        <v>6000</v>
      </c>
      <c r="Y49" t="s">
        <v>109</v>
      </c>
      <c r="Z49" t="s">
        <v>56</v>
      </c>
      <c r="AA49" t="s">
        <v>85</v>
      </c>
      <c r="AB49" t="s">
        <v>86</v>
      </c>
      <c r="AC49" t="s">
        <v>108</v>
      </c>
      <c r="AD49" t="s">
        <v>107</v>
      </c>
      <c r="AE49" s="1">
        <v>32222274.07</v>
      </c>
      <c r="AF49" s="1">
        <v>10000001.279999999</v>
      </c>
      <c r="AG49" s="1">
        <v>22222274.07</v>
      </c>
      <c r="AH49" s="1">
        <v>22222274.07</v>
      </c>
      <c r="AI49" s="1">
        <v>8661042.3000000007</v>
      </c>
      <c r="AJ49" s="1">
        <v>8661042.3000000007</v>
      </c>
      <c r="AK49" s="1">
        <v>8661042.3000000007</v>
      </c>
      <c r="AL49" s="1">
        <v>10000000</v>
      </c>
      <c r="AM49" s="1">
        <v>0</v>
      </c>
      <c r="AN49" s="1">
        <v>0</v>
      </c>
      <c r="AO49" s="1">
        <v>0</v>
      </c>
      <c r="AP49" s="1">
        <v>57203745.359999999</v>
      </c>
      <c r="AQ49" s="1">
        <f t="shared" si="0"/>
        <v>32222274.07</v>
      </c>
    </row>
    <row r="50" spans="1:43" x14ac:dyDescent="0.3">
      <c r="A50" t="s">
        <v>55</v>
      </c>
      <c r="B50" t="s">
        <v>1030</v>
      </c>
      <c r="C50">
        <v>1</v>
      </c>
      <c r="D50" t="s">
        <v>496</v>
      </c>
      <c r="E50">
        <v>1.3</v>
      </c>
      <c r="F50" t="s">
        <v>1031</v>
      </c>
      <c r="G50" t="s">
        <v>24</v>
      </c>
      <c r="H50" t="s">
        <v>25</v>
      </c>
      <c r="I50" t="s">
        <v>104</v>
      </c>
      <c r="J50" t="s">
        <v>105</v>
      </c>
      <c r="K50" t="s">
        <v>84</v>
      </c>
      <c r="L50">
        <v>3</v>
      </c>
      <c r="M50">
        <v>37</v>
      </c>
      <c r="N50" t="s">
        <v>106</v>
      </c>
      <c r="O50" t="s">
        <v>1087</v>
      </c>
      <c r="P50">
        <v>6100</v>
      </c>
      <c r="Q50" t="s">
        <v>1048</v>
      </c>
      <c r="R50">
        <v>6130</v>
      </c>
      <c r="S50" t="s">
        <v>1049</v>
      </c>
      <c r="T50">
        <v>6131</v>
      </c>
      <c r="U50" t="s">
        <v>111</v>
      </c>
      <c r="V50">
        <v>0</v>
      </c>
      <c r="W50" t="s">
        <v>36</v>
      </c>
      <c r="X50">
        <v>6000</v>
      </c>
      <c r="Y50" t="s">
        <v>109</v>
      </c>
      <c r="Z50" t="s">
        <v>56</v>
      </c>
      <c r="AA50" t="s">
        <v>85</v>
      </c>
      <c r="AB50" t="s">
        <v>86</v>
      </c>
      <c r="AC50" t="s">
        <v>108</v>
      </c>
      <c r="AD50" t="s">
        <v>107</v>
      </c>
      <c r="AE50" s="1">
        <v>65098326.170000002</v>
      </c>
      <c r="AF50" s="1">
        <v>19999999.440000001</v>
      </c>
      <c r="AG50" s="1">
        <v>51295343.240000002</v>
      </c>
      <c r="AH50" s="1">
        <v>51295343.240000002</v>
      </c>
      <c r="AI50" s="1">
        <v>26831698.289999999</v>
      </c>
      <c r="AJ50" s="1">
        <v>26591579.300000001</v>
      </c>
      <c r="AK50" s="1">
        <v>26591579.300000001</v>
      </c>
      <c r="AL50" s="1">
        <v>13802982.93</v>
      </c>
      <c r="AM50" s="1">
        <v>0</v>
      </c>
      <c r="AN50" s="1">
        <v>0</v>
      </c>
      <c r="AO50" s="1">
        <v>0</v>
      </c>
      <c r="AP50" s="1">
        <v>44098326.170000002</v>
      </c>
      <c r="AQ50" s="1">
        <f t="shared" si="0"/>
        <v>65098326.170000002</v>
      </c>
    </row>
    <row r="51" spans="1:43" x14ac:dyDescent="0.3">
      <c r="A51" t="s">
        <v>55</v>
      </c>
      <c r="B51" t="s">
        <v>1030</v>
      </c>
      <c r="C51">
        <v>1</v>
      </c>
      <c r="D51" t="s">
        <v>496</v>
      </c>
      <c r="E51">
        <v>1.3</v>
      </c>
      <c r="F51" t="s">
        <v>1031</v>
      </c>
      <c r="G51" t="s">
        <v>24</v>
      </c>
      <c r="H51" t="s">
        <v>25</v>
      </c>
      <c r="I51" t="s">
        <v>104</v>
      </c>
      <c r="J51" t="s">
        <v>105</v>
      </c>
      <c r="K51" t="s">
        <v>84</v>
      </c>
      <c r="L51">
        <v>3</v>
      </c>
      <c r="M51">
        <v>37</v>
      </c>
      <c r="N51" t="s">
        <v>106</v>
      </c>
      <c r="O51" t="s">
        <v>1087</v>
      </c>
      <c r="P51">
        <v>6100</v>
      </c>
      <c r="Q51" t="s">
        <v>1048</v>
      </c>
      <c r="R51">
        <v>6150</v>
      </c>
      <c r="S51" t="s">
        <v>1049</v>
      </c>
      <c r="T51">
        <v>6151</v>
      </c>
      <c r="U51" t="s">
        <v>112</v>
      </c>
      <c r="V51">
        <v>0</v>
      </c>
      <c r="W51" t="s">
        <v>36</v>
      </c>
      <c r="X51">
        <v>6000</v>
      </c>
      <c r="Y51" t="s">
        <v>109</v>
      </c>
      <c r="Z51" t="s">
        <v>56</v>
      </c>
      <c r="AA51" t="s">
        <v>85</v>
      </c>
      <c r="AB51" t="s">
        <v>86</v>
      </c>
      <c r="AC51" t="s">
        <v>108</v>
      </c>
      <c r="AD51" t="s">
        <v>107</v>
      </c>
      <c r="AE51" s="1">
        <v>47679399.759999998</v>
      </c>
      <c r="AF51" s="1">
        <v>15000003.800000001</v>
      </c>
      <c r="AG51" s="1">
        <v>44618404.710000001</v>
      </c>
      <c r="AH51" s="1">
        <v>44618404.710000001</v>
      </c>
      <c r="AI51" s="1">
        <v>26924674.890000001</v>
      </c>
      <c r="AJ51" s="1">
        <v>26924674.890000001</v>
      </c>
      <c r="AK51" s="1">
        <v>26924674.890000001</v>
      </c>
      <c r="AL51" s="1">
        <v>3060995.049999997</v>
      </c>
      <c r="AM51" s="1">
        <v>0</v>
      </c>
      <c r="AN51" s="1">
        <v>0</v>
      </c>
      <c r="AO51" s="1">
        <v>0</v>
      </c>
      <c r="AP51" s="1">
        <v>43697928.469999999</v>
      </c>
      <c r="AQ51" s="1">
        <f t="shared" si="0"/>
        <v>47679399.759999998</v>
      </c>
    </row>
    <row r="52" spans="1:43" x14ac:dyDescent="0.3">
      <c r="A52" t="s">
        <v>55</v>
      </c>
      <c r="B52" t="s">
        <v>1030</v>
      </c>
      <c r="C52">
        <v>1</v>
      </c>
      <c r="D52" t="s">
        <v>496</v>
      </c>
      <c r="E52">
        <v>1.7</v>
      </c>
      <c r="F52" t="s">
        <v>497</v>
      </c>
      <c r="G52" t="s">
        <v>57</v>
      </c>
      <c r="H52" t="s">
        <v>58</v>
      </c>
      <c r="I52" t="s">
        <v>59</v>
      </c>
      <c r="J52" t="s">
        <v>60</v>
      </c>
      <c r="K52" t="s">
        <v>61</v>
      </c>
      <c r="L52">
        <v>7</v>
      </c>
      <c r="M52">
        <v>40</v>
      </c>
      <c r="N52" t="s">
        <v>64</v>
      </c>
      <c r="O52" t="s">
        <v>1088</v>
      </c>
      <c r="P52">
        <v>3300</v>
      </c>
      <c r="Q52" t="s">
        <v>1035</v>
      </c>
      <c r="R52">
        <v>3340</v>
      </c>
      <c r="S52" t="s">
        <v>34</v>
      </c>
      <c r="T52">
        <v>3341</v>
      </c>
      <c r="U52" t="s">
        <v>67</v>
      </c>
      <c r="V52">
        <v>0</v>
      </c>
      <c r="W52" t="s">
        <v>36</v>
      </c>
      <c r="X52">
        <v>3000</v>
      </c>
      <c r="Y52" t="s">
        <v>34</v>
      </c>
      <c r="Z52" t="s">
        <v>56</v>
      </c>
      <c r="AA52" t="s">
        <v>62</v>
      </c>
      <c r="AB52" t="s">
        <v>63</v>
      </c>
      <c r="AC52" t="s">
        <v>66</v>
      </c>
      <c r="AD52" t="s">
        <v>65</v>
      </c>
      <c r="AE52" s="1">
        <v>3000000</v>
      </c>
      <c r="AF52" s="1">
        <v>3000000</v>
      </c>
      <c r="AG52" s="1">
        <v>2963000</v>
      </c>
      <c r="AH52" s="1">
        <v>2963000</v>
      </c>
      <c r="AI52" s="1">
        <v>0</v>
      </c>
      <c r="AJ52" s="1">
        <v>0</v>
      </c>
      <c r="AK52" s="1">
        <v>0</v>
      </c>
      <c r="AL52" s="1">
        <v>37000</v>
      </c>
      <c r="AM52" s="1">
        <v>0</v>
      </c>
      <c r="AN52" s="1">
        <v>0</v>
      </c>
      <c r="AO52" s="1">
        <v>0</v>
      </c>
      <c r="AP52" s="1">
        <v>3000000</v>
      </c>
      <c r="AQ52" s="1">
        <f t="shared" si="0"/>
        <v>3000000</v>
      </c>
    </row>
    <row r="53" spans="1:43" x14ac:dyDescent="0.3">
      <c r="A53" t="s">
        <v>55</v>
      </c>
      <c r="B53" t="s">
        <v>1030</v>
      </c>
      <c r="C53">
        <v>1</v>
      </c>
      <c r="D53" t="s">
        <v>496</v>
      </c>
      <c r="E53">
        <v>1.7</v>
      </c>
      <c r="F53" t="s">
        <v>497</v>
      </c>
      <c r="G53" t="s">
        <v>57</v>
      </c>
      <c r="H53" t="s">
        <v>58</v>
      </c>
      <c r="I53" t="s">
        <v>59</v>
      </c>
      <c r="J53" t="s">
        <v>60</v>
      </c>
      <c r="K53" t="s">
        <v>61</v>
      </c>
      <c r="L53">
        <v>7</v>
      </c>
      <c r="M53">
        <v>41</v>
      </c>
      <c r="N53" t="s">
        <v>64</v>
      </c>
      <c r="O53" t="s">
        <v>1088</v>
      </c>
      <c r="P53">
        <v>2800</v>
      </c>
      <c r="Q53" t="s">
        <v>1004</v>
      </c>
      <c r="R53">
        <v>2830</v>
      </c>
      <c r="S53" t="s">
        <v>69</v>
      </c>
      <c r="T53">
        <v>2831</v>
      </c>
      <c r="U53" t="s">
        <v>70</v>
      </c>
      <c r="V53">
        <v>0</v>
      </c>
      <c r="W53" t="s">
        <v>36</v>
      </c>
      <c r="X53">
        <v>2000</v>
      </c>
      <c r="Y53" t="s">
        <v>69</v>
      </c>
      <c r="Z53" t="s">
        <v>56</v>
      </c>
      <c r="AA53" t="s">
        <v>62</v>
      </c>
      <c r="AB53" t="s">
        <v>63</v>
      </c>
      <c r="AC53" t="s">
        <v>68</v>
      </c>
      <c r="AD53" t="s">
        <v>65</v>
      </c>
      <c r="AE53" s="75">
        <v>3100000</v>
      </c>
      <c r="AF53" s="1">
        <v>3100000</v>
      </c>
      <c r="AG53" s="1">
        <v>2943056.88</v>
      </c>
      <c r="AH53" s="1">
        <v>2943056.88</v>
      </c>
      <c r="AI53" s="1">
        <v>20300</v>
      </c>
      <c r="AJ53" s="1">
        <v>0</v>
      </c>
      <c r="AK53" s="1">
        <v>0</v>
      </c>
      <c r="AL53" s="1">
        <v>240189.60000000009</v>
      </c>
      <c r="AM53" s="1">
        <v>0</v>
      </c>
      <c r="AN53" s="1">
        <v>0</v>
      </c>
      <c r="AO53" s="1">
        <v>0</v>
      </c>
      <c r="AP53" s="1">
        <v>3100000</v>
      </c>
      <c r="AQ53" s="1">
        <f t="shared" si="0"/>
        <v>3100000</v>
      </c>
    </row>
    <row r="54" spans="1:43" x14ac:dyDescent="0.3">
      <c r="A54" t="s">
        <v>55</v>
      </c>
      <c r="B54" t="s">
        <v>1030</v>
      </c>
      <c r="C54">
        <v>1</v>
      </c>
      <c r="D54" t="s">
        <v>496</v>
      </c>
      <c r="E54">
        <v>1.7</v>
      </c>
      <c r="F54" t="s">
        <v>497</v>
      </c>
      <c r="G54" t="s">
        <v>57</v>
      </c>
      <c r="H54" t="s">
        <v>58</v>
      </c>
      <c r="I54" t="s">
        <v>39</v>
      </c>
      <c r="J54" t="s">
        <v>40</v>
      </c>
      <c r="K54" t="s">
        <v>41</v>
      </c>
      <c r="L54">
        <v>6</v>
      </c>
      <c r="M54">
        <v>22</v>
      </c>
      <c r="N54" t="s">
        <v>43</v>
      </c>
      <c r="O54" t="s">
        <v>1088</v>
      </c>
      <c r="P54">
        <v>2600</v>
      </c>
      <c r="Q54" t="s">
        <v>72</v>
      </c>
      <c r="R54">
        <v>2610</v>
      </c>
      <c r="S54" t="s">
        <v>69</v>
      </c>
      <c r="T54">
        <v>2611</v>
      </c>
      <c r="U54" t="s">
        <v>72</v>
      </c>
      <c r="V54">
        <v>0</v>
      </c>
      <c r="W54" t="s">
        <v>36</v>
      </c>
      <c r="X54">
        <v>2000</v>
      </c>
      <c r="Y54" t="s">
        <v>69</v>
      </c>
      <c r="Z54" t="s">
        <v>56</v>
      </c>
      <c r="AA54" t="s">
        <v>42</v>
      </c>
      <c r="AB54" t="s">
        <v>30</v>
      </c>
      <c r="AC54" t="s">
        <v>71</v>
      </c>
      <c r="AD54" t="s">
        <v>44</v>
      </c>
      <c r="AE54" s="1">
        <v>35000000</v>
      </c>
      <c r="AF54" s="1">
        <v>28000000</v>
      </c>
      <c r="AG54" s="1">
        <v>24218750.129999999</v>
      </c>
      <c r="AH54" s="1">
        <v>24218750.129999999</v>
      </c>
      <c r="AI54" s="1">
        <v>24218750.129999999</v>
      </c>
      <c r="AJ54" s="1">
        <v>24218750.129999999</v>
      </c>
      <c r="AK54" s="1">
        <v>24218750.129999999</v>
      </c>
      <c r="AL54" s="1">
        <v>10781249.870000001</v>
      </c>
      <c r="AM54" s="1">
        <v>0</v>
      </c>
      <c r="AN54" s="1">
        <v>0</v>
      </c>
      <c r="AO54" s="1">
        <v>0</v>
      </c>
      <c r="AP54" s="1">
        <v>35000000</v>
      </c>
      <c r="AQ54" s="1">
        <f t="shared" si="0"/>
        <v>35000000</v>
      </c>
    </row>
    <row r="55" spans="1:43" x14ac:dyDescent="0.3">
      <c r="A55" t="s">
        <v>55</v>
      </c>
      <c r="B55" t="s">
        <v>1030</v>
      </c>
      <c r="C55">
        <v>1</v>
      </c>
      <c r="D55" t="s">
        <v>496</v>
      </c>
      <c r="E55">
        <v>1.7</v>
      </c>
      <c r="F55" t="s">
        <v>497</v>
      </c>
      <c r="G55" t="s">
        <v>91</v>
      </c>
      <c r="H55" t="s">
        <v>92</v>
      </c>
      <c r="I55" t="s">
        <v>39</v>
      </c>
      <c r="J55" t="s">
        <v>40</v>
      </c>
      <c r="K55" t="s">
        <v>93</v>
      </c>
      <c r="L55">
        <v>3</v>
      </c>
      <c r="M55">
        <v>13</v>
      </c>
      <c r="N55" t="s">
        <v>95</v>
      </c>
      <c r="O55" t="s">
        <v>1088</v>
      </c>
      <c r="P55">
        <v>3200</v>
      </c>
      <c r="Q55" t="s">
        <v>1047</v>
      </c>
      <c r="R55">
        <v>3250</v>
      </c>
      <c r="S55" t="s">
        <v>34</v>
      </c>
      <c r="T55">
        <v>3251</v>
      </c>
      <c r="U55" t="s">
        <v>98</v>
      </c>
      <c r="V55">
        <v>0</v>
      </c>
      <c r="W55" t="s">
        <v>36</v>
      </c>
      <c r="X55">
        <v>3000</v>
      </c>
      <c r="Y55" t="s">
        <v>34</v>
      </c>
      <c r="Z55" t="s">
        <v>56</v>
      </c>
      <c r="AA55" t="s">
        <v>94</v>
      </c>
      <c r="AB55" t="s">
        <v>86</v>
      </c>
      <c r="AC55" t="s">
        <v>97</v>
      </c>
      <c r="AD55" t="s">
        <v>96</v>
      </c>
      <c r="AE55" s="1">
        <v>9003456</v>
      </c>
      <c r="AF55" s="1">
        <v>5500000</v>
      </c>
      <c r="AG55" s="1">
        <v>9003456</v>
      </c>
      <c r="AH55" s="1">
        <v>9003456</v>
      </c>
      <c r="AI55" s="1">
        <v>9003456</v>
      </c>
      <c r="AJ55" s="1">
        <v>9003456</v>
      </c>
      <c r="AK55" s="1">
        <v>9003456</v>
      </c>
      <c r="AL55" s="1">
        <v>0</v>
      </c>
      <c r="AM55" s="1">
        <v>0</v>
      </c>
      <c r="AN55" s="1">
        <v>0</v>
      </c>
      <c r="AO55" s="1">
        <v>0</v>
      </c>
      <c r="AP55" s="1">
        <v>9003456</v>
      </c>
      <c r="AQ55" s="1">
        <f t="shared" si="0"/>
        <v>9003456</v>
      </c>
    </row>
    <row r="56" spans="1:43" x14ac:dyDescent="0.3">
      <c r="A56" t="s">
        <v>55</v>
      </c>
      <c r="B56" t="s">
        <v>1030</v>
      </c>
      <c r="C56">
        <v>1</v>
      </c>
      <c r="D56" t="s">
        <v>496</v>
      </c>
      <c r="E56">
        <v>1.7</v>
      </c>
      <c r="F56" t="s">
        <v>497</v>
      </c>
      <c r="G56" t="s">
        <v>91</v>
      </c>
      <c r="H56" t="s">
        <v>92</v>
      </c>
      <c r="I56" t="s">
        <v>39</v>
      </c>
      <c r="J56" t="s">
        <v>40</v>
      </c>
      <c r="K56" t="s">
        <v>41</v>
      </c>
      <c r="L56">
        <v>6</v>
      </c>
      <c r="M56">
        <v>23</v>
      </c>
      <c r="N56" t="s">
        <v>43</v>
      </c>
      <c r="O56" t="s">
        <v>1088</v>
      </c>
      <c r="P56">
        <v>2600</v>
      </c>
      <c r="Q56" t="s">
        <v>72</v>
      </c>
      <c r="R56">
        <v>2610</v>
      </c>
      <c r="S56" t="s">
        <v>69</v>
      </c>
      <c r="T56">
        <v>2611</v>
      </c>
      <c r="U56" t="s">
        <v>72</v>
      </c>
      <c r="V56">
        <v>0</v>
      </c>
      <c r="W56" t="s">
        <v>36</v>
      </c>
      <c r="X56">
        <v>2000</v>
      </c>
      <c r="Y56" t="s">
        <v>69</v>
      </c>
      <c r="Z56" t="s">
        <v>56</v>
      </c>
      <c r="AA56" t="s">
        <v>42</v>
      </c>
      <c r="AB56" t="s">
        <v>30</v>
      </c>
      <c r="AC56" t="s">
        <v>99</v>
      </c>
      <c r="AD56" t="s">
        <v>44</v>
      </c>
      <c r="AE56" s="1">
        <v>9000000</v>
      </c>
      <c r="AF56" s="1">
        <v>7000000</v>
      </c>
      <c r="AG56" s="1">
        <v>5749612.46</v>
      </c>
      <c r="AH56" s="1">
        <v>5749612.46</v>
      </c>
      <c r="AI56" s="1">
        <v>5749612.46</v>
      </c>
      <c r="AJ56" s="1">
        <v>5749612.46</v>
      </c>
      <c r="AK56" s="1">
        <v>5749612.46</v>
      </c>
      <c r="AL56" s="1">
        <v>3250387.54</v>
      </c>
      <c r="AM56" s="1">
        <v>0</v>
      </c>
      <c r="AN56" s="1">
        <v>0</v>
      </c>
      <c r="AO56" s="1">
        <v>0</v>
      </c>
      <c r="AP56" s="1">
        <v>9000000</v>
      </c>
      <c r="AQ56" s="1">
        <f t="shared" si="0"/>
        <v>9000000</v>
      </c>
    </row>
    <row r="57" spans="1:43" x14ac:dyDescent="0.3">
      <c r="A57" t="s">
        <v>55</v>
      </c>
      <c r="B57" t="s">
        <v>1030</v>
      </c>
      <c r="C57">
        <v>2</v>
      </c>
      <c r="D57" t="s">
        <v>498</v>
      </c>
      <c r="E57">
        <v>2.1</v>
      </c>
      <c r="F57" t="s">
        <v>1050</v>
      </c>
      <c r="G57" t="s">
        <v>82</v>
      </c>
      <c r="H57" t="s">
        <v>83</v>
      </c>
      <c r="I57" t="s">
        <v>39</v>
      </c>
      <c r="J57" t="s">
        <v>40</v>
      </c>
      <c r="K57" t="s">
        <v>84</v>
      </c>
      <c r="L57">
        <v>3</v>
      </c>
      <c r="M57">
        <v>35</v>
      </c>
      <c r="N57" t="s">
        <v>87</v>
      </c>
      <c r="O57" t="s">
        <v>1088</v>
      </c>
      <c r="P57">
        <v>3500</v>
      </c>
      <c r="Q57" t="s">
        <v>1051</v>
      </c>
      <c r="R57">
        <v>3580</v>
      </c>
      <c r="S57" t="s">
        <v>34</v>
      </c>
      <c r="T57">
        <v>3581</v>
      </c>
      <c r="U57" t="s">
        <v>90</v>
      </c>
      <c r="V57">
        <v>0</v>
      </c>
      <c r="W57" t="s">
        <v>36</v>
      </c>
      <c r="X57">
        <v>3000</v>
      </c>
      <c r="Y57" t="s">
        <v>34</v>
      </c>
      <c r="Z57" t="s">
        <v>56</v>
      </c>
      <c r="AA57" t="s">
        <v>85</v>
      </c>
      <c r="AB57" t="s">
        <v>86</v>
      </c>
      <c r="AC57" t="s">
        <v>89</v>
      </c>
      <c r="AD57" t="s">
        <v>88</v>
      </c>
      <c r="AE57" s="1">
        <v>123189238</v>
      </c>
      <c r="AF57" s="1">
        <v>100000000</v>
      </c>
      <c r="AG57" s="1">
        <v>123200979.23999999</v>
      </c>
      <c r="AH57" s="1">
        <v>123200979.23999999</v>
      </c>
      <c r="AI57" s="1">
        <v>123200979.23</v>
      </c>
      <c r="AJ57" s="1">
        <v>123200979.23</v>
      </c>
      <c r="AK57" s="1">
        <v>123200979.23</v>
      </c>
      <c r="AL57" s="1">
        <v>-11741.239999994636</v>
      </c>
      <c r="AM57" s="1">
        <v>0</v>
      </c>
      <c r="AN57" s="1">
        <v>0</v>
      </c>
      <c r="AO57" s="1">
        <v>0</v>
      </c>
      <c r="AP57" s="1">
        <v>123189238</v>
      </c>
      <c r="AQ57" s="1">
        <f t="shared" si="0"/>
        <v>123189238</v>
      </c>
    </row>
    <row r="58" spans="1:43" x14ac:dyDescent="0.3">
      <c r="A58" t="s">
        <v>55</v>
      </c>
      <c r="B58" t="s">
        <v>1030</v>
      </c>
      <c r="C58">
        <v>2</v>
      </c>
      <c r="D58" t="s">
        <v>498</v>
      </c>
      <c r="E58">
        <v>2.2000000000000002</v>
      </c>
      <c r="F58" t="s">
        <v>499</v>
      </c>
      <c r="G58" t="s">
        <v>113</v>
      </c>
      <c r="H58" t="s">
        <v>114</v>
      </c>
      <c r="I58" t="s">
        <v>39</v>
      </c>
      <c r="J58" t="s">
        <v>40</v>
      </c>
      <c r="K58" t="s">
        <v>84</v>
      </c>
      <c r="L58">
        <v>3</v>
      </c>
      <c r="M58">
        <v>34</v>
      </c>
      <c r="N58" t="s">
        <v>115</v>
      </c>
      <c r="O58" t="s">
        <v>1088</v>
      </c>
      <c r="P58">
        <v>3100</v>
      </c>
      <c r="Q58" t="s">
        <v>1052</v>
      </c>
      <c r="R58">
        <v>3110</v>
      </c>
      <c r="S58" t="s">
        <v>34</v>
      </c>
      <c r="T58">
        <v>3111</v>
      </c>
      <c r="U58" t="s">
        <v>118</v>
      </c>
      <c r="V58">
        <v>0</v>
      </c>
      <c r="W58" t="s">
        <v>36</v>
      </c>
      <c r="X58">
        <v>3000</v>
      </c>
      <c r="Y58" t="s">
        <v>34</v>
      </c>
      <c r="Z58" t="s">
        <v>56</v>
      </c>
      <c r="AA58" t="s">
        <v>85</v>
      </c>
      <c r="AB58" t="s">
        <v>86</v>
      </c>
      <c r="AC58" t="s">
        <v>117</v>
      </c>
      <c r="AD58" t="s">
        <v>116</v>
      </c>
      <c r="AE58" s="1">
        <v>85500000</v>
      </c>
      <c r="AF58" s="1">
        <v>70000000</v>
      </c>
      <c r="AG58" s="1">
        <v>71450462.950000003</v>
      </c>
      <c r="AH58" s="1">
        <v>71450462.950000003</v>
      </c>
      <c r="AI58" s="1">
        <v>71450462.950000003</v>
      </c>
      <c r="AJ58" s="1">
        <v>71450462.950000003</v>
      </c>
      <c r="AK58" s="1">
        <v>71450462.950000003</v>
      </c>
      <c r="AL58" s="1">
        <v>14049537.049999997</v>
      </c>
      <c r="AM58" s="1">
        <v>0</v>
      </c>
      <c r="AN58" s="1">
        <v>0</v>
      </c>
      <c r="AO58" s="1">
        <v>0</v>
      </c>
      <c r="AP58" s="1">
        <v>85500000</v>
      </c>
      <c r="AQ58" s="1">
        <f t="shared" si="0"/>
        <v>85500000</v>
      </c>
    </row>
    <row r="59" spans="1:43" x14ac:dyDescent="0.3">
      <c r="A59" t="s">
        <v>55</v>
      </c>
      <c r="B59" t="s">
        <v>1030</v>
      </c>
      <c r="C59">
        <v>3</v>
      </c>
      <c r="D59" t="s">
        <v>1053</v>
      </c>
      <c r="E59">
        <v>3.8</v>
      </c>
      <c r="F59" t="s">
        <v>1054</v>
      </c>
      <c r="G59" t="s">
        <v>73</v>
      </c>
      <c r="H59" t="s">
        <v>74</v>
      </c>
      <c r="I59" t="s">
        <v>39</v>
      </c>
      <c r="J59" t="s">
        <v>40</v>
      </c>
      <c r="K59" t="s">
        <v>75</v>
      </c>
      <c r="L59">
        <v>6</v>
      </c>
      <c r="M59">
        <v>50</v>
      </c>
      <c r="N59" t="s">
        <v>77</v>
      </c>
      <c r="O59" t="s">
        <v>1087</v>
      </c>
      <c r="P59">
        <v>5600</v>
      </c>
      <c r="Q59" t="s">
        <v>1043</v>
      </c>
      <c r="R59">
        <v>5690</v>
      </c>
      <c r="S59" t="s">
        <v>80</v>
      </c>
      <c r="T59">
        <v>5691</v>
      </c>
      <c r="U59" t="s">
        <v>81</v>
      </c>
      <c r="V59">
        <v>0</v>
      </c>
      <c r="W59" t="s">
        <v>36</v>
      </c>
      <c r="X59">
        <v>5000</v>
      </c>
      <c r="Y59" t="s">
        <v>80</v>
      </c>
      <c r="Z59" t="s">
        <v>56</v>
      </c>
      <c r="AA59" t="s">
        <v>76</v>
      </c>
      <c r="AB59" t="s">
        <v>30</v>
      </c>
      <c r="AC59" t="s">
        <v>79</v>
      </c>
      <c r="AD59" t="s">
        <v>78</v>
      </c>
      <c r="AE59" s="1">
        <v>70724000</v>
      </c>
      <c r="AF59" s="1">
        <v>34907948</v>
      </c>
      <c r="AG59" s="1">
        <v>70723059.019999996</v>
      </c>
      <c r="AH59" s="1">
        <v>70723059.019999996</v>
      </c>
      <c r="AI59" s="1">
        <v>70723059.019999996</v>
      </c>
      <c r="AJ59" s="1">
        <v>0</v>
      </c>
      <c r="AK59" s="1">
        <v>0</v>
      </c>
      <c r="AL59" s="1">
        <v>940.98000000417233</v>
      </c>
      <c r="AM59" s="1">
        <v>0</v>
      </c>
      <c r="AN59" s="1">
        <v>0</v>
      </c>
      <c r="AO59" s="1">
        <v>0</v>
      </c>
      <c r="AP59" s="1">
        <v>70724000</v>
      </c>
      <c r="AQ59" s="1">
        <f t="shared" si="0"/>
        <v>70724000</v>
      </c>
    </row>
    <row r="60" spans="1:43" x14ac:dyDescent="0.3">
      <c r="A60" t="s">
        <v>468</v>
      </c>
      <c r="B60" t="s">
        <v>1030</v>
      </c>
      <c r="C60">
        <v>1</v>
      </c>
      <c r="D60" t="s">
        <v>496</v>
      </c>
      <c r="E60">
        <v>1.7</v>
      </c>
      <c r="F60" t="s">
        <v>497</v>
      </c>
      <c r="G60" t="s">
        <v>57</v>
      </c>
      <c r="H60" t="s">
        <v>58</v>
      </c>
      <c r="I60" t="s">
        <v>59</v>
      </c>
      <c r="J60" t="s">
        <v>60</v>
      </c>
      <c r="K60" t="s">
        <v>61</v>
      </c>
      <c r="L60">
        <v>7</v>
      </c>
      <c r="M60">
        <v>41</v>
      </c>
      <c r="N60" t="s">
        <v>64</v>
      </c>
      <c r="O60" t="s">
        <v>1088</v>
      </c>
      <c r="P60">
        <v>3100</v>
      </c>
      <c r="Q60" t="s">
        <v>1052</v>
      </c>
      <c r="R60">
        <v>316</v>
      </c>
      <c r="S60" t="s">
        <v>140</v>
      </c>
      <c r="T60">
        <v>3161</v>
      </c>
      <c r="U60" t="s">
        <v>140</v>
      </c>
      <c r="V60">
        <v>0</v>
      </c>
      <c r="W60" t="s">
        <v>36</v>
      </c>
      <c r="X60">
        <v>3000</v>
      </c>
      <c r="Y60" t="s">
        <v>34</v>
      </c>
      <c r="Z60" t="s">
        <v>469</v>
      </c>
      <c r="AA60" t="s">
        <v>62</v>
      </c>
      <c r="AB60" t="s">
        <v>63</v>
      </c>
      <c r="AC60" t="s">
        <v>68</v>
      </c>
      <c r="AD60" t="s">
        <v>65</v>
      </c>
      <c r="AE60" s="1">
        <v>55000</v>
      </c>
      <c r="AF60" s="1">
        <v>0</v>
      </c>
      <c r="AG60" s="1">
        <v>54627.3</v>
      </c>
      <c r="AH60" s="1">
        <v>54627.3</v>
      </c>
      <c r="AI60" s="1">
        <v>0</v>
      </c>
      <c r="AJ60" s="1">
        <v>0</v>
      </c>
      <c r="AK60" s="1">
        <v>0</v>
      </c>
      <c r="AL60" s="1">
        <v>372.69999999999709</v>
      </c>
      <c r="AM60" s="1">
        <v>0</v>
      </c>
      <c r="AN60" s="1">
        <v>0</v>
      </c>
      <c r="AO60" s="1">
        <v>0</v>
      </c>
      <c r="AP60" s="1">
        <v>55000</v>
      </c>
      <c r="AQ60" s="1">
        <f t="shared" si="0"/>
        <v>55000</v>
      </c>
    </row>
    <row r="61" spans="1:43" x14ac:dyDescent="0.3">
      <c r="A61" t="s">
        <v>119</v>
      </c>
      <c r="B61" t="s">
        <v>1030</v>
      </c>
      <c r="C61">
        <v>1</v>
      </c>
      <c r="D61" t="s">
        <v>496</v>
      </c>
      <c r="E61">
        <v>1.3</v>
      </c>
      <c r="F61" t="s">
        <v>1031</v>
      </c>
      <c r="G61" t="s">
        <v>24</v>
      </c>
      <c r="H61" t="s">
        <v>25</v>
      </c>
      <c r="I61" t="s">
        <v>26</v>
      </c>
      <c r="J61" t="s">
        <v>27</v>
      </c>
      <c r="K61" t="s">
        <v>28</v>
      </c>
      <c r="L61">
        <v>6</v>
      </c>
      <c r="M61">
        <v>19</v>
      </c>
      <c r="N61" t="s">
        <v>31</v>
      </c>
      <c r="O61" t="s">
        <v>1087</v>
      </c>
      <c r="P61">
        <v>5800</v>
      </c>
      <c r="Q61" t="s">
        <v>1055</v>
      </c>
      <c r="R61">
        <v>5810</v>
      </c>
      <c r="S61" t="s">
        <v>80</v>
      </c>
      <c r="T61">
        <v>5811</v>
      </c>
      <c r="U61" t="s">
        <v>128</v>
      </c>
      <c r="V61">
        <v>0</v>
      </c>
      <c r="W61" t="s">
        <v>36</v>
      </c>
      <c r="X61">
        <v>5000</v>
      </c>
      <c r="Y61" t="s">
        <v>80</v>
      </c>
      <c r="Z61" t="s">
        <v>120</v>
      </c>
      <c r="AA61" t="s">
        <v>29</v>
      </c>
      <c r="AB61" t="s">
        <v>30</v>
      </c>
      <c r="AC61" t="s">
        <v>33</v>
      </c>
      <c r="AD61" t="s">
        <v>32</v>
      </c>
      <c r="AE61" s="1">
        <v>0</v>
      </c>
      <c r="AF61" s="1">
        <v>8000000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f t="shared" si="0"/>
        <v>0</v>
      </c>
    </row>
    <row r="62" spans="1:43" x14ac:dyDescent="0.3">
      <c r="A62" t="s">
        <v>119</v>
      </c>
      <c r="B62" t="s">
        <v>1030</v>
      </c>
      <c r="C62">
        <v>1</v>
      </c>
      <c r="D62" t="s">
        <v>496</v>
      </c>
      <c r="E62">
        <v>1.3</v>
      </c>
      <c r="F62" t="s">
        <v>1031</v>
      </c>
      <c r="G62" t="s">
        <v>24</v>
      </c>
      <c r="H62" t="s">
        <v>25</v>
      </c>
      <c r="I62" t="s">
        <v>121</v>
      </c>
      <c r="J62" t="s">
        <v>122</v>
      </c>
      <c r="K62" t="s">
        <v>93</v>
      </c>
      <c r="L62">
        <v>1</v>
      </c>
      <c r="M62">
        <v>7</v>
      </c>
      <c r="N62" t="s">
        <v>124</v>
      </c>
      <c r="O62" t="s">
        <v>1087</v>
      </c>
      <c r="P62">
        <v>5800</v>
      </c>
      <c r="Q62" t="s">
        <v>1055</v>
      </c>
      <c r="R62">
        <v>5810</v>
      </c>
      <c r="S62" t="s">
        <v>80</v>
      </c>
      <c r="T62">
        <v>5811</v>
      </c>
      <c r="U62" t="s">
        <v>128</v>
      </c>
      <c r="V62">
        <v>0</v>
      </c>
      <c r="W62" t="s">
        <v>36</v>
      </c>
      <c r="X62">
        <v>5000</v>
      </c>
      <c r="Y62" t="s">
        <v>80</v>
      </c>
      <c r="Z62" t="s">
        <v>120</v>
      </c>
      <c r="AA62" t="s">
        <v>94</v>
      </c>
      <c r="AB62" t="s">
        <v>123</v>
      </c>
      <c r="AC62" t="s">
        <v>126</v>
      </c>
      <c r="AD62" t="s">
        <v>125</v>
      </c>
      <c r="AE62" s="1">
        <v>8970600</v>
      </c>
      <c r="AF62" s="1">
        <v>0</v>
      </c>
      <c r="AG62" s="1">
        <v>8970600</v>
      </c>
      <c r="AH62" s="1">
        <v>8970600</v>
      </c>
      <c r="AI62" s="1">
        <v>8970600</v>
      </c>
      <c r="AJ62" s="1">
        <v>8970600</v>
      </c>
      <c r="AK62" s="1">
        <v>8970600</v>
      </c>
      <c r="AL62" s="1">
        <v>0</v>
      </c>
      <c r="AM62" s="1">
        <v>0</v>
      </c>
      <c r="AN62" s="1">
        <v>0</v>
      </c>
      <c r="AO62" s="1">
        <v>0</v>
      </c>
      <c r="AP62" s="1">
        <v>8970600</v>
      </c>
      <c r="AQ62" s="1">
        <f t="shared" si="0"/>
        <v>8970600</v>
      </c>
    </row>
    <row r="63" spans="1:43" x14ac:dyDescent="0.3">
      <c r="A63" t="s">
        <v>119</v>
      </c>
      <c r="B63" t="s">
        <v>1030</v>
      </c>
      <c r="C63">
        <v>1</v>
      </c>
      <c r="D63" t="s">
        <v>496</v>
      </c>
      <c r="E63">
        <v>1.3</v>
      </c>
      <c r="F63" t="s">
        <v>1031</v>
      </c>
      <c r="G63" t="s">
        <v>24</v>
      </c>
      <c r="H63" t="s">
        <v>25</v>
      </c>
      <c r="I63" t="s">
        <v>121</v>
      </c>
      <c r="J63" t="s">
        <v>122</v>
      </c>
      <c r="K63" t="s">
        <v>93</v>
      </c>
      <c r="L63">
        <v>1</v>
      </c>
      <c r="M63">
        <v>7</v>
      </c>
      <c r="N63" t="s">
        <v>124</v>
      </c>
      <c r="O63" t="s">
        <v>1088</v>
      </c>
      <c r="P63">
        <v>3900</v>
      </c>
      <c r="Q63" t="s">
        <v>1032</v>
      </c>
      <c r="R63">
        <v>3920</v>
      </c>
      <c r="S63" t="s">
        <v>34</v>
      </c>
      <c r="T63">
        <v>3921</v>
      </c>
      <c r="U63" t="s">
        <v>35</v>
      </c>
      <c r="V63">
        <v>0</v>
      </c>
      <c r="W63" t="s">
        <v>36</v>
      </c>
      <c r="X63">
        <v>3000</v>
      </c>
      <c r="Y63" t="s">
        <v>34</v>
      </c>
      <c r="Z63" t="s">
        <v>120</v>
      </c>
      <c r="AA63" t="s">
        <v>94</v>
      </c>
      <c r="AB63" t="s">
        <v>123</v>
      </c>
      <c r="AC63" t="s">
        <v>126</v>
      </c>
      <c r="AD63" t="s">
        <v>125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f t="shared" si="0"/>
        <v>0</v>
      </c>
    </row>
    <row r="64" spans="1:43" x14ac:dyDescent="0.3">
      <c r="A64" t="s">
        <v>119</v>
      </c>
      <c r="B64" t="s">
        <v>1030</v>
      </c>
      <c r="C64">
        <v>1</v>
      </c>
      <c r="D64" t="s">
        <v>496</v>
      </c>
      <c r="E64">
        <v>1.3</v>
      </c>
      <c r="F64" t="s">
        <v>1031</v>
      </c>
      <c r="G64" t="s">
        <v>24</v>
      </c>
      <c r="H64" t="s">
        <v>25</v>
      </c>
      <c r="I64" t="s">
        <v>121</v>
      </c>
      <c r="J64" t="s">
        <v>122</v>
      </c>
      <c r="K64" t="s">
        <v>93</v>
      </c>
      <c r="L64">
        <v>1</v>
      </c>
      <c r="M64">
        <v>7</v>
      </c>
      <c r="N64" t="s">
        <v>124</v>
      </c>
      <c r="O64" t="s">
        <v>1088</v>
      </c>
      <c r="P64">
        <v>3900</v>
      </c>
      <c r="Q64" t="s">
        <v>1032</v>
      </c>
      <c r="R64">
        <v>3920</v>
      </c>
      <c r="S64" t="s">
        <v>34</v>
      </c>
      <c r="T64">
        <v>3922</v>
      </c>
      <c r="U64" t="s">
        <v>127</v>
      </c>
      <c r="V64">
        <v>0</v>
      </c>
      <c r="W64" t="s">
        <v>36</v>
      </c>
      <c r="X64">
        <v>3000</v>
      </c>
      <c r="Y64" t="s">
        <v>34</v>
      </c>
      <c r="Z64" t="s">
        <v>120</v>
      </c>
      <c r="AA64" t="s">
        <v>94</v>
      </c>
      <c r="AB64" t="s">
        <v>123</v>
      </c>
      <c r="AC64" t="s">
        <v>126</v>
      </c>
      <c r="AD64" t="s">
        <v>125</v>
      </c>
      <c r="AE64" s="1">
        <v>812000</v>
      </c>
      <c r="AF64" s="1">
        <v>0</v>
      </c>
      <c r="AG64" s="1">
        <v>493589.01</v>
      </c>
      <c r="AH64" s="1">
        <v>493589.01</v>
      </c>
      <c r="AI64" s="1">
        <v>0</v>
      </c>
      <c r="AJ64" s="1">
        <v>0</v>
      </c>
      <c r="AK64" s="1">
        <v>0</v>
      </c>
      <c r="AL64" s="1">
        <v>318410.99</v>
      </c>
      <c r="AM64" s="1">
        <v>0</v>
      </c>
      <c r="AN64" s="1">
        <v>0</v>
      </c>
      <c r="AO64" s="1">
        <v>0</v>
      </c>
      <c r="AP64" s="1">
        <v>812000</v>
      </c>
      <c r="AQ64" s="1">
        <f t="shared" si="0"/>
        <v>812000</v>
      </c>
    </row>
    <row r="65" spans="1:43" x14ac:dyDescent="0.3">
      <c r="A65" t="s">
        <v>131</v>
      </c>
      <c r="B65" t="s">
        <v>1030</v>
      </c>
      <c r="C65">
        <v>1</v>
      </c>
      <c r="D65" t="s">
        <v>496</v>
      </c>
      <c r="E65">
        <v>1.3</v>
      </c>
      <c r="F65" t="s">
        <v>1031</v>
      </c>
      <c r="G65" t="s">
        <v>24</v>
      </c>
      <c r="H65" t="s">
        <v>25</v>
      </c>
      <c r="I65" t="s">
        <v>26</v>
      </c>
      <c r="J65" t="s">
        <v>27</v>
      </c>
      <c r="K65" t="s">
        <v>28</v>
      </c>
      <c r="L65">
        <v>6</v>
      </c>
      <c r="M65">
        <v>19</v>
      </c>
      <c r="N65" t="s">
        <v>31</v>
      </c>
      <c r="O65" t="s">
        <v>1088</v>
      </c>
      <c r="P65">
        <v>3900</v>
      </c>
      <c r="Q65" t="s">
        <v>1032</v>
      </c>
      <c r="R65">
        <v>3920</v>
      </c>
      <c r="S65" t="s">
        <v>34</v>
      </c>
      <c r="T65">
        <v>3921</v>
      </c>
      <c r="U65" t="s">
        <v>35</v>
      </c>
      <c r="V65">
        <v>0</v>
      </c>
      <c r="W65" t="s">
        <v>36</v>
      </c>
      <c r="X65">
        <v>3000</v>
      </c>
      <c r="Y65" t="s">
        <v>34</v>
      </c>
      <c r="Z65" t="s">
        <v>132</v>
      </c>
      <c r="AA65" t="s">
        <v>29</v>
      </c>
      <c r="AB65" t="s">
        <v>30</v>
      </c>
      <c r="AC65" t="s">
        <v>33</v>
      </c>
      <c r="AD65" t="s">
        <v>32</v>
      </c>
      <c r="AE65" s="1">
        <v>688354.49</v>
      </c>
      <c r="AF65" s="1">
        <v>0</v>
      </c>
      <c r="AG65" s="1">
        <v>688354.49</v>
      </c>
      <c r="AH65" s="1">
        <v>688354.49</v>
      </c>
      <c r="AI65" s="1">
        <v>688354.49</v>
      </c>
      <c r="AJ65" s="1">
        <v>688354.49</v>
      </c>
      <c r="AK65" s="1">
        <v>688354.49</v>
      </c>
      <c r="AL65" s="1">
        <v>0</v>
      </c>
      <c r="AM65" s="1">
        <v>0</v>
      </c>
      <c r="AN65" s="1">
        <v>0</v>
      </c>
      <c r="AO65" s="1">
        <v>0</v>
      </c>
      <c r="AP65" s="1">
        <v>688354.49</v>
      </c>
      <c r="AQ65" s="1">
        <f t="shared" si="0"/>
        <v>688354.49</v>
      </c>
    </row>
    <row r="66" spans="1:43" x14ac:dyDescent="0.3">
      <c r="A66" t="s">
        <v>447</v>
      </c>
      <c r="B66" t="s">
        <v>1030</v>
      </c>
      <c r="C66">
        <v>1</v>
      </c>
      <c r="D66" t="s">
        <v>496</v>
      </c>
      <c r="E66">
        <v>1.3</v>
      </c>
      <c r="F66" t="s">
        <v>1031</v>
      </c>
      <c r="G66" t="s">
        <v>24</v>
      </c>
      <c r="H66" t="s">
        <v>25</v>
      </c>
      <c r="I66" t="s">
        <v>26</v>
      </c>
      <c r="J66" t="s">
        <v>27</v>
      </c>
      <c r="K66" t="s">
        <v>28</v>
      </c>
      <c r="L66">
        <v>6</v>
      </c>
      <c r="M66">
        <v>19</v>
      </c>
      <c r="N66" t="s">
        <v>31</v>
      </c>
      <c r="O66" t="s">
        <v>1088</v>
      </c>
      <c r="P66">
        <v>3900</v>
      </c>
      <c r="Q66" t="s">
        <v>1032</v>
      </c>
      <c r="R66">
        <v>3920</v>
      </c>
      <c r="S66" t="s">
        <v>34</v>
      </c>
      <c r="T66">
        <v>3921</v>
      </c>
      <c r="U66" t="s">
        <v>35</v>
      </c>
      <c r="V66">
        <v>0</v>
      </c>
      <c r="W66" t="s">
        <v>36</v>
      </c>
      <c r="X66">
        <v>3000</v>
      </c>
      <c r="Y66" t="s">
        <v>34</v>
      </c>
      <c r="Z66" t="s">
        <v>448</v>
      </c>
      <c r="AA66" t="s">
        <v>29</v>
      </c>
      <c r="AB66" t="s">
        <v>30</v>
      </c>
      <c r="AC66" t="s">
        <v>33</v>
      </c>
      <c r="AD66" t="s">
        <v>32</v>
      </c>
      <c r="AE66" s="1">
        <v>88245.29</v>
      </c>
      <c r="AF66" s="1">
        <v>0</v>
      </c>
      <c r="AG66" s="1">
        <v>88245.29</v>
      </c>
      <c r="AH66" s="1">
        <v>88245.29</v>
      </c>
      <c r="AI66" s="1">
        <v>88245.29</v>
      </c>
      <c r="AJ66" s="1">
        <v>88245.29</v>
      </c>
      <c r="AK66" s="1">
        <v>88245.29</v>
      </c>
      <c r="AL66" s="1">
        <v>0</v>
      </c>
      <c r="AM66" s="1">
        <v>0</v>
      </c>
      <c r="AN66" s="1">
        <v>0</v>
      </c>
      <c r="AO66" s="1">
        <v>0</v>
      </c>
      <c r="AP66" s="1">
        <v>88245.29</v>
      </c>
      <c r="AQ66" s="1">
        <f t="shared" si="0"/>
        <v>88245.29</v>
      </c>
    </row>
    <row r="67" spans="1:43" x14ac:dyDescent="0.3">
      <c r="A67" t="s">
        <v>441</v>
      </c>
      <c r="B67" t="s">
        <v>1030</v>
      </c>
      <c r="C67">
        <v>1</v>
      </c>
      <c r="D67" t="s">
        <v>496</v>
      </c>
      <c r="E67">
        <v>1.3</v>
      </c>
      <c r="F67" t="s">
        <v>1031</v>
      </c>
      <c r="G67" t="s">
        <v>24</v>
      </c>
      <c r="H67" t="s">
        <v>25</v>
      </c>
      <c r="I67" t="s">
        <v>26</v>
      </c>
      <c r="J67" t="s">
        <v>27</v>
      </c>
      <c r="K67" t="s">
        <v>28</v>
      </c>
      <c r="L67">
        <v>6</v>
      </c>
      <c r="M67">
        <v>19</v>
      </c>
      <c r="N67" t="s">
        <v>31</v>
      </c>
      <c r="O67" t="s">
        <v>1088</v>
      </c>
      <c r="P67">
        <v>3900</v>
      </c>
      <c r="Q67" t="s">
        <v>1032</v>
      </c>
      <c r="R67">
        <v>3920</v>
      </c>
      <c r="S67" t="s">
        <v>34</v>
      </c>
      <c r="T67">
        <v>3921</v>
      </c>
      <c r="U67" t="s">
        <v>35</v>
      </c>
      <c r="V67">
        <v>0</v>
      </c>
      <c r="W67" t="s">
        <v>36</v>
      </c>
      <c r="X67">
        <v>3000</v>
      </c>
      <c r="Y67" t="s">
        <v>34</v>
      </c>
      <c r="Z67" t="s">
        <v>442</v>
      </c>
      <c r="AA67" t="s">
        <v>29</v>
      </c>
      <c r="AB67" t="s">
        <v>30</v>
      </c>
      <c r="AC67" t="s">
        <v>33</v>
      </c>
      <c r="AD67" t="s">
        <v>32</v>
      </c>
      <c r="AE67" s="1">
        <v>1144594.82</v>
      </c>
      <c r="AF67" s="1">
        <v>0</v>
      </c>
      <c r="AG67" s="1">
        <v>1144594.82</v>
      </c>
      <c r="AH67" s="1">
        <v>1144594.82</v>
      </c>
      <c r="AI67" s="1">
        <v>1144594.82</v>
      </c>
      <c r="AJ67" s="1">
        <v>1144594.82</v>
      </c>
      <c r="AK67" s="1">
        <v>1144594.82</v>
      </c>
      <c r="AL67" s="1">
        <v>0</v>
      </c>
      <c r="AM67" s="1">
        <v>0</v>
      </c>
      <c r="AN67" s="1">
        <v>0</v>
      </c>
      <c r="AO67" s="1">
        <v>0</v>
      </c>
      <c r="AP67" s="1">
        <v>1144594.82</v>
      </c>
      <c r="AQ67" s="1">
        <f t="shared" ref="AQ67:AQ130" si="1">AE67-AM67+AN67+AO67</f>
        <v>1144594.82</v>
      </c>
    </row>
    <row r="68" spans="1:43" x14ac:dyDescent="0.3">
      <c r="A68" t="s">
        <v>129</v>
      </c>
      <c r="B68" t="s">
        <v>1030</v>
      </c>
      <c r="C68">
        <v>1</v>
      </c>
      <c r="D68" t="s">
        <v>496</v>
      </c>
      <c r="E68">
        <v>1.3</v>
      </c>
      <c r="F68" t="s">
        <v>1031</v>
      </c>
      <c r="G68" t="s">
        <v>24</v>
      </c>
      <c r="H68" t="s">
        <v>25</v>
      </c>
      <c r="I68" t="s">
        <v>26</v>
      </c>
      <c r="J68" t="s">
        <v>27</v>
      </c>
      <c r="K68" t="s">
        <v>28</v>
      </c>
      <c r="L68">
        <v>6</v>
      </c>
      <c r="M68">
        <v>19</v>
      </c>
      <c r="N68" t="s">
        <v>31</v>
      </c>
      <c r="O68" t="s">
        <v>1088</v>
      </c>
      <c r="P68">
        <v>3900</v>
      </c>
      <c r="Q68" t="s">
        <v>1032</v>
      </c>
      <c r="R68">
        <v>3920</v>
      </c>
      <c r="S68" t="s">
        <v>34</v>
      </c>
      <c r="T68">
        <v>3921</v>
      </c>
      <c r="U68" t="s">
        <v>35</v>
      </c>
      <c r="V68">
        <v>0</v>
      </c>
      <c r="W68" t="s">
        <v>36</v>
      </c>
      <c r="X68">
        <v>3000</v>
      </c>
      <c r="Y68" t="s">
        <v>34</v>
      </c>
      <c r="Z68" t="s">
        <v>130</v>
      </c>
      <c r="AA68" t="s">
        <v>29</v>
      </c>
      <c r="AB68" t="s">
        <v>30</v>
      </c>
      <c r="AC68" t="s">
        <v>33</v>
      </c>
      <c r="AD68" t="s">
        <v>32</v>
      </c>
      <c r="AE68" s="1">
        <v>1307.25</v>
      </c>
      <c r="AF68" s="1">
        <v>0</v>
      </c>
      <c r="AG68" s="1">
        <v>1307.25</v>
      </c>
      <c r="AH68" s="1">
        <v>1307.25</v>
      </c>
      <c r="AI68" s="1">
        <v>1307.25</v>
      </c>
      <c r="AJ68" s="1">
        <v>1307.25</v>
      </c>
      <c r="AK68" s="1">
        <v>1307.25</v>
      </c>
      <c r="AL68" s="1">
        <v>0</v>
      </c>
      <c r="AM68" s="1">
        <v>0</v>
      </c>
      <c r="AN68" s="1">
        <v>0</v>
      </c>
      <c r="AO68" s="1">
        <v>0</v>
      </c>
      <c r="AP68" s="1">
        <v>1307.25</v>
      </c>
      <c r="AQ68" s="1">
        <f t="shared" si="1"/>
        <v>1307.25</v>
      </c>
    </row>
    <row r="69" spans="1:43" x14ac:dyDescent="0.3">
      <c r="A69" t="s">
        <v>133</v>
      </c>
      <c r="B69" t="s">
        <v>1033</v>
      </c>
      <c r="C69">
        <v>1</v>
      </c>
      <c r="D69" t="s">
        <v>496</v>
      </c>
      <c r="E69">
        <v>1.3</v>
      </c>
      <c r="F69" t="s">
        <v>1031</v>
      </c>
      <c r="G69" t="s">
        <v>24</v>
      </c>
      <c r="H69" t="s">
        <v>25</v>
      </c>
      <c r="I69" t="s">
        <v>364</v>
      </c>
      <c r="J69" t="s">
        <v>365</v>
      </c>
      <c r="K69" t="s">
        <v>93</v>
      </c>
      <c r="L69">
        <v>1</v>
      </c>
      <c r="M69">
        <v>15</v>
      </c>
      <c r="N69" t="s">
        <v>154</v>
      </c>
      <c r="O69" t="s">
        <v>1088</v>
      </c>
      <c r="P69">
        <v>3300</v>
      </c>
      <c r="Q69" t="s">
        <v>1035</v>
      </c>
      <c r="R69">
        <v>3390</v>
      </c>
      <c r="S69" t="s">
        <v>34</v>
      </c>
      <c r="T69">
        <v>3391</v>
      </c>
      <c r="U69" t="s">
        <v>141</v>
      </c>
      <c r="V69">
        <v>0</v>
      </c>
      <c r="W69" t="s">
        <v>36</v>
      </c>
      <c r="X69">
        <v>3000</v>
      </c>
      <c r="Y69" t="s">
        <v>34</v>
      </c>
      <c r="Z69" t="s">
        <v>134</v>
      </c>
      <c r="AA69" t="s">
        <v>94</v>
      </c>
      <c r="AB69" t="s">
        <v>123</v>
      </c>
      <c r="AC69" t="s">
        <v>366</v>
      </c>
      <c r="AD69" t="s">
        <v>155</v>
      </c>
      <c r="AE69" s="1">
        <v>1000000</v>
      </c>
      <c r="AF69" s="1">
        <v>1000000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1000000</v>
      </c>
      <c r="AM69" s="1">
        <v>0</v>
      </c>
      <c r="AN69" s="1">
        <v>0</v>
      </c>
      <c r="AO69" s="1">
        <v>0</v>
      </c>
      <c r="AP69" s="1">
        <v>1000000</v>
      </c>
      <c r="AQ69" s="1">
        <f t="shared" si="1"/>
        <v>1000000</v>
      </c>
    </row>
    <row r="70" spans="1:43" x14ac:dyDescent="0.3">
      <c r="A70" t="s">
        <v>133</v>
      </c>
      <c r="B70" t="s">
        <v>1033</v>
      </c>
      <c r="C70">
        <v>1</v>
      </c>
      <c r="D70" t="s">
        <v>496</v>
      </c>
      <c r="E70">
        <v>1.3</v>
      </c>
      <c r="F70" t="s">
        <v>1031</v>
      </c>
      <c r="G70" t="s">
        <v>24</v>
      </c>
      <c r="H70" t="s">
        <v>25</v>
      </c>
      <c r="I70" t="s">
        <v>364</v>
      </c>
      <c r="J70" t="s">
        <v>365</v>
      </c>
      <c r="K70" t="s">
        <v>93</v>
      </c>
      <c r="L70">
        <v>1</v>
      </c>
      <c r="M70">
        <v>15</v>
      </c>
      <c r="N70" t="s">
        <v>154</v>
      </c>
      <c r="O70" t="s">
        <v>1088</v>
      </c>
      <c r="P70">
        <v>3700</v>
      </c>
      <c r="Q70" t="s">
        <v>1056</v>
      </c>
      <c r="R70">
        <v>3710</v>
      </c>
      <c r="S70" t="s">
        <v>34</v>
      </c>
      <c r="T70">
        <v>3711</v>
      </c>
      <c r="U70" t="s">
        <v>276</v>
      </c>
      <c r="V70">
        <v>0</v>
      </c>
      <c r="W70" t="s">
        <v>36</v>
      </c>
      <c r="X70">
        <v>3000</v>
      </c>
      <c r="Y70" t="s">
        <v>34</v>
      </c>
      <c r="Z70" t="s">
        <v>134</v>
      </c>
      <c r="AA70" t="s">
        <v>94</v>
      </c>
      <c r="AB70" t="s">
        <v>123</v>
      </c>
      <c r="AC70" t="s">
        <v>366</v>
      </c>
      <c r="AD70" t="s">
        <v>155</v>
      </c>
      <c r="AE70" s="1">
        <v>8710</v>
      </c>
      <c r="AF70" s="1">
        <v>0</v>
      </c>
      <c r="AG70" s="1">
        <v>8710</v>
      </c>
      <c r="AH70" s="1">
        <v>8710</v>
      </c>
      <c r="AI70" s="1">
        <v>8710</v>
      </c>
      <c r="AJ70" s="1">
        <v>8710</v>
      </c>
      <c r="AK70" s="1">
        <v>8710</v>
      </c>
      <c r="AL70" s="1">
        <v>0</v>
      </c>
      <c r="AM70" s="1">
        <v>0</v>
      </c>
      <c r="AN70" s="1">
        <v>0</v>
      </c>
      <c r="AO70" s="1">
        <v>0</v>
      </c>
      <c r="AP70" s="1">
        <v>8710</v>
      </c>
      <c r="AQ70" s="1">
        <f t="shared" si="1"/>
        <v>8710</v>
      </c>
    </row>
    <row r="71" spans="1:43" x14ac:dyDescent="0.3">
      <c r="A71" t="s">
        <v>133</v>
      </c>
      <c r="B71" t="s">
        <v>1033</v>
      </c>
      <c r="C71">
        <v>1</v>
      </c>
      <c r="D71" t="s">
        <v>496</v>
      </c>
      <c r="E71">
        <v>1.3</v>
      </c>
      <c r="F71" t="s">
        <v>1031</v>
      </c>
      <c r="G71" t="s">
        <v>24</v>
      </c>
      <c r="H71" t="s">
        <v>25</v>
      </c>
      <c r="I71" t="s">
        <v>364</v>
      </c>
      <c r="J71" t="s">
        <v>365</v>
      </c>
      <c r="K71" t="s">
        <v>93</v>
      </c>
      <c r="L71">
        <v>1</v>
      </c>
      <c r="M71">
        <v>15</v>
      </c>
      <c r="N71" t="s">
        <v>154</v>
      </c>
      <c r="O71" t="s">
        <v>1088</v>
      </c>
      <c r="P71">
        <v>3700</v>
      </c>
      <c r="Q71" t="s">
        <v>1056</v>
      </c>
      <c r="R71">
        <v>3750</v>
      </c>
      <c r="S71" t="s">
        <v>34</v>
      </c>
      <c r="T71">
        <v>3751</v>
      </c>
      <c r="U71" t="s">
        <v>278</v>
      </c>
      <c r="V71">
        <v>0</v>
      </c>
      <c r="W71" t="s">
        <v>36</v>
      </c>
      <c r="X71">
        <v>3000</v>
      </c>
      <c r="Y71" t="s">
        <v>34</v>
      </c>
      <c r="Z71" t="s">
        <v>134</v>
      </c>
      <c r="AA71" t="s">
        <v>94</v>
      </c>
      <c r="AB71" t="s">
        <v>123</v>
      </c>
      <c r="AC71" t="s">
        <v>366</v>
      </c>
      <c r="AD71" t="s">
        <v>155</v>
      </c>
      <c r="AE71" s="1">
        <v>1357.98</v>
      </c>
      <c r="AF71" s="1">
        <v>0</v>
      </c>
      <c r="AG71" s="1">
        <v>1357.98</v>
      </c>
      <c r="AH71" s="1">
        <v>1357.98</v>
      </c>
      <c r="AI71" s="1">
        <v>1357.98</v>
      </c>
      <c r="AJ71" s="1">
        <v>1357.98</v>
      </c>
      <c r="AK71" s="1">
        <v>1357.98</v>
      </c>
      <c r="AL71" s="1">
        <v>0</v>
      </c>
      <c r="AM71" s="1">
        <v>0</v>
      </c>
      <c r="AN71" s="1">
        <v>0</v>
      </c>
      <c r="AO71" s="1">
        <v>0</v>
      </c>
      <c r="AP71" s="1">
        <v>1357.98</v>
      </c>
      <c r="AQ71" s="1">
        <f t="shared" si="1"/>
        <v>1357.98</v>
      </c>
    </row>
    <row r="72" spans="1:43" x14ac:dyDescent="0.3">
      <c r="A72" t="s">
        <v>133</v>
      </c>
      <c r="B72" t="s">
        <v>1033</v>
      </c>
      <c r="C72">
        <v>1</v>
      </c>
      <c r="D72" t="s">
        <v>496</v>
      </c>
      <c r="E72">
        <v>1.3</v>
      </c>
      <c r="F72" t="s">
        <v>1031</v>
      </c>
      <c r="G72" t="s">
        <v>24</v>
      </c>
      <c r="H72" t="s">
        <v>25</v>
      </c>
      <c r="I72" t="s">
        <v>364</v>
      </c>
      <c r="J72" t="s">
        <v>365</v>
      </c>
      <c r="K72" t="s">
        <v>93</v>
      </c>
      <c r="L72">
        <v>1</v>
      </c>
      <c r="M72">
        <v>15</v>
      </c>
      <c r="N72" t="s">
        <v>154</v>
      </c>
      <c r="O72" t="s">
        <v>1088</v>
      </c>
      <c r="P72">
        <v>3700</v>
      </c>
      <c r="Q72" t="s">
        <v>1056</v>
      </c>
      <c r="R72">
        <v>3790</v>
      </c>
      <c r="S72" t="s">
        <v>34</v>
      </c>
      <c r="T72">
        <v>3791</v>
      </c>
      <c r="U72" t="s">
        <v>279</v>
      </c>
      <c r="V72">
        <v>0</v>
      </c>
      <c r="W72" t="s">
        <v>36</v>
      </c>
      <c r="X72">
        <v>3000</v>
      </c>
      <c r="Y72" t="s">
        <v>34</v>
      </c>
      <c r="Z72" t="s">
        <v>134</v>
      </c>
      <c r="AA72" t="s">
        <v>94</v>
      </c>
      <c r="AB72" t="s">
        <v>123</v>
      </c>
      <c r="AC72" t="s">
        <v>366</v>
      </c>
      <c r="AD72" t="s">
        <v>155</v>
      </c>
      <c r="AE72" s="1">
        <v>9324.6</v>
      </c>
      <c r="AF72" s="1">
        <v>0</v>
      </c>
      <c r="AG72" s="1">
        <v>9324.6</v>
      </c>
      <c r="AH72" s="1">
        <v>9324.6</v>
      </c>
      <c r="AI72" s="1">
        <v>9324.6</v>
      </c>
      <c r="AJ72" s="1">
        <v>9324.6</v>
      </c>
      <c r="AK72" s="1">
        <v>9324.6</v>
      </c>
      <c r="AL72" s="1">
        <v>0</v>
      </c>
      <c r="AM72" s="1">
        <v>0</v>
      </c>
      <c r="AN72" s="1">
        <v>0</v>
      </c>
      <c r="AO72" s="1">
        <v>0</v>
      </c>
      <c r="AP72" s="1">
        <v>9324.6</v>
      </c>
      <c r="AQ72" s="1">
        <f t="shared" si="1"/>
        <v>9324.6</v>
      </c>
    </row>
    <row r="73" spans="1:43" x14ac:dyDescent="0.3">
      <c r="A73" t="s">
        <v>133</v>
      </c>
      <c r="B73" t="s">
        <v>1033</v>
      </c>
      <c r="C73">
        <v>1</v>
      </c>
      <c r="D73" t="s">
        <v>496</v>
      </c>
      <c r="E73">
        <v>1.3</v>
      </c>
      <c r="F73" t="s">
        <v>1031</v>
      </c>
      <c r="G73" t="s">
        <v>24</v>
      </c>
      <c r="H73" t="s">
        <v>25</v>
      </c>
      <c r="I73" t="s">
        <v>364</v>
      </c>
      <c r="J73" t="s">
        <v>365</v>
      </c>
      <c r="K73" t="s">
        <v>93</v>
      </c>
      <c r="L73">
        <v>1</v>
      </c>
      <c r="M73">
        <v>15</v>
      </c>
      <c r="N73" t="s">
        <v>154</v>
      </c>
      <c r="O73" t="s">
        <v>1088</v>
      </c>
      <c r="P73">
        <v>3800</v>
      </c>
      <c r="Q73" t="s">
        <v>1039</v>
      </c>
      <c r="R73">
        <v>3820</v>
      </c>
      <c r="S73" t="s">
        <v>34</v>
      </c>
      <c r="T73">
        <v>3821</v>
      </c>
      <c r="U73" t="s">
        <v>229</v>
      </c>
      <c r="V73">
        <v>0</v>
      </c>
      <c r="W73" t="s">
        <v>36</v>
      </c>
      <c r="X73">
        <v>3000</v>
      </c>
      <c r="Y73" t="s">
        <v>34</v>
      </c>
      <c r="Z73" t="s">
        <v>134</v>
      </c>
      <c r="AA73" t="s">
        <v>94</v>
      </c>
      <c r="AB73" t="s">
        <v>123</v>
      </c>
      <c r="AC73" t="s">
        <v>366</v>
      </c>
      <c r="AD73" t="s">
        <v>155</v>
      </c>
      <c r="AE73" s="1">
        <v>3480607.42</v>
      </c>
      <c r="AF73" s="1">
        <v>1500000</v>
      </c>
      <c r="AG73" s="1">
        <v>2961928</v>
      </c>
      <c r="AH73" s="1">
        <v>2961928</v>
      </c>
      <c r="AI73" s="1">
        <v>854216</v>
      </c>
      <c r="AJ73" s="1">
        <v>854216</v>
      </c>
      <c r="AK73" s="1">
        <v>854216</v>
      </c>
      <c r="AL73" s="1">
        <v>518679.41999999993</v>
      </c>
      <c r="AM73" s="1">
        <v>0</v>
      </c>
      <c r="AN73" s="1">
        <v>0</v>
      </c>
      <c r="AO73" s="1">
        <v>0</v>
      </c>
      <c r="AP73" s="1">
        <v>3480607.42</v>
      </c>
      <c r="AQ73" s="1">
        <f t="shared" si="1"/>
        <v>3480607.42</v>
      </c>
    </row>
    <row r="74" spans="1:43" x14ac:dyDescent="0.3">
      <c r="A74" t="s">
        <v>133</v>
      </c>
      <c r="B74" t="s">
        <v>1033</v>
      </c>
      <c r="C74">
        <v>1</v>
      </c>
      <c r="D74" t="s">
        <v>496</v>
      </c>
      <c r="E74">
        <v>1.3</v>
      </c>
      <c r="F74" t="s">
        <v>1031</v>
      </c>
      <c r="G74" t="s">
        <v>24</v>
      </c>
      <c r="H74" t="s">
        <v>25</v>
      </c>
      <c r="I74" t="s">
        <v>59</v>
      </c>
      <c r="J74" t="s">
        <v>60</v>
      </c>
      <c r="K74" t="s">
        <v>93</v>
      </c>
      <c r="L74">
        <v>1</v>
      </c>
      <c r="M74">
        <v>8</v>
      </c>
      <c r="N74" t="s">
        <v>124</v>
      </c>
      <c r="O74" t="s">
        <v>1088</v>
      </c>
      <c r="P74">
        <v>4400</v>
      </c>
      <c r="Q74" t="s">
        <v>1040</v>
      </c>
      <c r="R74">
        <v>4450</v>
      </c>
      <c r="S74" t="s">
        <v>1041</v>
      </c>
      <c r="T74">
        <v>4451</v>
      </c>
      <c r="U74" t="s">
        <v>230</v>
      </c>
      <c r="V74">
        <v>8</v>
      </c>
      <c r="W74" t="s">
        <v>294</v>
      </c>
      <c r="X74">
        <v>4000</v>
      </c>
      <c r="Y74" t="s">
        <v>150</v>
      </c>
      <c r="Z74" t="s">
        <v>134</v>
      </c>
      <c r="AA74" t="s">
        <v>94</v>
      </c>
      <c r="AB74" t="s">
        <v>123</v>
      </c>
      <c r="AC74" t="s">
        <v>293</v>
      </c>
      <c r="AD74" t="s">
        <v>125</v>
      </c>
      <c r="AE74" s="1">
        <v>700000</v>
      </c>
      <c r="AF74" s="1">
        <v>700008.48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700000</v>
      </c>
      <c r="AM74" s="1">
        <v>0</v>
      </c>
      <c r="AN74" s="1">
        <v>0</v>
      </c>
      <c r="AO74" s="1">
        <v>0</v>
      </c>
      <c r="AP74" s="1">
        <v>700000</v>
      </c>
      <c r="AQ74" s="1">
        <f t="shared" si="1"/>
        <v>700000</v>
      </c>
    </row>
    <row r="75" spans="1:43" x14ac:dyDescent="0.3">
      <c r="A75" t="s">
        <v>133</v>
      </c>
      <c r="B75" t="s">
        <v>1033</v>
      </c>
      <c r="C75">
        <v>1</v>
      </c>
      <c r="D75" t="s">
        <v>496</v>
      </c>
      <c r="E75">
        <v>1.3</v>
      </c>
      <c r="F75" t="s">
        <v>1031</v>
      </c>
      <c r="G75" t="s">
        <v>24</v>
      </c>
      <c r="H75" t="s">
        <v>25</v>
      </c>
      <c r="I75" t="s">
        <v>59</v>
      </c>
      <c r="J75" t="s">
        <v>60</v>
      </c>
      <c r="K75" t="s">
        <v>93</v>
      </c>
      <c r="L75">
        <v>1</v>
      </c>
      <c r="M75">
        <v>8</v>
      </c>
      <c r="N75" t="s">
        <v>124</v>
      </c>
      <c r="O75" t="s">
        <v>1088</v>
      </c>
      <c r="P75">
        <v>4400</v>
      </c>
      <c r="Q75" t="s">
        <v>1040</v>
      </c>
      <c r="R75">
        <v>4450</v>
      </c>
      <c r="S75" t="s">
        <v>1041</v>
      </c>
      <c r="T75">
        <v>4451</v>
      </c>
      <c r="U75" t="s">
        <v>230</v>
      </c>
      <c r="V75">
        <v>9</v>
      </c>
      <c r="W75" t="s">
        <v>295</v>
      </c>
      <c r="X75">
        <v>4000</v>
      </c>
      <c r="Y75" t="s">
        <v>150</v>
      </c>
      <c r="Z75" t="s">
        <v>134</v>
      </c>
      <c r="AA75" t="s">
        <v>94</v>
      </c>
      <c r="AB75" t="s">
        <v>123</v>
      </c>
      <c r="AC75" t="s">
        <v>293</v>
      </c>
      <c r="AD75" t="s">
        <v>125</v>
      </c>
      <c r="AE75" s="1">
        <v>210000</v>
      </c>
      <c r="AF75" s="1">
        <v>210000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210000</v>
      </c>
      <c r="AM75" s="1">
        <v>0</v>
      </c>
      <c r="AN75" s="1">
        <v>0</v>
      </c>
      <c r="AO75" s="1">
        <v>0</v>
      </c>
      <c r="AP75" s="1">
        <v>210000</v>
      </c>
      <c r="AQ75" s="1">
        <f t="shared" si="1"/>
        <v>210000</v>
      </c>
    </row>
    <row r="76" spans="1:43" x14ac:dyDescent="0.3">
      <c r="A76" t="s">
        <v>133</v>
      </c>
      <c r="B76" t="s">
        <v>1033</v>
      </c>
      <c r="C76">
        <v>1</v>
      </c>
      <c r="D76" t="s">
        <v>496</v>
      </c>
      <c r="E76">
        <v>1.3</v>
      </c>
      <c r="F76" t="s">
        <v>1031</v>
      </c>
      <c r="G76" t="s">
        <v>24</v>
      </c>
      <c r="H76" t="s">
        <v>25</v>
      </c>
      <c r="I76" t="s">
        <v>59</v>
      </c>
      <c r="J76" t="s">
        <v>60</v>
      </c>
      <c r="K76" t="s">
        <v>93</v>
      </c>
      <c r="L76">
        <v>1</v>
      </c>
      <c r="M76">
        <v>8</v>
      </c>
      <c r="N76" t="s">
        <v>124</v>
      </c>
      <c r="O76" t="s">
        <v>1088</v>
      </c>
      <c r="P76">
        <v>4400</v>
      </c>
      <c r="Q76" t="s">
        <v>1040</v>
      </c>
      <c r="R76">
        <v>4450</v>
      </c>
      <c r="S76" t="s">
        <v>1041</v>
      </c>
      <c r="T76">
        <v>4451</v>
      </c>
      <c r="U76" t="s">
        <v>230</v>
      </c>
      <c r="V76">
        <v>10</v>
      </c>
      <c r="W76" t="s">
        <v>296</v>
      </c>
      <c r="X76">
        <v>4000</v>
      </c>
      <c r="Y76" t="s">
        <v>150</v>
      </c>
      <c r="Z76" t="s">
        <v>134</v>
      </c>
      <c r="AA76" t="s">
        <v>94</v>
      </c>
      <c r="AB76" t="s">
        <v>123</v>
      </c>
      <c r="AC76" t="s">
        <v>293</v>
      </c>
      <c r="AD76" t="s">
        <v>125</v>
      </c>
      <c r="AE76" s="1">
        <v>50000</v>
      </c>
      <c r="AF76" s="1">
        <v>49991.519999999997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50000</v>
      </c>
      <c r="AM76" s="1">
        <v>0</v>
      </c>
      <c r="AN76" s="1">
        <v>0</v>
      </c>
      <c r="AO76" s="1">
        <v>0</v>
      </c>
      <c r="AP76" s="1">
        <v>50000</v>
      </c>
      <c r="AQ76" s="1">
        <f t="shared" si="1"/>
        <v>50000</v>
      </c>
    </row>
    <row r="77" spans="1:43" x14ac:dyDescent="0.3">
      <c r="A77" t="s">
        <v>133</v>
      </c>
      <c r="B77" t="s">
        <v>1033</v>
      </c>
      <c r="C77">
        <v>1</v>
      </c>
      <c r="D77" t="s">
        <v>496</v>
      </c>
      <c r="E77">
        <v>1.3</v>
      </c>
      <c r="F77" t="s">
        <v>1031</v>
      </c>
      <c r="G77" t="s">
        <v>24</v>
      </c>
      <c r="H77" t="s">
        <v>25</v>
      </c>
      <c r="I77" t="s">
        <v>59</v>
      </c>
      <c r="J77" t="s">
        <v>60</v>
      </c>
      <c r="K77" t="s">
        <v>297</v>
      </c>
      <c r="L77">
        <v>1</v>
      </c>
      <c r="M77">
        <v>53</v>
      </c>
      <c r="N77" t="s">
        <v>299</v>
      </c>
      <c r="O77" t="s">
        <v>1088</v>
      </c>
      <c r="P77">
        <v>4200</v>
      </c>
      <c r="Q77" t="s">
        <v>1057</v>
      </c>
      <c r="R77">
        <v>4210</v>
      </c>
      <c r="S77" t="s">
        <v>1041</v>
      </c>
      <c r="T77">
        <v>4211</v>
      </c>
      <c r="U77" t="s">
        <v>245</v>
      </c>
      <c r="V77">
        <v>0</v>
      </c>
      <c r="W77" t="s">
        <v>36</v>
      </c>
      <c r="X77">
        <v>4000</v>
      </c>
      <c r="Y77" t="s">
        <v>150</v>
      </c>
      <c r="Z77" t="s">
        <v>134</v>
      </c>
      <c r="AA77" t="s">
        <v>298</v>
      </c>
      <c r="AB77" t="s">
        <v>123</v>
      </c>
      <c r="AC77" t="s">
        <v>301</v>
      </c>
      <c r="AD77" t="s">
        <v>300</v>
      </c>
      <c r="AE77" s="1">
        <v>10000000</v>
      </c>
      <c r="AF77" s="1">
        <v>10000000</v>
      </c>
      <c r="AG77" s="1">
        <v>7499999.9699999997</v>
      </c>
      <c r="AH77" s="1">
        <v>7499999.9699999997</v>
      </c>
      <c r="AI77" s="1">
        <v>7499999.9699999997</v>
      </c>
      <c r="AJ77" s="1">
        <v>7499999.9699999997</v>
      </c>
      <c r="AK77" s="1">
        <v>7499999.9699999997</v>
      </c>
      <c r="AL77" s="1">
        <v>2500000.0300000003</v>
      </c>
      <c r="AM77" s="1">
        <v>0</v>
      </c>
      <c r="AN77" s="1">
        <v>0</v>
      </c>
      <c r="AO77" s="1">
        <v>0</v>
      </c>
      <c r="AP77" s="1">
        <v>10000000</v>
      </c>
      <c r="AQ77" s="1">
        <f t="shared" si="1"/>
        <v>10000000</v>
      </c>
    </row>
    <row r="78" spans="1:43" x14ac:dyDescent="0.3">
      <c r="A78" t="s">
        <v>133</v>
      </c>
      <c r="B78" t="s">
        <v>1033</v>
      </c>
      <c r="C78">
        <v>1</v>
      </c>
      <c r="D78" t="s">
        <v>496</v>
      </c>
      <c r="E78">
        <v>1.3</v>
      </c>
      <c r="F78" t="s">
        <v>1031</v>
      </c>
      <c r="G78" t="s">
        <v>24</v>
      </c>
      <c r="H78" t="s">
        <v>25</v>
      </c>
      <c r="I78" t="s">
        <v>26</v>
      </c>
      <c r="J78" t="s">
        <v>27</v>
      </c>
      <c r="K78" t="s">
        <v>28</v>
      </c>
      <c r="L78">
        <v>6</v>
      </c>
      <c r="M78">
        <v>18</v>
      </c>
      <c r="N78" t="s">
        <v>269</v>
      </c>
      <c r="O78" t="s">
        <v>1087</v>
      </c>
      <c r="P78">
        <v>5100</v>
      </c>
      <c r="Q78" t="s">
        <v>1036</v>
      </c>
      <c r="R78">
        <v>5110</v>
      </c>
      <c r="S78" t="s">
        <v>80</v>
      </c>
      <c r="T78">
        <v>5111</v>
      </c>
      <c r="U78" t="s">
        <v>281</v>
      </c>
      <c r="V78">
        <v>0</v>
      </c>
      <c r="W78" t="s">
        <v>36</v>
      </c>
      <c r="X78">
        <v>5000</v>
      </c>
      <c r="Y78" t="s">
        <v>80</v>
      </c>
      <c r="Z78" t="s">
        <v>134</v>
      </c>
      <c r="AA78" t="s">
        <v>29</v>
      </c>
      <c r="AB78" t="s">
        <v>30</v>
      </c>
      <c r="AC78" t="s">
        <v>271</v>
      </c>
      <c r="AD78" t="s">
        <v>270</v>
      </c>
      <c r="AE78" s="1">
        <v>320000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320000</v>
      </c>
      <c r="AM78" s="1">
        <v>0</v>
      </c>
      <c r="AN78" s="1">
        <v>0</v>
      </c>
      <c r="AO78" s="1">
        <v>0</v>
      </c>
      <c r="AP78" s="1">
        <v>320000</v>
      </c>
      <c r="AQ78" s="1">
        <f t="shared" si="1"/>
        <v>320000</v>
      </c>
    </row>
    <row r="79" spans="1:43" x14ac:dyDescent="0.3">
      <c r="A79" t="s">
        <v>133</v>
      </c>
      <c r="B79" t="s">
        <v>1033</v>
      </c>
      <c r="C79">
        <v>1</v>
      </c>
      <c r="D79" t="s">
        <v>496</v>
      </c>
      <c r="E79">
        <v>1.3</v>
      </c>
      <c r="F79" t="s">
        <v>1031</v>
      </c>
      <c r="G79" t="s">
        <v>24</v>
      </c>
      <c r="H79" t="s">
        <v>25</v>
      </c>
      <c r="I79" t="s">
        <v>26</v>
      </c>
      <c r="J79" t="s">
        <v>27</v>
      </c>
      <c r="K79" t="s">
        <v>28</v>
      </c>
      <c r="L79">
        <v>6</v>
      </c>
      <c r="M79">
        <v>18</v>
      </c>
      <c r="N79" t="s">
        <v>269</v>
      </c>
      <c r="O79" t="s">
        <v>1087</v>
      </c>
      <c r="P79">
        <v>6100</v>
      </c>
      <c r="Q79" t="s">
        <v>1048</v>
      </c>
      <c r="R79">
        <v>6130</v>
      </c>
      <c r="S79" t="s">
        <v>1049</v>
      </c>
      <c r="T79">
        <v>6131</v>
      </c>
      <c r="U79" t="s">
        <v>111</v>
      </c>
      <c r="V79">
        <v>0</v>
      </c>
      <c r="W79" t="s">
        <v>36</v>
      </c>
      <c r="X79">
        <v>6000</v>
      </c>
      <c r="Y79" t="s">
        <v>109</v>
      </c>
      <c r="Z79" t="s">
        <v>134</v>
      </c>
      <c r="AA79" t="s">
        <v>29</v>
      </c>
      <c r="AB79" t="s">
        <v>30</v>
      </c>
      <c r="AC79" t="s">
        <v>271</v>
      </c>
      <c r="AD79" t="s">
        <v>270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f t="shared" si="1"/>
        <v>0</v>
      </c>
    </row>
    <row r="80" spans="1:43" x14ac:dyDescent="0.3">
      <c r="A80" t="s">
        <v>133</v>
      </c>
      <c r="B80" t="s">
        <v>1033</v>
      </c>
      <c r="C80">
        <v>1</v>
      </c>
      <c r="D80" t="s">
        <v>496</v>
      </c>
      <c r="E80">
        <v>1.3</v>
      </c>
      <c r="F80" t="s">
        <v>1031</v>
      </c>
      <c r="G80" t="s">
        <v>24</v>
      </c>
      <c r="H80" t="s">
        <v>25</v>
      </c>
      <c r="I80" t="s">
        <v>26</v>
      </c>
      <c r="J80" t="s">
        <v>27</v>
      </c>
      <c r="K80" t="s">
        <v>28</v>
      </c>
      <c r="L80">
        <v>6</v>
      </c>
      <c r="M80">
        <v>18</v>
      </c>
      <c r="N80" t="s">
        <v>269</v>
      </c>
      <c r="O80" t="s">
        <v>1087</v>
      </c>
      <c r="P80">
        <v>6100</v>
      </c>
      <c r="Q80" t="s">
        <v>1048</v>
      </c>
      <c r="R80">
        <v>6130</v>
      </c>
      <c r="S80" t="s">
        <v>1049</v>
      </c>
      <c r="T80">
        <v>6131</v>
      </c>
      <c r="U80" t="s">
        <v>111</v>
      </c>
      <c r="V80">
        <v>66</v>
      </c>
      <c r="W80" t="s">
        <v>488</v>
      </c>
      <c r="X80">
        <v>6000</v>
      </c>
      <c r="Y80" t="s">
        <v>109</v>
      </c>
      <c r="Z80" t="s">
        <v>134</v>
      </c>
      <c r="AA80" t="s">
        <v>29</v>
      </c>
      <c r="AB80" t="s">
        <v>30</v>
      </c>
      <c r="AC80" t="s">
        <v>271</v>
      </c>
      <c r="AD80" t="s">
        <v>270</v>
      </c>
      <c r="AE80" s="1">
        <v>15105020.039999999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15105020.039999999</v>
      </c>
      <c r="AM80" s="1">
        <v>0</v>
      </c>
      <c r="AN80" s="1">
        <v>0</v>
      </c>
      <c r="AO80" s="1">
        <v>0</v>
      </c>
      <c r="AP80" s="1">
        <v>15105020.039999999</v>
      </c>
      <c r="AQ80" s="1">
        <f t="shared" si="1"/>
        <v>15105020.039999999</v>
      </c>
    </row>
    <row r="81" spans="1:43" x14ac:dyDescent="0.3">
      <c r="A81" t="s">
        <v>133</v>
      </c>
      <c r="B81" t="s">
        <v>1033</v>
      </c>
      <c r="C81">
        <v>1</v>
      </c>
      <c r="D81" t="s">
        <v>496</v>
      </c>
      <c r="E81">
        <v>1.3</v>
      </c>
      <c r="F81" t="s">
        <v>1031</v>
      </c>
      <c r="G81" t="s">
        <v>24</v>
      </c>
      <c r="H81" t="s">
        <v>25</v>
      </c>
      <c r="I81" t="s">
        <v>26</v>
      </c>
      <c r="J81" t="s">
        <v>27</v>
      </c>
      <c r="K81" t="s">
        <v>28</v>
      </c>
      <c r="L81">
        <v>6</v>
      </c>
      <c r="M81">
        <v>18</v>
      </c>
      <c r="N81" t="s">
        <v>269</v>
      </c>
      <c r="O81" t="s">
        <v>1087</v>
      </c>
      <c r="P81">
        <v>6300</v>
      </c>
      <c r="Q81" t="s">
        <v>1058</v>
      </c>
      <c r="R81">
        <v>6320</v>
      </c>
      <c r="S81" t="s">
        <v>1049</v>
      </c>
      <c r="T81">
        <v>6321</v>
      </c>
      <c r="U81" t="s">
        <v>282</v>
      </c>
      <c r="V81">
        <v>13</v>
      </c>
      <c r="W81" t="s">
        <v>283</v>
      </c>
      <c r="X81">
        <v>6000</v>
      </c>
      <c r="Y81" t="s">
        <v>109</v>
      </c>
      <c r="Z81" t="s">
        <v>134</v>
      </c>
      <c r="AA81" t="s">
        <v>29</v>
      </c>
      <c r="AB81" t="s">
        <v>30</v>
      </c>
      <c r="AC81" t="s">
        <v>271</v>
      </c>
      <c r="AD81" t="s">
        <v>270</v>
      </c>
      <c r="AE81" s="1">
        <v>25108364</v>
      </c>
      <c r="AF81" s="1">
        <v>25108346.399999999</v>
      </c>
      <c r="AG81" s="1">
        <v>17685270</v>
      </c>
      <c r="AH81" s="1">
        <v>17685270</v>
      </c>
      <c r="AI81" s="1">
        <v>17685270</v>
      </c>
      <c r="AJ81" s="1">
        <v>17685270</v>
      </c>
      <c r="AK81" s="1">
        <v>17685270</v>
      </c>
      <c r="AL81" s="1">
        <v>7423094</v>
      </c>
      <c r="AM81" s="1">
        <v>0</v>
      </c>
      <c r="AN81" s="1">
        <v>0</v>
      </c>
      <c r="AO81" s="1">
        <v>0</v>
      </c>
      <c r="AP81" s="1">
        <v>25108364</v>
      </c>
      <c r="AQ81" s="1">
        <f t="shared" si="1"/>
        <v>25108364</v>
      </c>
    </row>
    <row r="82" spans="1:43" x14ac:dyDescent="0.3">
      <c r="A82" t="s">
        <v>133</v>
      </c>
      <c r="B82" t="s">
        <v>1033</v>
      </c>
      <c r="C82">
        <v>1</v>
      </c>
      <c r="D82" t="s">
        <v>496</v>
      </c>
      <c r="E82">
        <v>1.3</v>
      </c>
      <c r="F82" t="s">
        <v>1031</v>
      </c>
      <c r="G82" t="s">
        <v>24</v>
      </c>
      <c r="H82" t="s">
        <v>25</v>
      </c>
      <c r="I82" t="s">
        <v>26</v>
      </c>
      <c r="J82" t="s">
        <v>27</v>
      </c>
      <c r="K82" t="s">
        <v>28</v>
      </c>
      <c r="L82">
        <v>6</v>
      </c>
      <c r="M82">
        <v>18</v>
      </c>
      <c r="N82" t="s">
        <v>269</v>
      </c>
      <c r="O82" t="s">
        <v>1087</v>
      </c>
      <c r="P82">
        <v>6300</v>
      </c>
      <c r="Q82" t="s">
        <v>1058</v>
      </c>
      <c r="R82">
        <v>6320</v>
      </c>
      <c r="S82" t="s">
        <v>1049</v>
      </c>
      <c r="T82">
        <v>6321</v>
      </c>
      <c r="U82" t="s">
        <v>282</v>
      </c>
      <c r="V82">
        <v>14</v>
      </c>
      <c r="W82" t="s">
        <v>284</v>
      </c>
      <c r="X82">
        <v>6000</v>
      </c>
      <c r="Y82" t="s">
        <v>109</v>
      </c>
      <c r="Z82" t="s">
        <v>134</v>
      </c>
      <c r="AA82" t="s">
        <v>29</v>
      </c>
      <c r="AB82" t="s">
        <v>30</v>
      </c>
      <c r="AC82" t="s">
        <v>271</v>
      </c>
      <c r="AD82" t="s">
        <v>270</v>
      </c>
      <c r="AE82" s="1">
        <v>75524560.140000001</v>
      </c>
      <c r="AF82" s="1">
        <v>71000017.599999994</v>
      </c>
      <c r="AG82" s="1">
        <v>55380297.270000003</v>
      </c>
      <c r="AH82" s="1">
        <v>55380297.270000003</v>
      </c>
      <c r="AI82" s="1">
        <v>55380297.270000003</v>
      </c>
      <c r="AJ82" s="1">
        <v>49174741.280000001</v>
      </c>
      <c r="AK82" s="1">
        <v>49174741.280000001</v>
      </c>
      <c r="AL82" s="1">
        <v>20144262.869999997</v>
      </c>
      <c r="AM82" s="1">
        <v>0</v>
      </c>
      <c r="AN82" s="1">
        <v>0</v>
      </c>
      <c r="AO82" s="1">
        <v>0</v>
      </c>
      <c r="AP82" s="1">
        <v>75524560.140000001</v>
      </c>
      <c r="AQ82" s="1">
        <f t="shared" si="1"/>
        <v>75524560.140000001</v>
      </c>
    </row>
    <row r="83" spans="1:43" x14ac:dyDescent="0.3">
      <c r="A83" t="s">
        <v>133</v>
      </c>
      <c r="B83" t="s">
        <v>1033</v>
      </c>
      <c r="C83">
        <v>1</v>
      </c>
      <c r="D83" t="s">
        <v>496</v>
      </c>
      <c r="E83">
        <v>1.3</v>
      </c>
      <c r="F83" t="s">
        <v>1031</v>
      </c>
      <c r="G83" t="s">
        <v>24</v>
      </c>
      <c r="H83" t="s">
        <v>25</v>
      </c>
      <c r="I83" t="s">
        <v>26</v>
      </c>
      <c r="J83" t="s">
        <v>27</v>
      </c>
      <c r="K83" t="s">
        <v>28</v>
      </c>
      <c r="L83">
        <v>6</v>
      </c>
      <c r="M83">
        <v>18</v>
      </c>
      <c r="N83" t="s">
        <v>269</v>
      </c>
      <c r="O83" t="s">
        <v>1088</v>
      </c>
      <c r="P83">
        <v>2100</v>
      </c>
      <c r="Q83" t="s">
        <v>999</v>
      </c>
      <c r="R83">
        <v>2110</v>
      </c>
      <c r="S83" t="s">
        <v>69</v>
      </c>
      <c r="T83">
        <v>2111</v>
      </c>
      <c r="U83" t="s">
        <v>157</v>
      </c>
      <c r="V83">
        <v>0</v>
      </c>
      <c r="W83" t="s">
        <v>36</v>
      </c>
      <c r="X83">
        <v>2000</v>
      </c>
      <c r="Y83" t="s">
        <v>69</v>
      </c>
      <c r="Z83" t="s">
        <v>134</v>
      </c>
      <c r="AA83" t="s">
        <v>29</v>
      </c>
      <c r="AB83" t="s">
        <v>30</v>
      </c>
      <c r="AC83" t="s">
        <v>271</v>
      </c>
      <c r="AD83" t="s">
        <v>270</v>
      </c>
      <c r="AE83" s="1">
        <v>65811.5</v>
      </c>
      <c r="AF83" s="1">
        <v>0</v>
      </c>
      <c r="AG83" s="1">
        <v>64771.5</v>
      </c>
      <c r="AH83" s="1">
        <v>64771.5</v>
      </c>
      <c r="AI83" s="1">
        <v>42771.5</v>
      </c>
      <c r="AJ83" s="1">
        <v>42771.5</v>
      </c>
      <c r="AK83" s="1">
        <v>42771.5</v>
      </c>
      <c r="AL83" s="1">
        <v>1040</v>
      </c>
      <c r="AM83" s="1">
        <v>0</v>
      </c>
      <c r="AN83" s="1">
        <v>0</v>
      </c>
      <c r="AO83" s="1">
        <v>0</v>
      </c>
      <c r="AP83" s="1">
        <v>65811.5</v>
      </c>
      <c r="AQ83" s="1">
        <f t="shared" si="1"/>
        <v>65811.5</v>
      </c>
    </row>
    <row r="84" spans="1:43" x14ac:dyDescent="0.3">
      <c r="A84" t="s">
        <v>133</v>
      </c>
      <c r="B84" t="s">
        <v>1033</v>
      </c>
      <c r="C84">
        <v>1</v>
      </c>
      <c r="D84" t="s">
        <v>496</v>
      </c>
      <c r="E84">
        <v>1.3</v>
      </c>
      <c r="F84" t="s">
        <v>1031</v>
      </c>
      <c r="G84" t="s">
        <v>24</v>
      </c>
      <c r="H84" t="s">
        <v>25</v>
      </c>
      <c r="I84" t="s">
        <v>26</v>
      </c>
      <c r="J84" t="s">
        <v>27</v>
      </c>
      <c r="K84" t="s">
        <v>28</v>
      </c>
      <c r="L84">
        <v>6</v>
      </c>
      <c r="M84">
        <v>18</v>
      </c>
      <c r="N84" t="s">
        <v>269</v>
      </c>
      <c r="O84" t="s">
        <v>1088</v>
      </c>
      <c r="P84">
        <v>2200</v>
      </c>
      <c r="Q84" t="s">
        <v>1000</v>
      </c>
      <c r="R84">
        <v>2210</v>
      </c>
      <c r="S84" t="s">
        <v>69</v>
      </c>
      <c r="T84">
        <v>2211</v>
      </c>
      <c r="U84" t="s">
        <v>137</v>
      </c>
      <c r="V84">
        <v>0</v>
      </c>
      <c r="W84" t="s">
        <v>36</v>
      </c>
      <c r="X84">
        <v>2000</v>
      </c>
      <c r="Y84" t="s">
        <v>69</v>
      </c>
      <c r="Z84" t="s">
        <v>134</v>
      </c>
      <c r="AA84" t="s">
        <v>29</v>
      </c>
      <c r="AB84" t="s">
        <v>30</v>
      </c>
      <c r="AC84" t="s">
        <v>271</v>
      </c>
      <c r="AD84" t="s">
        <v>270</v>
      </c>
      <c r="AE84" s="1">
        <v>2545</v>
      </c>
      <c r="AF84" s="1">
        <v>0</v>
      </c>
      <c r="AG84" s="1">
        <v>2161.0100000000002</v>
      </c>
      <c r="AH84" s="1">
        <v>2161.0100000000002</v>
      </c>
      <c r="AI84" s="1">
        <v>2161.0100000000002</v>
      </c>
      <c r="AJ84" s="1">
        <v>2161.0100000000002</v>
      </c>
      <c r="AK84" s="1">
        <v>2161.0100000000002</v>
      </c>
      <c r="AL84" s="1">
        <v>383.98999999999978</v>
      </c>
      <c r="AM84" s="1">
        <v>0</v>
      </c>
      <c r="AN84" s="1">
        <v>0</v>
      </c>
      <c r="AO84" s="1">
        <v>0</v>
      </c>
      <c r="AP84" s="1">
        <v>2545</v>
      </c>
      <c r="AQ84" s="1">
        <f t="shared" si="1"/>
        <v>2545</v>
      </c>
    </row>
    <row r="85" spans="1:43" x14ac:dyDescent="0.3">
      <c r="A85" t="s">
        <v>133</v>
      </c>
      <c r="B85" t="s">
        <v>1033</v>
      </c>
      <c r="C85">
        <v>1</v>
      </c>
      <c r="D85" t="s">
        <v>496</v>
      </c>
      <c r="E85">
        <v>1.3</v>
      </c>
      <c r="F85" t="s">
        <v>1031</v>
      </c>
      <c r="G85" t="s">
        <v>24</v>
      </c>
      <c r="H85" t="s">
        <v>25</v>
      </c>
      <c r="I85" t="s">
        <v>26</v>
      </c>
      <c r="J85" t="s">
        <v>27</v>
      </c>
      <c r="K85" t="s">
        <v>28</v>
      </c>
      <c r="L85">
        <v>6</v>
      </c>
      <c r="M85">
        <v>18</v>
      </c>
      <c r="N85" t="s">
        <v>269</v>
      </c>
      <c r="O85" t="s">
        <v>1088</v>
      </c>
      <c r="P85">
        <v>2200</v>
      </c>
      <c r="Q85" t="s">
        <v>1000</v>
      </c>
      <c r="R85">
        <v>2230</v>
      </c>
      <c r="S85" t="s">
        <v>69</v>
      </c>
      <c r="T85">
        <v>2231</v>
      </c>
      <c r="U85" t="s">
        <v>257</v>
      </c>
      <c r="V85">
        <v>0</v>
      </c>
      <c r="W85" t="s">
        <v>36</v>
      </c>
      <c r="X85">
        <v>2000</v>
      </c>
      <c r="Y85" t="s">
        <v>69</v>
      </c>
      <c r="Z85" t="s">
        <v>134</v>
      </c>
      <c r="AA85" t="s">
        <v>29</v>
      </c>
      <c r="AB85" t="s">
        <v>30</v>
      </c>
      <c r="AC85" t="s">
        <v>271</v>
      </c>
      <c r="AD85" t="s">
        <v>270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f t="shared" si="1"/>
        <v>0</v>
      </c>
    </row>
    <row r="86" spans="1:43" x14ac:dyDescent="0.3">
      <c r="A86" t="s">
        <v>133</v>
      </c>
      <c r="B86" t="s">
        <v>1033</v>
      </c>
      <c r="C86">
        <v>1</v>
      </c>
      <c r="D86" t="s">
        <v>496</v>
      </c>
      <c r="E86">
        <v>1.3</v>
      </c>
      <c r="F86" t="s">
        <v>1031</v>
      </c>
      <c r="G86" t="s">
        <v>24</v>
      </c>
      <c r="H86" t="s">
        <v>25</v>
      </c>
      <c r="I86" t="s">
        <v>26</v>
      </c>
      <c r="J86" t="s">
        <v>27</v>
      </c>
      <c r="K86" t="s">
        <v>28</v>
      </c>
      <c r="L86">
        <v>6</v>
      </c>
      <c r="M86">
        <v>18</v>
      </c>
      <c r="N86" t="s">
        <v>269</v>
      </c>
      <c r="O86" t="s">
        <v>1088</v>
      </c>
      <c r="P86">
        <v>2900</v>
      </c>
      <c r="Q86" t="s">
        <v>1005</v>
      </c>
      <c r="R86">
        <v>2910</v>
      </c>
      <c r="S86" t="s">
        <v>69</v>
      </c>
      <c r="T86">
        <v>2911</v>
      </c>
      <c r="U86" t="s">
        <v>163</v>
      </c>
      <c r="V86">
        <v>0</v>
      </c>
      <c r="W86" t="s">
        <v>36</v>
      </c>
      <c r="X86">
        <v>2000</v>
      </c>
      <c r="Y86" t="s">
        <v>69</v>
      </c>
      <c r="Z86" t="s">
        <v>134</v>
      </c>
      <c r="AA86" t="s">
        <v>29</v>
      </c>
      <c r="AB86" t="s">
        <v>30</v>
      </c>
      <c r="AC86" t="s">
        <v>271</v>
      </c>
      <c r="AD86" t="s">
        <v>270</v>
      </c>
      <c r="AE86" s="1">
        <v>350</v>
      </c>
      <c r="AF86" s="1">
        <v>0</v>
      </c>
      <c r="AG86" s="1">
        <v>342.15</v>
      </c>
      <c r="AH86" s="1">
        <v>342.15</v>
      </c>
      <c r="AI86" s="1">
        <v>342.15</v>
      </c>
      <c r="AJ86" s="1">
        <v>342.15</v>
      </c>
      <c r="AK86" s="1">
        <v>342.15</v>
      </c>
      <c r="AL86" s="1">
        <v>7.8500000000000227</v>
      </c>
      <c r="AM86" s="1">
        <v>0</v>
      </c>
      <c r="AN86" s="1">
        <v>0</v>
      </c>
      <c r="AO86" s="1">
        <v>0</v>
      </c>
      <c r="AP86" s="1">
        <v>350</v>
      </c>
      <c r="AQ86" s="1">
        <f t="shared" si="1"/>
        <v>350</v>
      </c>
    </row>
    <row r="87" spans="1:43" x14ac:dyDescent="0.3">
      <c r="A87" t="s">
        <v>133</v>
      </c>
      <c r="B87" t="s">
        <v>1033</v>
      </c>
      <c r="C87">
        <v>1</v>
      </c>
      <c r="D87" t="s">
        <v>496</v>
      </c>
      <c r="E87">
        <v>1.3</v>
      </c>
      <c r="F87" t="s">
        <v>1031</v>
      </c>
      <c r="G87" t="s">
        <v>24</v>
      </c>
      <c r="H87" t="s">
        <v>25</v>
      </c>
      <c r="I87" t="s">
        <v>26</v>
      </c>
      <c r="J87" t="s">
        <v>27</v>
      </c>
      <c r="K87" t="s">
        <v>28</v>
      </c>
      <c r="L87">
        <v>6</v>
      </c>
      <c r="M87">
        <v>18</v>
      </c>
      <c r="N87" t="s">
        <v>269</v>
      </c>
      <c r="O87" t="s">
        <v>1088</v>
      </c>
      <c r="P87">
        <v>2900</v>
      </c>
      <c r="Q87" t="s">
        <v>1005</v>
      </c>
      <c r="R87">
        <v>2940</v>
      </c>
      <c r="S87" t="s">
        <v>69</v>
      </c>
      <c r="T87">
        <v>2941</v>
      </c>
      <c r="U87" t="s">
        <v>198</v>
      </c>
      <c r="V87">
        <v>0</v>
      </c>
      <c r="W87" t="s">
        <v>36</v>
      </c>
      <c r="X87">
        <v>2000</v>
      </c>
      <c r="Y87" t="s">
        <v>69</v>
      </c>
      <c r="Z87" t="s">
        <v>134</v>
      </c>
      <c r="AA87" t="s">
        <v>29</v>
      </c>
      <c r="AB87" t="s">
        <v>30</v>
      </c>
      <c r="AC87" t="s">
        <v>271</v>
      </c>
      <c r="AD87" t="s">
        <v>270</v>
      </c>
      <c r="AE87" s="1">
        <v>200</v>
      </c>
      <c r="AF87" s="1">
        <v>0</v>
      </c>
      <c r="AG87" s="1">
        <v>199</v>
      </c>
      <c r="AH87" s="1">
        <v>199</v>
      </c>
      <c r="AI87" s="1">
        <v>199</v>
      </c>
      <c r="AJ87" s="1">
        <v>199</v>
      </c>
      <c r="AK87" s="1">
        <v>199</v>
      </c>
      <c r="AL87" s="1">
        <v>1</v>
      </c>
      <c r="AM87" s="1">
        <v>0</v>
      </c>
      <c r="AN87" s="1">
        <v>0</v>
      </c>
      <c r="AO87" s="1">
        <v>0</v>
      </c>
      <c r="AP87" s="1">
        <v>200</v>
      </c>
      <c r="AQ87" s="1">
        <f t="shared" si="1"/>
        <v>200</v>
      </c>
    </row>
    <row r="88" spans="1:43" x14ac:dyDescent="0.3">
      <c r="A88" t="s">
        <v>133</v>
      </c>
      <c r="B88" t="s">
        <v>1033</v>
      </c>
      <c r="C88">
        <v>1</v>
      </c>
      <c r="D88" t="s">
        <v>496</v>
      </c>
      <c r="E88">
        <v>1.3</v>
      </c>
      <c r="F88" t="s">
        <v>1031</v>
      </c>
      <c r="G88" t="s">
        <v>24</v>
      </c>
      <c r="H88" t="s">
        <v>25</v>
      </c>
      <c r="I88" t="s">
        <v>26</v>
      </c>
      <c r="J88" t="s">
        <v>27</v>
      </c>
      <c r="K88" t="s">
        <v>28</v>
      </c>
      <c r="L88">
        <v>6</v>
      </c>
      <c r="M88">
        <v>18</v>
      </c>
      <c r="N88" t="s">
        <v>269</v>
      </c>
      <c r="O88" t="s">
        <v>1088</v>
      </c>
      <c r="P88">
        <v>3100</v>
      </c>
      <c r="Q88" t="s">
        <v>1052</v>
      </c>
      <c r="R88">
        <v>3180</v>
      </c>
      <c r="S88" t="s">
        <v>34</v>
      </c>
      <c r="T88">
        <v>3181</v>
      </c>
      <c r="U88" t="s">
        <v>135</v>
      </c>
      <c r="V88">
        <v>0</v>
      </c>
      <c r="W88" t="s">
        <v>36</v>
      </c>
      <c r="X88">
        <v>3000</v>
      </c>
      <c r="Y88" t="s">
        <v>34</v>
      </c>
      <c r="Z88" t="s">
        <v>134</v>
      </c>
      <c r="AA88" t="s">
        <v>29</v>
      </c>
      <c r="AB88" t="s">
        <v>30</v>
      </c>
      <c r="AC88" t="s">
        <v>271</v>
      </c>
      <c r="AD88" t="s">
        <v>270</v>
      </c>
      <c r="AE88" s="1">
        <v>5500</v>
      </c>
      <c r="AF88" s="1">
        <v>5500</v>
      </c>
      <c r="AG88" s="1">
        <v>3274.18</v>
      </c>
      <c r="AH88" s="1">
        <v>3274.18</v>
      </c>
      <c r="AI88" s="1">
        <v>3274.18</v>
      </c>
      <c r="AJ88" s="1">
        <v>3274.18</v>
      </c>
      <c r="AK88" s="1">
        <v>3274.18</v>
      </c>
      <c r="AL88" s="1">
        <v>2225.8200000000002</v>
      </c>
      <c r="AM88" s="1">
        <v>0</v>
      </c>
      <c r="AN88" s="1">
        <v>0</v>
      </c>
      <c r="AO88" s="1">
        <v>0</v>
      </c>
      <c r="AP88" s="1">
        <v>5500</v>
      </c>
      <c r="AQ88" s="1">
        <f t="shared" si="1"/>
        <v>5500</v>
      </c>
    </row>
    <row r="89" spans="1:43" x14ac:dyDescent="0.3">
      <c r="A89" t="s">
        <v>133</v>
      </c>
      <c r="B89" t="s">
        <v>1033</v>
      </c>
      <c r="C89">
        <v>1</v>
      </c>
      <c r="D89" t="s">
        <v>496</v>
      </c>
      <c r="E89">
        <v>1.3</v>
      </c>
      <c r="F89" t="s">
        <v>1031</v>
      </c>
      <c r="G89" t="s">
        <v>24</v>
      </c>
      <c r="H89" t="s">
        <v>25</v>
      </c>
      <c r="I89" t="s">
        <v>26</v>
      </c>
      <c r="J89" t="s">
        <v>27</v>
      </c>
      <c r="K89" t="s">
        <v>28</v>
      </c>
      <c r="L89">
        <v>6</v>
      </c>
      <c r="M89">
        <v>18</v>
      </c>
      <c r="N89" t="s">
        <v>269</v>
      </c>
      <c r="O89" t="s">
        <v>1088</v>
      </c>
      <c r="P89">
        <v>3200</v>
      </c>
      <c r="Q89" t="s">
        <v>1047</v>
      </c>
      <c r="R89">
        <v>3290</v>
      </c>
      <c r="S89" t="s">
        <v>34</v>
      </c>
      <c r="T89">
        <v>3291</v>
      </c>
      <c r="U89" t="s">
        <v>272</v>
      </c>
      <c r="V89">
        <v>0</v>
      </c>
      <c r="W89" t="s">
        <v>36</v>
      </c>
      <c r="X89">
        <v>3000</v>
      </c>
      <c r="Y89" t="s">
        <v>34</v>
      </c>
      <c r="Z89" t="s">
        <v>134</v>
      </c>
      <c r="AA89" t="s">
        <v>29</v>
      </c>
      <c r="AB89" t="s">
        <v>30</v>
      </c>
      <c r="AC89" t="s">
        <v>271</v>
      </c>
      <c r="AD89" t="s">
        <v>270</v>
      </c>
      <c r="AE89" s="1">
        <v>126633.02</v>
      </c>
      <c r="AF89" s="1">
        <v>120000</v>
      </c>
      <c r="AG89" s="1">
        <v>126633.02</v>
      </c>
      <c r="AH89" s="1">
        <v>126633.02</v>
      </c>
      <c r="AI89" s="1">
        <v>94974.75</v>
      </c>
      <c r="AJ89" s="1">
        <v>94974.75</v>
      </c>
      <c r="AK89" s="1">
        <v>84422</v>
      </c>
      <c r="AL89" s="1">
        <v>0</v>
      </c>
      <c r="AM89" s="1">
        <v>0</v>
      </c>
      <c r="AN89" s="1">
        <v>0</v>
      </c>
      <c r="AO89" s="1">
        <v>0</v>
      </c>
      <c r="AP89" s="1">
        <v>126633.02</v>
      </c>
      <c r="AQ89" s="1">
        <f t="shared" si="1"/>
        <v>126633.02</v>
      </c>
    </row>
    <row r="90" spans="1:43" x14ac:dyDescent="0.3">
      <c r="A90" t="s">
        <v>133</v>
      </c>
      <c r="B90" t="s">
        <v>1033</v>
      </c>
      <c r="C90">
        <v>1</v>
      </c>
      <c r="D90" t="s">
        <v>496</v>
      </c>
      <c r="E90">
        <v>1.3</v>
      </c>
      <c r="F90" t="s">
        <v>1031</v>
      </c>
      <c r="G90" t="s">
        <v>24</v>
      </c>
      <c r="H90" t="s">
        <v>25</v>
      </c>
      <c r="I90" t="s">
        <v>26</v>
      </c>
      <c r="J90" t="s">
        <v>27</v>
      </c>
      <c r="K90" t="s">
        <v>28</v>
      </c>
      <c r="L90">
        <v>6</v>
      </c>
      <c r="M90">
        <v>18</v>
      </c>
      <c r="N90" t="s">
        <v>269</v>
      </c>
      <c r="O90" t="s">
        <v>1088</v>
      </c>
      <c r="P90">
        <v>3300</v>
      </c>
      <c r="Q90" t="s">
        <v>1035</v>
      </c>
      <c r="R90">
        <v>3310</v>
      </c>
      <c r="S90" t="s">
        <v>34</v>
      </c>
      <c r="T90">
        <v>3311</v>
      </c>
      <c r="U90" t="s">
        <v>176</v>
      </c>
      <c r="V90">
        <v>0</v>
      </c>
      <c r="W90" t="s">
        <v>36</v>
      </c>
      <c r="X90">
        <v>3000</v>
      </c>
      <c r="Y90" t="s">
        <v>34</v>
      </c>
      <c r="Z90" t="s">
        <v>134</v>
      </c>
      <c r="AA90" t="s">
        <v>29</v>
      </c>
      <c r="AB90" t="s">
        <v>30</v>
      </c>
      <c r="AC90" t="s">
        <v>271</v>
      </c>
      <c r="AD90" t="s">
        <v>270</v>
      </c>
      <c r="AE90" s="1">
        <v>3325000</v>
      </c>
      <c r="AF90" s="1">
        <v>3900000</v>
      </c>
      <c r="AG90" s="1">
        <v>232000</v>
      </c>
      <c r="AH90" s="1">
        <v>232000</v>
      </c>
      <c r="AI90" s="1">
        <v>0</v>
      </c>
      <c r="AJ90" s="1">
        <v>0</v>
      </c>
      <c r="AK90" s="1">
        <v>0</v>
      </c>
      <c r="AL90" s="1">
        <v>3093000</v>
      </c>
      <c r="AM90" s="1">
        <v>0</v>
      </c>
      <c r="AN90" s="1">
        <v>0</v>
      </c>
      <c r="AO90" s="1">
        <v>0</v>
      </c>
      <c r="AP90" s="1">
        <v>3825000</v>
      </c>
      <c r="AQ90" s="1">
        <f t="shared" si="1"/>
        <v>3325000</v>
      </c>
    </row>
    <row r="91" spans="1:43" x14ac:dyDescent="0.3">
      <c r="A91" t="s">
        <v>133</v>
      </c>
      <c r="B91" t="s">
        <v>1033</v>
      </c>
      <c r="C91">
        <v>1</v>
      </c>
      <c r="D91" t="s">
        <v>496</v>
      </c>
      <c r="E91">
        <v>1.3</v>
      </c>
      <c r="F91" t="s">
        <v>1031</v>
      </c>
      <c r="G91" t="s">
        <v>24</v>
      </c>
      <c r="H91" t="s">
        <v>25</v>
      </c>
      <c r="I91" t="s">
        <v>26</v>
      </c>
      <c r="J91" t="s">
        <v>27</v>
      </c>
      <c r="K91" t="s">
        <v>28</v>
      </c>
      <c r="L91">
        <v>6</v>
      </c>
      <c r="M91">
        <v>18</v>
      </c>
      <c r="N91" t="s">
        <v>269</v>
      </c>
      <c r="O91" t="s">
        <v>1088</v>
      </c>
      <c r="P91">
        <v>3300</v>
      </c>
      <c r="Q91" t="s">
        <v>1035</v>
      </c>
      <c r="R91">
        <v>3330</v>
      </c>
      <c r="S91" t="s">
        <v>34</v>
      </c>
      <c r="T91">
        <v>3331</v>
      </c>
      <c r="U91" t="s">
        <v>200</v>
      </c>
      <c r="V91">
        <v>0</v>
      </c>
      <c r="W91" t="s">
        <v>36</v>
      </c>
      <c r="X91">
        <v>3000</v>
      </c>
      <c r="Y91" t="s">
        <v>34</v>
      </c>
      <c r="Z91" t="s">
        <v>134</v>
      </c>
      <c r="AA91" t="s">
        <v>29</v>
      </c>
      <c r="AB91" t="s">
        <v>30</v>
      </c>
      <c r="AC91" t="s">
        <v>271</v>
      </c>
      <c r="AD91" t="s">
        <v>270</v>
      </c>
      <c r="AE91" s="1">
        <v>2605267.2000000002</v>
      </c>
      <c r="AF91" s="1">
        <v>994495</v>
      </c>
      <c r="AG91" s="1">
        <v>2605267.2000000002</v>
      </c>
      <c r="AH91" s="1">
        <v>2605267.2000000002</v>
      </c>
      <c r="AI91" s="1">
        <v>2420664.7999999998</v>
      </c>
      <c r="AJ91" s="1">
        <v>2420664.7999999998</v>
      </c>
      <c r="AK91" s="1">
        <v>2420664.7999999998</v>
      </c>
      <c r="AL91" s="1">
        <v>0</v>
      </c>
      <c r="AM91" s="1">
        <v>0</v>
      </c>
      <c r="AN91" s="1">
        <v>0</v>
      </c>
      <c r="AO91" s="1">
        <v>0</v>
      </c>
      <c r="AP91" s="1">
        <v>2605267.2000000002</v>
      </c>
      <c r="AQ91" s="1">
        <f t="shared" si="1"/>
        <v>2605267.2000000002</v>
      </c>
    </row>
    <row r="92" spans="1:43" x14ac:dyDescent="0.3">
      <c r="A92" t="s">
        <v>133</v>
      </c>
      <c r="B92" t="s">
        <v>1033</v>
      </c>
      <c r="C92">
        <v>1</v>
      </c>
      <c r="D92" t="s">
        <v>496</v>
      </c>
      <c r="E92">
        <v>1.3</v>
      </c>
      <c r="F92" t="s">
        <v>1031</v>
      </c>
      <c r="G92" t="s">
        <v>24</v>
      </c>
      <c r="H92" t="s">
        <v>25</v>
      </c>
      <c r="I92" t="s">
        <v>26</v>
      </c>
      <c r="J92" t="s">
        <v>27</v>
      </c>
      <c r="K92" t="s">
        <v>28</v>
      </c>
      <c r="L92">
        <v>6</v>
      </c>
      <c r="M92">
        <v>18</v>
      </c>
      <c r="N92" t="s">
        <v>269</v>
      </c>
      <c r="O92" t="s">
        <v>1088</v>
      </c>
      <c r="P92">
        <v>3300</v>
      </c>
      <c r="Q92" t="s">
        <v>1035</v>
      </c>
      <c r="R92">
        <v>3360</v>
      </c>
      <c r="S92" t="s">
        <v>34</v>
      </c>
      <c r="T92">
        <v>3361</v>
      </c>
      <c r="U92" t="s">
        <v>201</v>
      </c>
      <c r="V92">
        <v>0</v>
      </c>
      <c r="W92" t="s">
        <v>36</v>
      </c>
      <c r="X92">
        <v>3000</v>
      </c>
      <c r="Y92" t="s">
        <v>34</v>
      </c>
      <c r="Z92" t="s">
        <v>134</v>
      </c>
      <c r="AA92" t="s">
        <v>29</v>
      </c>
      <c r="AB92" t="s">
        <v>30</v>
      </c>
      <c r="AC92" t="s">
        <v>271</v>
      </c>
      <c r="AD92" t="s">
        <v>270</v>
      </c>
      <c r="AE92" s="1">
        <v>9566</v>
      </c>
      <c r="AF92" s="1">
        <v>0</v>
      </c>
      <c r="AG92" s="1">
        <v>9566</v>
      </c>
      <c r="AH92" s="1">
        <v>9566</v>
      </c>
      <c r="AI92" s="1">
        <v>4566</v>
      </c>
      <c r="AJ92" s="1">
        <v>4566</v>
      </c>
      <c r="AK92" s="1">
        <v>4566</v>
      </c>
      <c r="AL92" s="1">
        <v>0</v>
      </c>
      <c r="AM92" s="1">
        <v>0</v>
      </c>
      <c r="AN92" s="1">
        <v>0</v>
      </c>
      <c r="AO92" s="1">
        <v>0</v>
      </c>
      <c r="AP92" s="1">
        <v>9566</v>
      </c>
      <c r="AQ92" s="1">
        <f t="shared" si="1"/>
        <v>9566</v>
      </c>
    </row>
    <row r="93" spans="1:43" x14ac:dyDescent="0.3">
      <c r="A93" t="s">
        <v>133</v>
      </c>
      <c r="B93" t="s">
        <v>1033</v>
      </c>
      <c r="C93">
        <v>1</v>
      </c>
      <c r="D93" t="s">
        <v>496</v>
      </c>
      <c r="E93">
        <v>1.3</v>
      </c>
      <c r="F93" t="s">
        <v>1031</v>
      </c>
      <c r="G93" t="s">
        <v>24</v>
      </c>
      <c r="H93" t="s">
        <v>25</v>
      </c>
      <c r="I93" t="s">
        <v>26</v>
      </c>
      <c r="J93" t="s">
        <v>27</v>
      </c>
      <c r="K93" t="s">
        <v>28</v>
      </c>
      <c r="L93">
        <v>6</v>
      </c>
      <c r="M93">
        <v>18</v>
      </c>
      <c r="N93" t="s">
        <v>269</v>
      </c>
      <c r="O93" t="s">
        <v>1088</v>
      </c>
      <c r="P93">
        <v>3400</v>
      </c>
      <c r="Q93" t="s">
        <v>1059</v>
      </c>
      <c r="R93">
        <v>3410</v>
      </c>
      <c r="S93" t="s">
        <v>34</v>
      </c>
      <c r="T93">
        <v>3411</v>
      </c>
      <c r="U93" t="s">
        <v>268</v>
      </c>
      <c r="V93">
        <v>0</v>
      </c>
      <c r="W93" t="s">
        <v>36</v>
      </c>
      <c r="X93">
        <v>3000</v>
      </c>
      <c r="Y93" t="s">
        <v>34</v>
      </c>
      <c r="Z93" t="s">
        <v>134</v>
      </c>
      <c r="AA93" t="s">
        <v>29</v>
      </c>
      <c r="AB93" t="s">
        <v>30</v>
      </c>
      <c r="AC93" t="s">
        <v>271</v>
      </c>
      <c r="AD93" t="s">
        <v>270</v>
      </c>
      <c r="AE93" s="1">
        <v>12846689.84</v>
      </c>
      <c r="AF93" s="1">
        <v>8358322.8600000003</v>
      </c>
      <c r="AG93" s="1">
        <v>10171005.529999999</v>
      </c>
      <c r="AH93" s="1">
        <v>10171005.529999999</v>
      </c>
      <c r="AI93" s="1">
        <v>10171005.529999999</v>
      </c>
      <c r="AJ93" s="1">
        <v>10171005.529999999</v>
      </c>
      <c r="AK93" s="1">
        <v>10171005.529999999</v>
      </c>
      <c r="AL93" s="1">
        <v>2675684.3100000005</v>
      </c>
      <c r="AM93" s="1">
        <v>0</v>
      </c>
      <c r="AN93" s="1">
        <v>0</v>
      </c>
      <c r="AO93" s="1">
        <v>0</v>
      </c>
      <c r="AP93" s="1">
        <v>13346689.84</v>
      </c>
      <c r="AQ93" s="1">
        <f t="shared" si="1"/>
        <v>12846689.84</v>
      </c>
    </row>
    <row r="94" spans="1:43" x14ac:dyDescent="0.3">
      <c r="A94" t="s">
        <v>133</v>
      </c>
      <c r="B94" t="s">
        <v>1033</v>
      </c>
      <c r="C94">
        <v>1</v>
      </c>
      <c r="D94" t="s">
        <v>496</v>
      </c>
      <c r="E94">
        <v>1.3</v>
      </c>
      <c r="F94" t="s">
        <v>1031</v>
      </c>
      <c r="G94" t="s">
        <v>24</v>
      </c>
      <c r="H94" t="s">
        <v>25</v>
      </c>
      <c r="I94" t="s">
        <v>26</v>
      </c>
      <c r="J94" t="s">
        <v>27</v>
      </c>
      <c r="K94" t="s">
        <v>28</v>
      </c>
      <c r="L94">
        <v>6</v>
      </c>
      <c r="M94">
        <v>18</v>
      </c>
      <c r="N94" t="s">
        <v>269</v>
      </c>
      <c r="O94" t="s">
        <v>1088</v>
      </c>
      <c r="P94">
        <v>3400</v>
      </c>
      <c r="Q94" t="s">
        <v>1059</v>
      </c>
      <c r="R94">
        <v>3410</v>
      </c>
      <c r="S94" t="s">
        <v>34</v>
      </c>
      <c r="T94">
        <v>3411</v>
      </c>
      <c r="U94" t="s">
        <v>268</v>
      </c>
      <c r="V94">
        <v>61</v>
      </c>
      <c r="W94" t="s">
        <v>486</v>
      </c>
      <c r="X94">
        <v>3000</v>
      </c>
      <c r="Y94" t="s">
        <v>34</v>
      </c>
      <c r="Z94" t="s">
        <v>134</v>
      </c>
      <c r="AA94" t="s">
        <v>29</v>
      </c>
      <c r="AB94" t="s">
        <v>30</v>
      </c>
      <c r="AC94" t="s">
        <v>271</v>
      </c>
      <c r="AD94" t="s">
        <v>270</v>
      </c>
      <c r="AE94" s="1">
        <v>0</v>
      </c>
      <c r="AF94" s="1">
        <v>0</v>
      </c>
      <c r="AG94" s="1">
        <v>11.6</v>
      </c>
      <c r="AH94" s="1">
        <v>11.6</v>
      </c>
      <c r="AI94" s="1">
        <v>11.6</v>
      </c>
      <c r="AJ94" s="1">
        <v>11.6</v>
      </c>
      <c r="AK94" s="1">
        <v>11.6</v>
      </c>
      <c r="AL94" s="1">
        <v>-11.6</v>
      </c>
      <c r="AM94" s="1">
        <v>0</v>
      </c>
      <c r="AN94" s="1">
        <v>0</v>
      </c>
      <c r="AO94" s="1">
        <v>0</v>
      </c>
      <c r="AP94" s="1">
        <v>0</v>
      </c>
      <c r="AQ94" s="1">
        <f t="shared" si="1"/>
        <v>0</v>
      </c>
    </row>
    <row r="95" spans="1:43" x14ac:dyDescent="0.3">
      <c r="A95" t="s">
        <v>133</v>
      </c>
      <c r="B95" t="s">
        <v>1033</v>
      </c>
      <c r="C95">
        <v>1</v>
      </c>
      <c r="D95" t="s">
        <v>496</v>
      </c>
      <c r="E95">
        <v>1.3</v>
      </c>
      <c r="F95" t="s">
        <v>1031</v>
      </c>
      <c r="G95" t="s">
        <v>24</v>
      </c>
      <c r="H95" t="s">
        <v>25</v>
      </c>
      <c r="I95" t="s">
        <v>26</v>
      </c>
      <c r="J95" t="s">
        <v>27</v>
      </c>
      <c r="K95" t="s">
        <v>28</v>
      </c>
      <c r="L95">
        <v>6</v>
      </c>
      <c r="M95">
        <v>18</v>
      </c>
      <c r="N95" t="s">
        <v>269</v>
      </c>
      <c r="O95" t="s">
        <v>1088</v>
      </c>
      <c r="P95">
        <v>3400</v>
      </c>
      <c r="Q95" t="s">
        <v>1059</v>
      </c>
      <c r="R95">
        <v>3420</v>
      </c>
      <c r="S95" t="s">
        <v>34</v>
      </c>
      <c r="T95">
        <v>3421</v>
      </c>
      <c r="U95" t="s">
        <v>273</v>
      </c>
      <c r="V95">
        <v>0</v>
      </c>
      <c r="W95" t="s">
        <v>36</v>
      </c>
      <c r="X95">
        <v>3000</v>
      </c>
      <c r="Y95" t="s">
        <v>34</v>
      </c>
      <c r="Z95" t="s">
        <v>134</v>
      </c>
      <c r="AA95" t="s">
        <v>29</v>
      </c>
      <c r="AB95" t="s">
        <v>30</v>
      </c>
      <c r="AC95" t="s">
        <v>271</v>
      </c>
      <c r="AD95" t="s">
        <v>270</v>
      </c>
      <c r="AE95" s="1">
        <v>67083372.82</v>
      </c>
      <c r="AF95" s="1">
        <v>37831073</v>
      </c>
      <c r="AG95" s="1">
        <v>52084142.780000001</v>
      </c>
      <c r="AH95" s="1">
        <v>51959142.780000001</v>
      </c>
      <c r="AI95" s="1">
        <v>47023696.32</v>
      </c>
      <c r="AJ95" s="1">
        <v>46971401.869999997</v>
      </c>
      <c r="AK95" s="1">
        <v>46964502.68</v>
      </c>
      <c r="AL95" s="1">
        <v>14999230.039999999</v>
      </c>
      <c r="AM95" s="1">
        <v>0</v>
      </c>
      <c r="AN95" s="1">
        <v>0</v>
      </c>
      <c r="AO95" s="1">
        <v>0</v>
      </c>
      <c r="AP95" s="1">
        <v>67583372.819999993</v>
      </c>
      <c r="AQ95" s="1">
        <f t="shared" si="1"/>
        <v>67083372.82</v>
      </c>
    </row>
    <row r="96" spans="1:43" x14ac:dyDescent="0.3">
      <c r="A96" t="s">
        <v>133</v>
      </c>
      <c r="B96" t="s">
        <v>1033</v>
      </c>
      <c r="C96">
        <v>1</v>
      </c>
      <c r="D96" t="s">
        <v>496</v>
      </c>
      <c r="E96">
        <v>1.3</v>
      </c>
      <c r="F96" t="s">
        <v>1031</v>
      </c>
      <c r="G96" t="s">
        <v>24</v>
      </c>
      <c r="H96" t="s">
        <v>25</v>
      </c>
      <c r="I96" t="s">
        <v>26</v>
      </c>
      <c r="J96" t="s">
        <v>27</v>
      </c>
      <c r="K96" t="s">
        <v>28</v>
      </c>
      <c r="L96">
        <v>6</v>
      </c>
      <c r="M96">
        <v>18</v>
      </c>
      <c r="N96" t="s">
        <v>269</v>
      </c>
      <c r="O96" t="s">
        <v>1088</v>
      </c>
      <c r="P96">
        <v>3400</v>
      </c>
      <c r="Q96" t="s">
        <v>1059</v>
      </c>
      <c r="R96">
        <v>3430</v>
      </c>
      <c r="S96" t="s">
        <v>34</v>
      </c>
      <c r="T96">
        <v>3431</v>
      </c>
      <c r="U96" t="s">
        <v>274</v>
      </c>
      <c r="V96">
        <v>0</v>
      </c>
      <c r="W96" t="s">
        <v>36</v>
      </c>
      <c r="X96">
        <v>3000</v>
      </c>
      <c r="Y96" t="s">
        <v>34</v>
      </c>
      <c r="Z96" t="s">
        <v>134</v>
      </c>
      <c r="AA96" t="s">
        <v>29</v>
      </c>
      <c r="AB96" t="s">
        <v>30</v>
      </c>
      <c r="AC96" t="s">
        <v>271</v>
      </c>
      <c r="AD96" t="s">
        <v>270</v>
      </c>
      <c r="AE96" s="1">
        <v>1850000</v>
      </c>
      <c r="AF96" s="1">
        <v>850000</v>
      </c>
      <c r="AG96" s="1">
        <v>1700000</v>
      </c>
      <c r="AH96" s="1">
        <v>1700000</v>
      </c>
      <c r="AI96" s="1">
        <v>803398.88</v>
      </c>
      <c r="AJ96" s="1">
        <v>803398.88</v>
      </c>
      <c r="AK96" s="1">
        <v>666178.30000000005</v>
      </c>
      <c r="AL96" s="1">
        <v>150000</v>
      </c>
      <c r="AM96" s="1">
        <v>0</v>
      </c>
      <c r="AN96" s="1">
        <v>0</v>
      </c>
      <c r="AO96" s="1">
        <v>0</v>
      </c>
      <c r="AP96" s="1">
        <v>1850000</v>
      </c>
      <c r="AQ96" s="1">
        <f t="shared" si="1"/>
        <v>1850000</v>
      </c>
    </row>
    <row r="97" spans="1:43" x14ac:dyDescent="0.3">
      <c r="A97" t="s">
        <v>133</v>
      </c>
      <c r="B97" t="s">
        <v>1033</v>
      </c>
      <c r="C97">
        <v>1</v>
      </c>
      <c r="D97" t="s">
        <v>496</v>
      </c>
      <c r="E97">
        <v>1.3</v>
      </c>
      <c r="F97" t="s">
        <v>1031</v>
      </c>
      <c r="G97" t="s">
        <v>24</v>
      </c>
      <c r="H97" t="s">
        <v>25</v>
      </c>
      <c r="I97" t="s">
        <v>26</v>
      </c>
      <c r="J97" t="s">
        <v>27</v>
      </c>
      <c r="K97" t="s">
        <v>28</v>
      </c>
      <c r="L97">
        <v>6</v>
      </c>
      <c r="M97">
        <v>18</v>
      </c>
      <c r="N97" t="s">
        <v>269</v>
      </c>
      <c r="O97" t="s">
        <v>1088</v>
      </c>
      <c r="P97">
        <v>3500</v>
      </c>
      <c r="Q97" t="s">
        <v>1051</v>
      </c>
      <c r="R97">
        <v>3510</v>
      </c>
      <c r="S97" t="s">
        <v>34</v>
      </c>
      <c r="T97">
        <v>3511</v>
      </c>
      <c r="U97" t="s">
        <v>275</v>
      </c>
      <c r="V97">
        <v>0</v>
      </c>
      <c r="W97" t="s">
        <v>36</v>
      </c>
      <c r="X97">
        <v>3000</v>
      </c>
      <c r="Y97" t="s">
        <v>34</v>
      </c>
      <c r="Z97" t="s">
        <v>134</v>
      </c>
      <c r="AA97" t="s">
        <v>29</v>
      </c>
      <c r="AB97" t="s">
        <v>30</v>
      </c>
      <c r="AC97" t="s">
        <v>271</v>
      </c>
      <c r="AD97" t="s">
        <v>270</v>
      </c>
      <c r="AE97" s="1">
        <v>15000000</v>
      </c>
      <c r="AF97" s="1">
        <v>36385568</v>
      </c>
      <c r="AG97" s="1">
        <v>13421854.42</v>
      </c>
      <c r="AH97" s="1">
        <v>13421854.42</v>
      </c>
      <c r="AI97" s="1">
        <v>13421854.42</v>
      </c>
      <c r="AJ97" s="1">
        <v>11917888.689999999</v>
      </c>
      <c r="AK97" s="1">
        <v>11917888.689999999</v>
      </c>
      <c r="AL97" s="1">
        <v>1578145.58</v>
      </c>
      <c r="AM97" s="1">
        <v>0</v>
      </c>
      <c r="AN97" s="1">
        <v>0</v>
      </c>
      <c r="AO97" s="1">
        <v>0</v>
      </c>
      <c r="AP97" s="1">
        <v>15500000</v>
      </c>
      <c r="AQ97" s="1">
        <f t="shared" si="1"/>
        <v>15000000</v>
      </c>
    </row>
    <row r="98" spans="1:43" x14ac:dyDescent="0.3">
      <c r="A98" t="s">
        <v>133</v>
      </c>
      <c r="B98" t="s">
        <v>1033</v>
      </c>
      <c r="C98">
        <v>1</v>
      </c>
      <c r="D98" t="s">
        <v>496</v>
      </c>
      <c r="E98">
        <v>1.3</v>
      </c>
      <c r="F98" t="s">
        <v>1031</v>
      </c>
      <c r="G98" t="s">
        <v>24</v>
      </c>
      <c r="H98" t="s">
        <v>25</v>
      </c>
      <c r="I98" t="s">
        <v>26</v>
      </c>
      <c r="J98" t="s">
        <v>27</v>
      </c>
      <c r="K98" t="s">
        <v>28</v>
      </c>
      <c r="L98">
        <v>6</v>
      </c>
      <c r="M98">
        <v>18</v>
      </c>
      <c r="N98" t="s">
        <v>269</v>
      </c>
      <c r="O98" t="s">
        <v>1088</v>
      </c>
      <c r="P98">
        <v>3700</v>
      </c>
      <c r="Q98" t="s">
        <v>1056</v>
      </c>
      <c r="R98">
        <v>3710</v>
      </c>
      <c r="S98" t="s">
        <v>34</v>
      </c>
      <c r="T98">
        <v>3711</v>
      </c>
      <c r="U98" t="s">
        <v>276</v>
      </c>
      <c r="V98">
        <v>0</v>
      </c>
      <c r="W98" t="s">
        <v>36</v>
      </c>
      <c r="X98">
        <v>3000</v>
      </c>
      <c r="Y98" t="s">
        <v>34</v>
      </c>
      <c r="Z98" t="s">
        <v>134</v>
      </c>
      <c r="AA98" t="s">
        <v>29</v>
      </c>
      <c r="AB98" t="s">
        <v>30</v>
      </c>
      <c r="AC98" t="s">
        <v>271</v>
      </c>
      <c r="AD98" t="s">
        <v>270</v>
      </c>
      <c r="AE98" s="1">
        <v>8960</v>
      </c>
      <c r="AF98" s="1">
        <v>0</v>
      </c>
      <c r="AG98" s="1">
        <v>8960</v>
      </c>
      <c r="AH98" s="1">
        <v>8960</v>
      </c>
      <c r="AI98" s="1">
        <v>8960</v>
      </c>
      <c r="AJ98" s="1">
        <v>8960</v>
      </c>
      <c r="AK98" s="1">
        <v>8960</v>
      </c>
      <c r="AL98" s="1">
        <v>0</v>
      </c>
      <c r="AM98" s="1">
        <v>0</v>
      </c>
      <c r="AN98" s="1">
        <v>0</v>
      </c>
      <c r="AO98" s="1">
        <v>0</v>
      </c>
      <c r="AP98" s="1">
        <v>8960</v>
      </c>
      <c r="AQ98" s="1">
        <f t="shared" si="1"/>
        <v>8960</v>
      </c>
    </row>
    <row r="99" spans="1:43" x14ac:dyDescent="0.3">
      <c r="A99" t="s">
        <v>133</v>
      </c>
      <c r="B99" t="s">
        <v>1033</v>
      </c>
      <c r="C99">
        <v>1</v>
      </c>
      <c r="D99" t="s">
        <v>496</v>
      </c>
      <c r="E99">
        <v>1.3</v>
      </c>
      <c r="F99" t="s">
        <v>1031</v>
      </c>
      <c r="G99" t="s">
        <v>24</v>
      </c>
      <c r="H99" t="s">
        <v>25</v>
      </c>
      <c r="I99" t="s">
        <v>26</v>
      </c>
      <c r="J99" t="s">
        <v>27</v>
      </c>
      <c r="K99" t="s">
        <v>28</v>
      </c>
      <c r="L99">
        <v>6</v>
      </c>
      <c r="M99">
        <v>18</v>
      </c>
      <c r="N99" t="s">
        <v>269</v>
      </c>
      <c r="O99" t="s">
        <v>1088</v>
      </c>
      <c r="P99">
        <v>3700</v>
      </c>
      <c r="Q99" t="s">
        <v>1056</v>
      </c>
      <c r="R99">
        <v>3720</v>
      </c>
      <c r="S99" t="s">
        <v>34</v>
      </c>
      <c r="T99">
        <v>3721</v>
      </c>
      <c r="U99" t="s">
        <v>277</v>
      </c>
      <c r="V99">
        <v>0</v>
      </c>
      <c r="W99" t="s">
        <v>36</v>
      </c>
      <c r="X99">
        <v>3000</v>
      </c>
      <c r="Y99" t="s">
        <v>34</v>
      </c>
      <c r="Z99" t="s">
        <v>134</v>
      </c>
      <c r="AA99" t="s">
        <v>29</v>
      </c>
      <c r="AB99" t="s">
        <v>30</v>
      </c>
      <c r="AC99" t="s">
        <v>271</v>
      </c>
      <c r="AD99" t="s">
        <v>270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f t="shared" si="1"/>
        <v>0</v>
      </c>
    </row>
    <row r="100" spans="1:43" x14ac:dyDescent="0.3">
      <c r="A100" t="s">
        <v>133</v>
      </c>
      <c r="B100" t="s">
        <v>1033</v>
      </c>
      <c r="C100">
        <v>1</v>
      </c>
      <c r="D100" t="s">
        <v>496</v>
      </c>
      <c r="E100">
        <v>1.3</v>
      </c>
      <c r="F100" t="s">
        <v>1031</v>
      </c>
      <c r="G100" t="s">
        <v>24</v>
      </c>
      <c r="H100" t="s">
        <v>25</v>
      </c>
      <c r="I100" t="s">
        <v>26</v>
      </c>
      <c r="J100" t="s">
        <v>27</v>
      </c>
      <c r="K100" t="s">
        <v>28</v>
      </c>
      <c r="L100">
        <v>6</v>
      </c>
      <c r="M100">
        <v>18</v>
      </c>
      <c r="N100" t="s">
        <v>269</v>
      </c>
      <c r="O100" t="s">
        <v>1088</v>
      </c>
      <c r="P100">
        <v>3700</v>
      </c>
      <c r="Q100" t="s">
        <v>1056</v>
      </c>
      <c r="R100">
        <v>3750</v>
      </c>
      <c r="S100" t="s">
        <v>34</v>
      </c>
      <c r="T100">
        <v>3751</v>
      </c>
      <c r="U100" t="s">
        <v>278</v>
      </c>
      <c r="V100">
        <v>0</v>
      </c>
      <c r="W100" t="s">
        <v>36</v>
      </c>
      <c r="X100">
        <v>3000</v>
      </c>
      <c r="Y100" t="s">
        <v>34</v>
      </c>
      <c r="Z100" t="s">
        <v>134</v>
      </c>
      <c r="AA100" t="s">
        <v>29</v>
      </c>
      <c r="AB100" t="s">
        <v>30</v>
      </c>
      <c r="AC100" t="s">
        <v>271</v>
      </c>
      <c r="AD100" t="s">
        <v>270</v>
      </c>
      <c r="AE100" s="1">
        <v>2480</v>
      </c>
      <c r="AF100" s="1">
        <v>0</v>
      </c>
      <c r="AG100" s="1">
        <v>1213</v>
      </c>
      <c r="AH100" s="1">
        <v>1213</v>
      </c>
      <c r="AI100" s="1">
        <v>1213</v>
      </c>
      <c r="AJ100" s="1">
        <v>1213</v>
      </c>
      <c r="AK100" s="1">
        <v>1213</v>
      </c>
      <c r="AL100" s="1">
        <v>1267</v>
      </c>
      <c r="AM100" s="1">
        <v>0</v>
      </c>
      <c r="AN100" s="1">
        <v>0</v>
      </c>
      <c r="AO100" s="1">
        <v>0</v>
      </c>
      <c r="AP100" s="1">
        <v>2480</v>
      </c>
      <c r="AQ100" s="1">
        <f t="shared" si="1"/>
        <v>2480</v>
      </c>
    </row>
    <row r="101" spans="1:43" x14ac:dyDescent="0.3">
      <c r="A101" t="s">
        <v>133</v>
      </c>
      <c r="B101" t="s">
        <v>1033</v>
      </c>
      <c r="C101">
        <v>1</v>
      </c>
      <c r="D101" t="s">
        <v>496</v>
      </c>
      <c r="E101">
        <v>1.3</v>
      </c>
      <c r="F101" t="s">
        <v>1031</v>
      </c>
      <c r="G101" t="s">
        <v>24</v>
      </c>
      <c r="H101" t="s">
        <v>25</v>
      </c>
      <c r="I101" t="s">
        <v>26</v>
      </c>
      <c r="J101" t="s">
        <v>27</v>
      </c>
      <c r="K101" t="s">
        <v>28</v>
      </c>
      <c r="L101">
        <v>6</v>
      </c>
      <c r="M101">
        <v>18</v>
      </c>
      <c r="N101" t="s">
        <v>269</v>
      </c>
      <c r="O101" t="s">
        <v>1088</v>
      </c>
      <c r="P101">
        <v>3700</v>
      </c>
      <c r="Q101" t="s">
        <v>1056</v>
      </c>
      <c r="R101">
        <v>3790</v>
      </c>
      <c r="S101" t="s">
        <v>34</v>
      </c>
      <c r="T101">
        <v>3791</v>
      </c>
      <c r="U101" t="s">
        <v>279</v>
      </c>
      <c r="V101">
        <v>0</v>
      </c>
      <c r="W101" t="s">
        <v>36</v>
      </c>
      <c r="X101">
        <v>3000</v>
      </c>
      <c r="Y101" t="s">
        <v>34</v>
      </c>
      <c r="Z101" t="s">
        <v>134</v>
      </c>
      <c r="AA101" t="s">
        <v>29</v>
      </c>
      <c r="AB101" t="s">
        <v>30</v>
      </c>
      <c r="AC101" t="s">
        <v>271</v>
      </c>
      <c r="AD101" t="s">
        <v>270</v>
      </c>
      <c r="AE101" s="1">
        <v>3500</v>
      </c>
      <c r="AF101" s="1">
        <v>0</v>
      </c>
      <c r="AG101" s="1">
        <v>1771</v>
      </c>
      <c r="AH101" s="1">
        <v>1771</v>
      </c>
      <c r="AI101" s="1">
        <v>1771</v>
      </c>
      <c r="AJ101" s="1">
        <v>1771</v>
      </c>
      <c r="AK101" s="1">
        <v>1771</v>
      </c>
      <c r="AL101" s="1">
        <v>1729</v>
      </c>
      <c r="AM101" s="1">
        <v>0</v>
      </c>
      <c r="AN101" s="1">
        <v>0</v>
      </c>
      <c r="AO101" s="1">
        <v>0</v>
      </c>
      <c r="AP101" s="1">
        <v>3500</v>
      </c>
      <c r="AQ101" s="1">
        <f t="shared" si="1"/>
        <v>3500</v>
      </c>
    </row>
    <row r="102" spans="1:43" x14ac:dyDescent="0.3">
      <c r="A102" t="s">
        <v>133</v>
      </c>
      <c r="B102" t="s">
        <v>1033</v>
      </c>
      <c r="C102">
        <v>1</v>
      </c>
      <c r="D102" t="s">
        <v>496</v>
      </c>
      <c r="E102">
        <v>1.3</v>
      </c>
      <c r="F102" t="s">
        <v>1031</v>
      </c>
      <c r="G102" t="s">
        <v>24</v>
      </c>
      <c r="H102" t="s">
        <v>25</v>
      </c>
      <c r="I102" t="s">
        <v>26</v>
      </c>
      <c r="J102" t="s">
        <v>27</v>
      </c>
      <c r="K102" t="s">
        <v>28</v>
      </c>
      <c r="L102">
        <v>6</v>
      </c>
      <c r="M102">
        <v>18</v>
      </c>
      <c r="N102" t="s">
        <v>269</v>
      </c>
      <c r="O102" t="s">
        <v>1088</v>
      </c>
      <c r="P102">
        <v>3800</v>
      </c>
      <c r="Q102" t="s">
        <v>1039</v>
      </c>
      <c r="R102">
        <v>3820</v>
      </c>
      <c r="S102" t="s">
        <v>34</v>
      </c>
      <c r="T102">
        <v>3821</v>
      </c>
      <c r="U102" t="s">
        <v>229</v>
      </c>
      <c r="V102">
        <v>0</v>
      </c>
      <c r="W102" t="s">
        <v>36</v>
      </c>
      <c r="X102">
        <v>3000</v>
      </c>
      <c r="Y102" t="s">
        <v>34</v>
      </c>
      <c r="Z102" t="s">
        <v>134</v>
      </c>
      <c r="AA102" t="s">
        <v>29</v>
      </c>
      <c r="AB102" t="s">
        <v>30</v>
      </c>
      <c r="AC102" t="s">
        <v>271</v>
      </c>
      <c r="AD102" t="s">
        <v>270</v>
      </c>
      <c r="AE102" s="1">
        <v>1000000</v>
      </c>
      <c r="AF102" s="1">
        <v>1000000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1000000</v>
      </c>
      <c r="AM102" s="1">
        <v>0</v>
      </c>
      <c r="AN102" s="1">
        <v>0</v>
      </c>
      <c r="AO102" s="1">
        <v>0</v>
      </c>
      <c r="AP102" s="1">
        <v>1000000</v>
      </c>
      <c r="AQ102" s="1">
        <f t="shared" si="1"/>
        <v>1000000</v>
      </c>
    </row>
    <row r="103" spans="1:43" x14ac:dyDescent="0.3">
      <c r="A103" t="s">
        <v>133</v>
      </c>
      <c r="B103" t="s">
        <v>1033</v>
      </c>
      <c r="C103">
        <v>1</v>
      </c>
      <c r="D103" t="s">
        <v>496</v>
      </c>
      <c r="E103">
        <v>1.3</v>
      </c>
      <c r="F103" t="s">
        <v>1031</v>
      </c>
      <c r="G103" t="s">
        <v>24</v>
      </c>
      <c r="H103" t="s">
        <v>25</v>
      </c>
      <c r="I103" t="s">
        <v>26</v>
      </c>
      <c r="J103" t="s">
        <v>27</v>
      </c>
      <c r="K103" t="s">
        <v>28</v>
      </c>
      <c r="L103">
        <v>6</v>
      </c>
      <c r="M103">
        <v>18</v>
      </c>
      <c r="N103" t="s">
        <v>269</v>
      </c>
      <c r="O103" t="s">
        <v>1088</v>
      </c>
      <c r="P103">
        <v>3900</v>
      </c>
      <c r="Q103" t="s">
        <v>1032</v>
      </c>
      <c r="R103">
        <v>3960</v>
      </c>
      <c r="S103" t="s">
        <v>34</v>
      </c>
      <c r="T103">
        <v>3961</v>
      </c>
      <c r="U103" t="s">
        <v>280</v>
      </c>
      <c r="V103">
        <v>0</v>
      </c>
      <c r="W103" t="s">
        <v>36</v>
      </c>
      <c r="X103">
        <v>3000</v>
      </c>
      <c r="Y103" t="s">
        <v>34</v>
      </c>
      <c r="Z103" t="s">
        <v>134</v>
      </c>
      <c r="AA103" t="s">
        <v>29</v>
      </c>
      <c r="AB103" t="s">
        <v>30</v>
      </c>
      <c r="AC103" t="s">
        <v>271</v>
      </c>
      <c r="AD103" t="s">
        <v>270</v>
      </c>
      <c r="AE103" s="1">
        <v>18000</v>
      </c>
      <c r="AF103" s="1">
        <v>0</v>
      </c>
      <c r="AG103" s="1">
        <v>15940</v>
      </c>
      <c r="AH103" s="1">
        <v>15940</v>
      </c>
      <c r="AI103" s="1">
        <v>15940</v>
      </c>
      <c r="AJ103" s="1">
        <v>15940</v>
      </c>
      <c r="AK103" s="1">
        <v>15940</v>
      </c>
      <c r="AL103" s="1">
        <v>2060</v>
      </c>
      <c r="AM103" s="1">
        <v>0</v>
      </c>
      <c r="AN103" s="1">
        <v>0</v>
      </c>
      <c r="AO103" s="1">
        <v>0</v>
      </c>
      <c r="AP103" s="1">
        <v>18000</v>
      </c>
      <c r="AQ103" s="1">
        <f t="shared" si="1"/>
        <v>18000</v>
      </c>
    </row>
    <row r="104" spans="1:43" x14ac:dyDescent="0.3">
      <c r="A104" t="s">
        <v>451</v>
      </c>
      <c r="B104" t="s">
        <v>1030</v>
      </c>
      <c r="C104">
        <v>3</v>
      </c>
      <c r="D104" t="s">
        <v>1053</v>
      </c>
      <c r="E104">
        <v>3.8</v>
      </c>
      <c r="F104" t="s">
        <v>1054</v>
      </c>
      <c r="G104" t="s">
        <v>73</v>
      </c>
      <c r="H104" t="s">
        <v>74</v>
      </c>
      <c r="I104" t="s">
        <v>39</v>
      </c>
      <c r="J104" t="s">
        <v>40</v>
      </c>
      <c r="K104" t="s">
        <v>75</v>
      </c>
      <c r="L104">
        <v>6</v>
      </c>
      <c r="M104">
        <v>49</v>
      </c>
      <c r="N104" t="s">
        <v>77</v>
      </c>
      <c r="O104" t="s">
        <v>1088</v>
      </c>
      <c r="P104">
        <v>5100</v>
      </c>
      <c r="Q104" t="s">
        <v>1036</v>
      </c>
      <c r="R104">
        <v>5150</v>
      </c>
      <c r="S104" t="s">
        <v>80</v>
      </c>
      <c r="T104">
        <v>5151</v>
      </c>
      <c r="U104" t="s">
        <v>203</v>
      </c>
      <c r="V104">
        <v>0</v>
      </c>
      <c r="W104" t="s">
        <v>36</v>
      </c>
      <c r="X104">
        <v>5000</v>
      </c>
      <c r="Y104" t="s">
        <v>80</v>
      </c>
      <c r="Z104" t="s">
        <v>452</v>
      </c>
      <c r="AA104" t="s">
        <v>76</v>
      </c>
      <c r="AB104" t="s">
        <v>30</v>
      </c>
      <c r="AC104" t="s">
        <v>196</v>
      </c>
      <c r="AD104" t="s">
        <v>78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800000</v>
      </c>
      <c r="AP104" s="1"/>
      <c r="AQ104" s="1">
        <f t="shared" si="1"/>
        <v>800000</v>
      </c>
    </row>
    <row r="105" spans="1:43" x14ac:dyDescent="0.3">
      <c r="A105" t="s">
        <v>133</v>
      </c>
      <c r="B105" t="s">
        <v>1033</v>
      </c>
      <c r="C105">
        <v>1</v>
      </c>
      <c r="D105" t="s">
        <v>496</v>
      </c>
      <c r="E105">
        <v>1.3</v>
      </c>
      <c r="F105" t="s">
        <v>1031</v>
      </c>
      <c r="G105" t="s">
        <v>24</v>
      </c>
      <c r="H105" t="s">
        <v>25</v>
      </c>
      <c r="I105" t="s">
        <v>26</v>
      </c>
      <c r="J105" t="s">
        <v>27</v>
      </c>
      <c r="K105" t="s">
        <v>28</v>
      </c>
      <c r="L105">
        <v>6</v>
      </c>
      <c r="M105">
        <v>18</v>
      </c>
      <c r="N105" t="s">
        <v>269</v>
      </c>
      <c r="O105" t="s">
        <v>1088</v>
      </c>
      <c r="P105">
        <v>5100</v>
      </c>
      <c r="Q105" t="s">
        <v>1036</v>
      </c>
      <c r="R105">
        <v>5150</v>
      </c>
      <c r="S105" t="s">
        <v>80</v>
      </c>
      <c r="T105">
        <v>5151</v>
      </c>
      <c r="U105" t="s">
        <v>203</v>
      </c>
      <c r="V105">
        <v>0</v>
      </c>
      <c r="W105" t="s">
        <v>36</v>
      </c>
      <c r="X105">
        <v>5000</v>
      </c>
      <c r="Y105" t="s">
        <v>80</v>
      </c>
      <c r="Z105" t="s">
        <v>134</v>
      </c>
      <c r="AA105" t="s">
        <v>29</v>
      </c>
      <c r="AB105" t="s">
        <v>30</v>
      </c>
      <c r="AC105" t="s">
        <v>271</v>
      </c>
      <c r="AD105" t="s">
        <v>270</v>
      </c>
      <c r="AE105" s="1">
        <v>432080.39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432080.39</v>
      </c>
      <c r="AM105" s="1">
        <f>50000+49200</f>
        <v>99200</v>
      </c>
      <c r="AN105" s="1">
        <v>0</v>
      </c>
      <c r="AO105" s="1">
        <v>0</v>
      </c>
      <c r="AP105" s="1">
        <v>470000</v>
      </c>
      <c r="AQ105" s="1">
        <f t="shared" si="1"/>
        <v>332880.39</v>
      </c>
    </row>
    <row r="106" spans="1:43" x14ac:dyDescent="0.3">
      <c r="A106" t="s">
        <v>133</v>
      </c>
      <c r="B106" t="s">
        <v>1033</v>
      </c>
      <c r="C106">
        <v>1</v>
      </c>
      <c r="D106" t="s">
        <v>496</v>
      </c>
      <c r="E106">
        <v>1.3</v>
      </c>
      <c r="F106" t="s">
        <v>1031</v>
      </c>
      <c r="G106" t="s">
        <v>24</v>
      </c>
      <c r="H106" t="s">
        <v>25</v>
      </c>
      <c r="I106" t="s">
        <v>26</v>
      </c>
      <c r="J106" t="s">
        <v>27</v>
      </c>
      <c r="K106" t="s">
        <v>28</v>
      </c>
      <c r="L106">
        <v>6</v>
      </c>
      <c r="M106">
        <v>19</v>
      </c>
      <c r="N106" t="s">
        <v>31</v>
      </c>
      <c r="O106" t="s">
        <v>1087</v>
      </c>
      <c r="P106">
        <v>5800</v>
      </c>
      <c r="Q106" t="s">
        <v>1055</v>
      </c>
      <c r="R106">
        <v>5810</v>
      </c>
      <c r="S106" t="s">
        <v>80</v>
      </c>
      <c r="T106">
        <v>5811</v>
      </c>
      <c r="U106" t="s">
        <v>128</v>
      </c>
      <c r="V106">
        <v>0</v>
      </c>
      <c r="W106" t="s">
        <v>36</v>
      </c>
      <c r="X106">
        <v>5000</v>
      </c>
      <c r="Y106" t="s">
        <v>80</v>
      </c>
      <c r="Z106" t="s">
        <v>134</v>
      </c>
      <c r="AA106" t="s">
        <v>29</v>
      </c>
      <c r="AB106" t="s">
        <v>30</v>
      </c>
      <c r="AC106" t="s">
        <v>33</v>
      </c>
      <c r="AD106" t="s">
        <v>32</v>
      </c>
      <c r="AE106" s="1">
        <v>4750138.99</v>
      </c>
      <c r="AF106" s="1">
        <v>0</v>
      </c>
      <c r="AG106" s="1">
        <v>1750138.99</v>
      </c>
      <c r="AH106" s="1">
        <v>1750138.99</v>
      </c>
      <c r="AI106" s="1">
        <v>1750138.99</v>
      </c>
      <c r="AJ106" s="1">
        <v>1750138.99</v>
      </c>
      <c r="AK106" s="1">
        <v>1750138.99</v>
      </c>
      <c r="AL106" s="1">
        <v>3000000</v>
      </c>
      <c r="AM106" s="1">
        <v>0</v>
      </c>
      <c r="AN106" s="1">
        <v>0</v>
      </c>
      <c r="AO106" s="1">
        <v>0</v>
      </c>
      <c r="AP106" s="1">
        <v>4750138.99</v>
      </c>
      <c r="AQ106" s="1">
        <f t="shared" si="1"/>
        <v>4750138.99</v>
      </c>
    </row>
    <row r="107" spans="1:43" x14ac:dyDescent="0.3">
      <c r="A107" t="s">
        <v>133</v>
      </c>
      <c r="B107" t="s">
        <v>1033</v>
      </c>
      <c r="C107">
        <v>1</v>
      </c>
      <c r="D107" t="s">
        <v>496</v>
      </c>
      <c r="E107">
        <v>1.3</v>
      </c>
      <c r="F107" t="s">
        <v>1031</v>
      </c>
      <c r="G107" t="s">
        <v>24</v>
      </c>
      <c r="H107" t="s">
        <v>25</v>
      </c>
      <c r="I107" t="s">
        <v>26</v>
      </c>
      <c r="J107" t="s">
        <v>27</v>
      </c>
      <c r="K107" t="s">
        <v>28</v>
      </c>
      <c r="L107">
        <v>6</v>
      </c>
      <c r="M107">
        <v>19</v>
      </c>
      <c r="N107" t="s">
        <v>31</v>
      </c>
      <c r="O107" t="s">
        <v>1088</v>
      </c>
      <c r="P107">
        <v>3900</v>
      </c>
      <c r="Q107" t="s">
        <v>1032</v>
      </c>
      <c r="R107">
        <v>3940</v>
      </c>
      <c r="S107" t="s">
        <v>34</v>
      </c>
      <c r="T107">
        <v>3941</v>
      </c>
      <c r="U107" t="s">
        <v>136</v>
      </c>
      <c r="V107">
        <v>0</v>
      </c>
      <c r="W107" t="s">
        <v>36</v>
      </c>
      <c r="X107">
        <v>3000</v>
      </c>
      <c r="Y107" t="s">
        <v>34</v>
      </c>
      <c r="Z107" t="s">
        <v>134</v>
      </c>
      <c r="AA107" t="s">
        <v>29</v>
      </c>
      <c r="AB107" t="s">
        <v>30</v>
      </c>
      <c r="AC107" t="s">
        <v>33</v>
      </c>
      <c r="AD107" t="s">
        <v>32</v>
      </c>
      <c r="AE107" s="1">
        <v>1661937.89</v>
      </c>
      <c r="AF107" s="1">
        <v>150000</v>
      </c>
      <c r="AG107" s="1">
        <v>1661937.89</v>
      </c>
      <c r="AH107" s="1">
        <v>1661937.89</v>
      </c>
      <c r="AI107" s="1">
        <v>1661937.89</v>
      </c>
      <c r="AJ107" s="1">
        <v>1661937.89</v>
      </c>
      <c r="AK107" s="1">
        <v>1661937.89</v>
      </c>
      <c r="AL107" s="1">
        <v>0</v>
      </c>
      <c r="AM107" s="1">
        <v>0</v>
      </c>
      <c r="AN107" s="1">
        <v>0</v>
      </c>
      <c r="AO107" s="1">
        <v>0</v>
      </c>
      <c r="AP107" s="1">
        <v>1661937.89</v>
      </c>
      <c r="AQ107" s="1">
        <f t="shared" si="1"/>
        <v>1661937.89</v>
      </c>
    </row>
    <row r="108" spans="1:43" x14ac:dyDescent="0.3">
      <c r="A108" t="s">
        <v>133</v>
      </c>
      <c r="B108" t="s">
        <v>1033</v>
      </c>
      <c r="C108">
        <v>1</v>
      </c>
      <c r="D108" t="s">
        <v>496</v>
      </c>
      <c r="E108">
        <v>1.3</v>
      </c>
      <c r="F108" t="s">
        <v>1031</v>
      </c>
      <c r="G108" t="s">
        <v>24</v>
      </c>
      <c r="H108" t="s">
        <v>25</v>
      </c>
      <c r="I108" t="s">
        <v>26</v>
      </c>
      <c r="J108" t="s">
        <v>27</v>
      </c>
      <c r="K108" t="s">
        <v>28</v>
      </c>
      <c r="L108">
        <v>6</v>
      </c>
      <c r="M108">
        <v>19</v>
      </c>
      <c r="N108" t="s">
        <v>31</v>
      </c>
      <c r="O108" t="s">
        <v>1088</v>
      </c>
      <c r="P108">
        <v>4200</v>
      </c>
      <c r="Q108" t="s">
        <v>1057</v>
      </c>
      <c r="R108">
        <v>4210</v>
      </c>
      <c r="S108" t="s">
        <v>1041</v>
      </c>
      <c r="T108">
        <v>4211</v>
      </c>
      <c r="U108" t="s">
        <v>245</v>
      </c>
      <c r="V108">
        <v>0</v>
      </c>
      <c r="W108" t="s">
        <v>36</v>
      </c>
      <c r="X108">
        <v>4000</v>
      </c>
      <c r="Y108" t="s">
        <v>150</v>
      </c>
      <c r="Z108" t="s">
        <v>134</v>
      </c>
      <c r="AA108" t="s">
        <v>29</v>
      </c>
      <c r="AB108" t="s">
        <v>30</v>
      </c>
      <c r="AC108" t="s">
        <v>33</v>
      </c>
      <c r="AD108" t="s">
        <v>32</v>
      </c>
      <c r="AE108" s="1">
        <v>2200000</v>
      </c>
      <c r="AF108" s="1">
        <v>2200000</v>
      </c>
      <c r="AG108" s="1">
        <v>2105566.7599999998</v>
      </c>
      <c r="AH108" s="1">
        <v>2105566.7599999998</v>
      </c>
      <c r="AI108" s="1">
        <v>2105566.7599999998</v>
      </c>
      <c r="AJ108" s="1">
        <v>2105566.7599999998</v>
      </c>
      <c r="AK108" s="1">
        <v>2105566.7599999998</v>
      </c>
      <c r="AL108" s="1">
        <v>94433.240000000224</v>
      </c>
      <c r="AM108" s="1">
        <v>0</v>
      </c>
      <c r="AN108" s="1">
        <v>0</v>
      </c>
      <c r="AO108" s="1">
        <v>0</v>
      </c>
      <c r="AP108" s="1">
        <v>2200000</v>
      </c>
      <c r="AQ108" s="1">
        <f t="shared" si="1"/>
        <v>2200000</v>
      </c>
    </row>
    <row r="109" spans="1:43" x14ac:dyDescent="0.3">
      <c r="A109" t="s">
        <v>133</v>
      </c>
      <c r="B109" t="s">
        <v>1033</v>
      </c>
      <c r="C109">
        <v>1</v>
      </c>
      <c r="D109" t="s">
        <v>496</v>
      </c>
      <c r="E109">
        <v>1.3</v>
      </c>
      <c r="F109" t="s">
        <v>1031</v>
      </c>
      <c r="G109" t="s">
        <v>24</v>
      </c>
      <c r="H109" t="s">
        <v>25</v>
      </c>
      <c r="I109" t="s">
        <v>26</v>
      </c>
      <c r="J109" t="s">
        <v>27</v>
      </c>
      <c r="K109" t="s">
        <v>28</v>
      </c>
      <c r="L109">
        <v>6</v>
      </c>
      <c r="M109">
        <v>19</v>
      </c>
      <c r="N109" t="s">
        <v>31</v>
      </c>
      <c r="O109" t="s">
        <v>1088</v>
      </c>
      <c r="P109">
        <v>4200</v>
      </c>
      <c r="Q109" t="s">
        <v>1057</v>
      </c>
      <c r="R109">
        <v>4250</v>
      </c>
      <c r="S109" t="s">
        <v>1041</v>
      </c>
      <c r="T109">
        <v>4251</v>
      </c>
      <c r="U109" t="s">
        <v>285</v>
      </c>
      <c r="V109">
        <v>0</v>
      </c>
      <c r="W109" t="s">
        <v>36</v>
      </c>
      <c r="X109">
        <v>4000</v>
      </c>
      <c r="Y109" t="s">
        <v>150</v>
      </c>
      <c r="Z109" t="s">
        <v>134</v>
      </c>
      <c r="AA109" t="s">
        <v>29</v>
      </c>
      <c r="AB109" t="s">
        <v>30</v>
      </c>
      <c r="AC109" t="s">
        <v>33</v>
      </c>
      <c r="AD109" t="s">
        <v>32</v>
      </c>
      <c r="AE109" s="1">
        <v>9400000</v>
      </c>
      <c r="AF109" s="1">
        <v>5000000</v>
      </c>
      <c r="AG109" s="1">
        <v>7477573.4100000001</v>
      </c>
      <c r="AH109" s="1">
        <v>7477573.4100000001</v>
      </c>
      <c r="AI109" s="1">
        <v>7477573.4100000001</v>
      </c>
      <c r="AJ109" s="1">
        <v>7477573.4100000001</v>
      </c>
      <c r="AK109" s="1">
        <v>7477573.4100000001</v>
      </c>
      <c r="AL109" s="1">
        <v>1922426.5899999999</v>
      </c>
      <c r="AM109" s="1">
        <v>0</v>
      </c>
      <c r="AN109" s="1">
        <v>0</v>
      </c>
      <c r="AO109" s="1">
        <v>0</v>
      </c>
      <c r="AP109" s="1">
        <v>9400000</v>
      </c>
      <c r="AQ109" s="1">
        <f t="shared" si="1"/>
        <v>9400000</v>
      </c>
    </row>
    <row r="110" spans="1:43" x14ac:dyDescent="0.3">
      <c r="A110" t="s">
        <v>133</v>
      </c>
      <c r="B110" t="s">
        <v>1033</v>
      </c>
      <c r="C110">
        <v>1</v>
      </c>
      <c r="D110" t="s">
        <v>496</v>
      </c>
      <c r="E110">
        <v>1.3</v>
      </c>
      <c r="F110" t="s">
        <v>1031</v>
      </c>
      <c r="G110" t="s">
        <v>24</v>
      </c>
      <c r="H110" t="s">
        <v>25</v>
      </c>
      <c r="I110" t="s">
        <v>26</v>
      </c>
      <c r="J110" t="s">
        <v>27</v>
      </c>
      <c r="K110" t="s">
        <v>28</v>
      </c>
      <c r="L110">
        <v>6</v>
      </c>
      <c r="M110">
        <v>20</v>
      </c>
      <c r="N110" t="s">
        <v>286</v>
      </c>
      <c r="O110" t="s">
        <v>1088</v>
      </c>
      <c r="P110">
        <v>2100</v>
      </c>
      <c r="Q110" t="s">
        <v>999</v>
      </c>
      <c r="R110">
        <v>2180</v>
      </c>
      <c r="S110" t="s">
        <v>69</v>
      </c>
      <c r="T110">
        <v>2181</v>
      </c>
      <c r="U110" t="s">
        <v>289</v>
      </c>
      <c r="V110">
        <v>0</v>
      </c>
      <c r="W110" t="s">
        <v>36</v>
      </c>
      <c r="X110">
        <v>2000</v>
      </c>
      <c r="Y110" t="s">
        <v>69</v>
      </c>
      <c r="Z110" t="s">
        <v>134</v>
      </c>
      <c r="AA110" t="s">
        <v>29</v>
      </c>
      <c r="AB110" t="s">
        <v>30</v>
      </c>
      <c r="AC110" t="s">
        <v>288</v>
      </c>
      <c r="AD110" t="s">
        <v>287</v>
      </c>
      <c r="AE110" s="1">
        <v>5479905</v>
      </c>
      <c r="AF110" s="1">
        <v>4385000</v>
      </c>
      <c r="AG110" s="1">
        <v>3604716</v>
      </c>
      <c r="AH110" s="1">
        <v>3604716</v>
      </c>
      <c r="AI110" s="1">
        <v>1289000</v>
      </c>
      <c r="AJ110" s="1">
        <v>1126600</v>
      </c>
      <c r="AK110" s="1">
        <v>1126600</v>
      </c>
      <c r="AL110" s="1">
        <v>1875189</v>
      </c>
      <c r="AM110" s="1">
        <v>14962.35</v>
      </c>
      <c r="AN110" s="1">
        <v>0</v>
      </c>
      <c r="AO110" s="1">
        <v>0</v>
      </c>
      <c r="AP110" s="1">
        <v>5499905</v>
      </c>
      <c r="AQ110" s="1">
        <f t="shared" si="1"/>
        <v>5464942.6500000004</v>
      </c>
    </row>
    <row r="111" spans="1:43" x14ac:dyDescent="0.3">
      <c r="A111" t="s">
        <v>133</v>
      </c>
      <c r="B111" t="s">
        <v>1033</v>
      </c>
      <c r="C111">
        <v>1</v>
      </c>
      <c r="D111" t="s">
        <v>496</v>
      </c>
      <c r="E111">
        <v>1.3</v>
      </c>
      <c r="F111" t="s">
        <v>1031</v>
      </c>
      <c r="G111" t="s">
        <v>24</v>
      </c>
      <c r="H111" t="s">
        <v>25</v>
      </c>
      <c r="I111" t="s">
        <v>26</v>
      </c>
      <c r="J111" t="s">
        <v>27</v>
      </c>
      <c r="K111" t="s">
        <v>28</v>
      </c>
      <c r="L111">
        <v>6</v>
      </c>
      <c r="M111">
        <v>20</v>
      </c>
      <c r="N111" t="s">
        <v>286</v>
      </c>
      <c r="O111" t="s">
        <v>1088</v>
      </c>
      <c r="P111">
        <v>3900</v>
      </c>
      <c r="Q111" t="s">
        <v>1032</v>
      </c>
      <c r="R111">
        <v>3940</v>
      </c>
      <c r="S111" t="s">
        <v>34</v>
      </c>
      <c r="T111">
        <v>3942</v>
      </c>
      <c r="U111" t="s">
        <v>290</v>
      </c>
      <c r="V111">
        <v>0</v>
      </c>
      <c r="W111" t="s">
        <v>36</v>
      </c>
      <c r="X111">
        <v>3000</v>
      </c>
      <c r="Y111" t="s">
        <v>34</v>
      </c>
      <c r="Z111" t="s">
        <v>134</v>
      </c>
      <c r="AA111" t="s">
        <v>29</v>
      </c>
      <c r="AB111" t="s">
        <v>30</v>
      </c>
      <c r="AC111" t="s">
        <v>288</v>
      </c>
      <c r="AD111" t="s">
        <v>287</v>
      </c>
      <c r="AE111" s="1">
        <v>750000</v>
      </c>
      <c r="AF111" s="1">
        <v>450000</v>
      </c>
      <c r="AG111" s="1">
        <v>601269.11</v>
      </c>
      <c r="AH111" s="1">
        <v>601269.11</v>
      </c>
      <c r="AI111" s="1">
        <v>601269.11</v>
      </c>
      <c r="AJ111" s="1">
        <v>601189.76</v>
      </c>
      <c r="AK111" s="1">
        <v>601189.76</v>
      </c>
      <c r="AL111" s="1">
        <v>148730.89000000001</v>
      </c>
      <c r="AM111" s="1">
        <v>0</v>
      </c>
      <c r="AN111" s="1">
        <v>0</v>
      </c>
      <c r="AO111" s="1">
        <v>0</v>
      </c>
      <c r="AP111" s="1">
        <v>750000</v>
      </c>
      <c r="AQ111" s="1">
        <f t="shared" si="1"/>
        <v>750000</v>
      </c>
    </row>
    <row r="112" spans="1:43" x14ac:dyDescent="0.3">
      <c r="A112" t="s">
        <v>133</v>
      </c>
      <c r="B112" t="s">
        <v>1033</v>
      </c>
      <c r="C112">
        <v>1</v>
      </c>
      <c r="D112" t="s">
        <v>496</v>
      </c>
      <c r="E112">
        <v>1.3</v>
      </c>
      <c r="F112" t="s">
        <v>1031</v>
      </c>
      <c r="G112" t="s">
        <v>24</v>
      </c>
      <c r="H112" t="s">
        <v>25</v>
      </c>
      <c r="I112" t="s">
        <v>26</v>
      </c>
      <c r="J112" t="s">
        <v>27</v>
      </c>
      <c r="K112" t="s">
        <v>28</v>
      </c>
      <c r="L112">
        <v>6</v>
      </c>
      <c r="M112">
        <v>20</v>
      </c>
      <c r="N112" t="s">
        <v>286</v>
      </c>
      <c r="O112" t="s">
        <v>1088</v>
      </c>
      <c r="P112">
        <v>3900</v>
      </c>
      <c r="Q112" t="s">
        <v>1032</v>
      </c>
      <c r="R112">
        <v>3950</v>
      </c>
      <c r="S112" t="s">
        <v>34</v>
      </c>
      <c r="T112">
        <v>3951</v>
      </c>
      <c r="U112" t="s">
        <v>180</v>
      </c>
      <c r="V112">
        <v>0</v>
      </c>
      <c r="W112" t="s">
        <v>36</v>
      </c>
      <c r="X112">
        <v>3000</v>
      </c>
      <c r="Y112" t="s">
        <v>34</v>
      </c>
      <c r="Z112" t="s">
        <v>134</v>
      </c>
      <c r="AA112" t="s">
        <v>29</v>
      </c>
      <c r="AB112" t="s">
        <v>30</v>
      </c>
      <c r="AC112" t="s">
        <v>288</v>
      </c>
      <c r="AD112" t="s">
        <v>287</v>
      </c>
      <c r="AE112" s="1">
        <v>300000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300000</v>
      </c>
      <c r="AM112" s="1">
        <v>0</v>
      </c>
      <c r="AN112" s="1">
        <v>0</v>
      </c>
      <c r="AO112" s="1">
        <v>0</v>
      </c>
      <c r="AP112" s="1">
        <v>300000</v>
      </c>
      <c r="AQ112" s="1">
        <f t="shared" si="1"/>
        <v>300000</v>
      </c>
    </row>
    <row r="113" spans="1:43" x14ac:dyDescent="0.3">
      <c r="A113" t="s">
        <v>133</v>
      </c>
      <c r="B113" t="s">
        <v>1033</v>
      </c>
      <c r="C113">
        <v>1</v>
      </c>
      <c r="D113" t="s">
        <v>496</v>
      </c>
      <c r="E113">
        <v>1.3</v>
      </c>
      <c r="F113" t="s">
        <v>1031</v>
      </c>
      <c r="G113" t="s">
        <v>24</v>
      </c>
      <c r="H113" t="s">
        <v>25</v>
      </c>
      <c r="I113" t="s">
        <v>145</v>
      </c>
      <c r="J113" t="s">
        <v>146</v>
      </c>
      <c r="K113" t="s">
        <v>93</v>
      </c>
      <c r="L113">
        <v>1</v>
      </c>
      <c r="M113">
        <v>14</v>
      </c>
      <c r="N113" t="s">
        <v>154</v>
      </c>
      <c r="O113" t="s">
        <v>1088</v>
      </c>
      <c r="P113">
        <v>3800</v>
      </c>
      <c r="Q113" t="s">
        <v>1039</v>
      </c>
      <c r="R113">
        <v>3820</v>
      </c>
      <c r="S113" t="s">
        <v>34</v>
      </c>
      <c r="T113">
        <v>3821</v>
      </c>
      <c r="U113" t="s">
        <v>229</v>
      </c>
      <c r="V113">
        <v>0</v>
      </c>
      <c r="W113" t="s">
        <v>36</v>
      </c>
      <c r="X113">
        <v>3000</v>
      </c>
      <c r="Y113" t="s">
        <v>34</v>
      </c>
      <c r="Z113" t="s">
        <v>134</v>
      </c>
      <c r="AA113" t="s">
        <v>94</v>
      </c>
      <c r="AB113" t="s">
        <v>123</v>
      </c>
      <c r="AC113" t="s">
        <v>291</v>
      </c>
      <c r="AD113" t="s">
        <v>155</v>
      </c>
      <c r="AE113" s="1">
        <v>4823470</v>
      </c>
      <c r="AF113" s="1">
        <v>2823470</v>
      </c>
      <c r="AG113" s="1">
        <v>4800000.08</v>
      </c>
      <c r="AH113" s="1">
        <v>4800000.08</v>
      </c>
      <c r="AI113" s="1">
        <v>0</v>
      </c>
      <c r="AJ113" s="1">
        <v>0</v>
      </c>
      <c r="AK113" s="1">
        <v>0</v>
      </c>
      <c r="AL113" s="1">
        <v>23469.919999999925</v>
      </c>
      <c r="AM113" s="1">
        <v>0</v>
      </c>
      <c r="AN113" s="1">
        <v>0</v>
      </c>
      <c r="AO113" s="1">
        <v>0</v>
      </c>
      <c r="AP113" s="1">
        <v>2823470</v>
      </c>
      <c r="AQ113" s="1">
        <f t="shared" si="1"/>
        <v>4823470</v>
      </c>
    </row>
    <row r="114" spans="1:43" x14ac:dyDescent="0.3">
      <c r="A114" t="s">
        <v>133</v>
      </c>
      <c r="B114" t="s">
        <v>1033</v>
      </c>
      <c r="C114">
        <v>1</v>
      </c>
      <c r="D114" t="s">
        <v>496</v>
      </c>
      <c r="E114">
        <v>1.3</v>
      </c>
      <c r="F114" t="s">
        <v>1031</v>
      </c>
      <c r="G114" t="s">
        <v>24</v>
      </c>
      <c r="H114" t="s">
        <v>25</v>
      </c>
      <c r="I114" t="s">
        <v>145</v>
      </c>
      <c r="J114" t="s">
        <v>146</v>
      </c>
      <c r="K114" t="s">
        <v>93</v>
      </c>
      <c r="L114">
        <v>1</v>
      </c>
      <c r="M114">
        <v>14</v>
      </c>
      <c r="N114" t="s">
        <v>154</v>
      </c>
      <c r="O114" t="s">
        <v>1088</v>
      </c>
      <c r="P114">
        <v>4300</v>
      </c>
      <c r="Q114" t="s">
        <v>975</v>
      </c>
      <c r="R114">
        <v>4310</v>
      </c>
      <c r="S114" t="s">
        <v>1041</v>
      </c>
      <c r="T114">
        <v>4311</v>
      </c>
      <c r="U114" t="s">
        <v>292</v>
      </c>
      <c r="V114">
        <v>0</v>
      </c>
      <c r="W114" t="s">
        <v>36</v>
      </c>
      <c r="X114">
        <v>4000</v>
      </c>
      <c r="Y114" t="s">
        <v>150</v>
      </c>
      <c r="Z114" t="s">
        <v>134</v>
      </c>
      <c r="AA114" t="s">
        <v>94</v>
      </c>
      <c r="AB114" t="s">
        <v>123</v>
      </c>
      <c r="AC114" t="s">
        <v>291</v>
      </c>
      <c r="AD114" t="s">
        <v>155</v>
      </c>
      <c r="AE114" s="1">
        <v>0</v>
      </c>
      <c r="AF114" s="1">
        <v>2000000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f t="shared" si="1"/>
        <v>0</v>
      </c>
    </row>
    <row r="115" spans="1:43" x14ac:dyDescent="0.3">
      <c r="A115" t="s">
        <v>133</v>
      </c>
      <c r="B115" t="s">
        <v>1033</v>
      </c>
      <c r="C115">
        <v>1</v>
      </c>
      <c r="D115" t="s">
        <v>496</v>
      </c>
      <c r="E115">
        <v>1.3</v>
      </c>
      <c r="F115" t="s">
        <v>1031</v>
      </c>
      <c r="G115" t="s">
        <v>24</v>
      </c>
      <c r="H115" t="s">
        <v>25</v>
      </c>
      <c r="I115" t="s">
        <v>39</v>
      </c>
      <c r="J115" t="s">
        <v>40</v>
      </c>
      <c r="K115" t="s">
        <v>302</v>
      </c>
      <c r="L115">
        <v>1</v>
      </c>
      <c r="M115">
        <v>1</v>
      </c>
      <c r="N115" t="s">
        <v>304</v>
      </c>
      <c r="O115" t="s">
        <v>1088</v>
      </c>
      <c r="P115">
        <v>4400</v>
      </c>
      <c r="Q115" t="s">
        <v>1040</v>
      </c>
      <c r="R115">
        <v>4410</v>
      </c>
      <c r="S115" t="s">
        <v>1041</v>
      </c>
      <c r="T115">
        <v>4411</v>
      </c>
      <c r="U115" t="s">
        <v>151</v>
      </c>
      <c r="V115">
        <v>0</v>
      </c>
      <c r="W115" t="s">
        <v>36</v>
      </c>
      <c r="X115">
        <v>4000</v>
      </c>
      <c r="Y115" t="s">
        <v>150</v>
      </c>
      <c r="Z115" t="s">
        <v>134</v>
      </c>
      <c r="AA115" t="s">
        <v>303</v>
      </c>
      <c r="AB115" t="s">
        <v>123</v>
      </c>
      <c r="AC115" t="s">
        <v>306</v>
      </c>
      <c r="AD115" t="s">
        <v>305</v>
      </c>
      <c r="AE115" s="1">
        <v>2082347</v>
      </c>
      <c r="AF115" s="1">
        <v>1082347</v>
      </c>
      <c r="AG115" s="1">
        <v>1781886</v>
      </c>
      <c r="AH115" s="1">
        <v>1781886</v>
      </c>
      <c r="AI115" s="1">
        <v>1781886</v>
      </c>
      <c r="AJ115" s="1">
        <v>1672688</v>
      </c>
      <c r="AK115" s="1">
        <v>1640688</v>
      </c>
      <c r="AL115" s="1">
        <v>300461</v>
      </c>
      <c r="AM115" s="1">
        <v>0</v>
      </c>
      <c r="AN115" s="1">
        <v>0</v>
      </c>
      <c r="AO115" s="1">
        <v>0</v>
      </c>
      <c r="AP115" s="1">
        <v>2082347</v>
      </c>
      <c r="AQ115" s="1">
        <f t="shared" si="1"/>
        <v>2082347</v>
      </c>
    </row>
    <row r="116" spans="1:43" x14ac:dyDescent="0.3">
      <c r="A116" t="s">
        <v>133</v>
      </c>
      <c r="B116" t="s">
        <v>1033</v>
      </c>
      <c r="C116">
        <v>1</v>
      </c>
      <c r="D116" t="s">
        <v>496</v>
      </c>
      <c r="E116">
        <v>1.3</v>
      </c>
      <c r="F116" t="s">
        <v>1031</v>
      </c>
      <c r="G116" t="s">
        <v>24</v>
      </c>
      <c r="H116" t="s">
        <v>25</v>
      </c>
      <c r="I116" t="s">
        <v>39</v>
      </c>
      <c r="J116" t="s">
        <v>40</v>
      </c>
      <c r="K116" t="s">
        <v>302</v>
      </c>
      <c r="L116">
        <v>1</v>
      </c>
      <c r="M116">
        <v>1</v>
      </c>
      <c r="N116" t="s">
        <v>304</v>
      </c>
      <c r="O116" t="s">
        <v>1088</v>
      </c>
      <c r="P116">
        <v>4400</v>
      </c>
      <c r="Q116" t="s">
        <v>1040</v>
      </c>
      <c r="R116">
        <v>4410</v>
      </c>
      <c r="S116" t="s">
        <v>1041</v>
      </c>
      <c r="T116">
        <v>4411</v>
      </c>
      <c r="U116" t="s">
        <v>151</v>
      </c>
      <c r="V116">
        <v>36</v>
      </c>
      <c r="W116" t="s">
        <v>312</v>
      </c>
      <c r="X116">
        <v>4000</v>
      </c>
      <c r="Y116" t="s">
        <v>150</v>
      </c>
      <c r="Z116" t="s">
        <v>134</v>
      </c>
      <c r="AA116" t="s">
        <v>303</v>
      </c>
      <c r="AB116" t="s">
        <v>123</v>
      </c>
      <c r="AC116" t="s">
        <v>306</v>
      </c>
      <c r="AD116" t="s">
        <v>305</v>
      </c>
      <c r="AE116" s="1">
        <v>324000</v>
      </c>
      <c r="AF116" s="1">
        <v>0</v>
      </c>
      <c r="AG116" s="1">
        <v>109500</v>
      </c>
      <c r="AH116" s="1">
        <v>109500</v>
      </c>
      <c r="AI116" s="1">
        <v>109500</v>
      </c>
      <c r="AJ116" s="1">
        <v>108000</v>
      </c>
      <c r="AK116" s="1">
        <v>108000</v>
      </c>
      <c r="AL116" s="1">
        <v>214500</v>
      </c>
      <c r="AM116" s="1">
        <v>0</v>
      </c>
      <c r="AN116" s="1">
        <v>0</v>
      </c>
      <c r="AO116" s="1">
        <v>0</v>
      </c>
      <c r="AP116" s="1">
        <v>324000</v>
      </c>
      <c r="AQ116" s="1">
        <f t="shared" si="1"/>
        <v>324000</v>
      </c>
    </row>
    <row r="117" spans="1:43" x14ac:dyDescent="0.3">
      <c r="A117" t="s">
        <v>133</v>
      </c>
      <c r="B117" t="s">
        <v>1033</v>
      </c>
      <c r="C117">
        <v>1</v>
      </c>
      <c r="D117" t="s">
        <v>496</v>
      </c>
      <c r="E117">
        <v>1.3</v>
      </c>
      <c r="F117" t="s">
        <v>1031</v>
      </c>
      <c r="G117" t="s">
        <v>24</v>
      </c>
      <c r="H117" t="s">
        <v>25</v>
      </c>
      <c r="I117" t="s">
        <v>39</v>
      </c>
      <c r="J117" t="s">
        <v>40</v>
      </c>
      <c r="K117" t="s">
        <v>302</v>
      </c>
      <c r="L117">
        <v>1</v>
      </c>
      <c r="M117">
        <v>1</v>
      </c>
      <c r="N117" t="s">
        <v>304</v>
      </c>
      <c r="O117" t="s">
        <v>1088</v>
      </c>
      <c r="P117">
        <v>4400</v>
      </c>
      <c r="Q117" t="s">
        <v>1040</v>
      </c>
      <c r="R117">
        <v>4410</v>
      </c>
      <c r="S117" t="s">
        <v>1041</v>
      </c>
      <c r="T117">
        <v>4411</v>
      </c>
      <c r="U117" t="s">
        <v>151</v>
      </c>
      <c r="V117">
        <v>38</v>
      </c>
      <c r="W117" t="s">
        <v>457</v>
      </c>
      <c r="X117">
        <v>4000</v>
      </c>
      <c r="Y117" t="s">
        <v>150</v>
      </c>
      <c r="Z117" t="s">
        <v>134</v>
      </c>
      <c r="AA117" t="s">
        <v>303</v>
      </c>
      <c r="AB117" t="s">
        <v>123</v>
      </c>
      <c r="AC117" t="s">
        <v>306</v>
      </c>
      <c r="AD117" t="s">
        <v>305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f t="shared" si="1"/>
        <v>0</v>
      </c>
    </row>
    <row r="118" spans="1:43" x14ac:dyDescent="0.3">
      <c r="A118" t="s">
        <v>133</v>
      </c>
      <c r="B118" t="s">
        <v>1033</v>
      </c>
      <c r="C118">
        <v>1</v>
      </c>
      <c r="D118" t="s">
        <v>496</v>
      </c>
      <c r="E118">
        <v>1.3</v>
      </c>
      <c r="F118" t="s">
        <v>1031</v>
      </c>
      <c r="G118" t="s">
        <v>24</v>
      </c>
      <c r="H118" t="s">
        <v>25</v>
      </c>
      <c r="I118" t="s">
        <v>39</v>
      </c>
      <c r="J118" t="s">
        <v>40</v>
      </c>
      <c r="K118" t="s">
        <v>302</v>
      </c>
      <c r="L118">
        <v>1</v>
      </c>
      <c r="M118">
        <v>1</v>
      </c>
      <c r="N118" t="s">
        <v>304</v>
      </c>
      <c r="O118" t="s">
        <v>1088</v>
      </c>
      <c r="P118">
        <v>4400</v>
      </c>
      <c r="Q118" t="s">
        <v>1040</v>
      </c>
      <c r="R118">
        <v>4410</v>
      </c>
      <c r="S118" t="s">
        <v>1041</v>
      </c>
      <c r="T118">
        <v>4411</v>
      </c>
      <c r="U118" t="s">
        <v>151</v>
      </c>
      <c r="V118">
        <v>39</v>
      </c>
      <c r="W118" t="s">
        <v>458</v>
      </c>
      <c r="X118">
        <v>4000</v>
      </c>
      <c r="Y118" t="s">
        <v>150</v>
      </c>
      <c r="Z118" t="s">
        <v>134</v>
      </c>
      <c r="AA118" t="s">
        <v>303</v>
      </c>
      <c r="AB118" t="s">
        <v>123</v>
      </c>
      <c r="AC118" t="s">
        <v>306</v>
      </c>
      <c r="AD118" t="s">
        <v>305</v>
      </c>
      <c r="AE118" s="1">
        <v>80899</v>
      </c>
      <c r="AF118" s="1">
        <v>0</v>
      </c>
      <c r="AG118" s="1">
        <v>80899</v>
      </c>
      <c r="AH118" s="1">
        <v>80899</v>
      </c>
      <c r="AI118" s="1">
        <v>80899</v>
      </c>
      <c r="AJ118" s="1">
        <v>80899</v>
      </c>
      <c r="AK118" s="1">
        <v>80899</v>
      </c>
      <c r="AL118" s="1">
        <v>0</v>
      </c>
      <c r="AM118" s="1">
        <v>0</v>
      </c>
      <c r="AN118" s="1">
        <v>0</v>
      </c>
      <c r="AO118" s="1">
        <v>0</v>
      </c>
      <c r="AP118" s="1">
        <v>80899</v>
      </c>
      <c r="AQ118" s="1">
        <f t="shared" si="1"/>
        <v>80899</v>
      </c>
    </row>
    <row r="119" spans="1:43" x14ac:dyDescent="0.3">
      <c r="A119" t="s">
        <v>133</v>
      </c>
      <c r="B119" t="s">
        <v>1033</v>
      </c>
      <c r="C119">
        <v>1</v>
      </c>
      <c r="D119" t="s">
        <v>496</v>
      </c>
      <c r="E119">
        <v>1.3</v>
      </c>
      <c r="F119" t="s">
        <v>1031</v>
      </c>
      <c r="G119" t="s">
        <v>24</v>
      </c>
      <c r="H119" t="s">
        <v>25</v>
      </c>
      <c r="I119" t="s">
        <v>39</v>
      </c>
      <c r="J119" t="s">
        <v>40</v>
      </c>
      <c r="K119" t="s">
        <v>302</v>
      </c>
      <c r="L119">
        <v>1</v>
      </c>
      <c r="M119">
        <v>1</v>
      </c>
      <c r="N119" t="s">
        <v>304</v>
      </c>
      <c r="O119" t="s">
        <v>1088</v>
      </c>
      <c r="P119">
        <v>4400</v>
      </c>
      <c r="Q119" t="s">
        <v>1040</v>
      </c>
      <c r="R119">
        <v>4450</v>
      </c>
      <c r="S119" t="s">
        <v>1041</v>
      </c>
      <c r="T119">
        <v>4451</v>
      </c>
      <c r="U119" t="s">
        <v>230</v>
      </c>
      <c r="V119">
        <v>0</v>
      </c>
      <c r="W119" t="s">
        <v>36</v>
      </c>
      <c r="X119">
        <v>4000</v>
      </c>
      <c r="Y119" t="s">
        <v>150</v>
      </c>
      <c r="Z119" t="s">
        <v>134</v>
      </c>
      <c r="AA119" t="s">
        <v>303</v>
      </c>
      <c r="AB119" t="s">
        <v>123</v>
      </c>
      <c r="AC119" t="s">
        <v>306</v>
      </c>
      <c r="AD119" t="s">
        <v>305</v>
      </c>
      <c r="AE119" s="1">
        <v>475000</v>
      </c>
      <c r="AF119" s="1">
        <v>475008.52</v>
      </c>
      <c r="AG119" s="1">
        <v>95000</v>
      </c>
      <c r="AH119" s="1">
        <v>95000</v>
      </c>
      <c r="AI119" s="1">
        <v>95000</v>
      </c>
      <c r="AJ119" s="1">
        <v>70000</v>
      </c>
      <c r="AK119" s="1">
        <v>70000</v>
      </c>
      <c r="AL119" s="1">
        <v>380000</v>
      </c>
      <c r="AM119" s="1">
        <v>0</v>
      </c>
      <c r="AN119" s="1">
        <v>0</v>
      </c>
      <c r="AO119" s="1">
        <v>0</v>
      </c>
      <c r="AP119" s="1">
        <v>475000</v>
      </c>
      <c r="AQ119" s="1">
        <f t="shared" si="1"/>
        <v>475000</v>
      </c>
    </row>
    <row r="120" spans="1:43" x14ac:dyDescent="0.3">
      <c r="A120" t="s">
        <v>133</v>
      </c>
      <c r="B120" t="s">
        <v>1033</v>
      </c>
      <c r="C120">
        <v>1</v>
      </c>
      <c r="D120" t="s">
        <v>496</v>
      </c>
      <c r="E120">
        <v>1.3</v>
      </c>
      <c r="F120" t="s">
        <v>1031</v>
      </c>
      <c r="G120" t="s">
        <v>24</v>
      </c>
      <c r="H120" t="s">
        <v>25</v>
      </c>
      <c r="I120" t="s">
        <v>39</v>
      </c>
      <c r="J120" t="s">
        <v>40</v>
      </c>
      <c r="K120" t="s">
        <v>302</v>
      </c>
      <c r="L120">
        <v>1</v>
      </c>
      <c r="M120">
        <v>1</v>
      </c>
      <c r="N120" t="s">
        <v>304</v>
      </c>
      <c r="O120" t="s">
        <v>1088</v>
      </c>
      <c r="P120">
        <v>4400</v>
      </c>
      <c r="Q120" t="s">
        <v>1040</v>
      </c>
      <c r="R120">
        <v>4450</v>
      </c>
      <c r="S120" t="s">
        <v>1041</v>
      </c>
      <c r="T120">
        <v>4451</v>
      </c>
      <c r="U120" t="s">
        <v>230</v>
      </c>
      <c r="V120">
        <v>1</v>
      </c>
      <c r="W120" t="s">
        <v>307</v>
      </c>
      <c r="X120">
        <v>4000</v>
      </c>
      <c r="Y120" t="s">
        <v>150</v>
      </c>
      <c r="Z120" t="s">
        <v>134</v>
      </c>
      <c r="AA120" t="s">
        <v>303</v>
      </c>
      <c r="AB120" t="s">
        <v>123</v>
      </c>
      <c r="AC120" t="s">
        <v>306</v>
      </c>
      <c r="AD120" t="s">
        <v>305</v>
      </c>
      <c r="AE120" s="1">
        <v>180000</v>
      </c>
      <c r="AF120" s="1">
        <v>180000</v>
      </c>
      <c r="AG120" s="1">
        <v>150000</v>
      </c>
      <c r="AH120" s="1">
        <v>150000</v>
      </c>
      <c r="AI120" s="1">
        <v>150000</v>
      </c>
      <c r="AJ120" s="1">
        <v>135000</v>
      </c>
      <c r="AK120" s="1">
        <v>120000</v>
      </c>
      <c r="AL120" s="1">
        <v>30000</v>
      </c>
      <c r="AM120" s="1">
        <v>0</v>
      </c>
      <c r="AN120" s="1">
        <v>0</v>
      </c>
      <c r="AO120" s="1">
        <v>0</v>
      </c>
      <c r="AP120" s="1">
        <v>180000</v>
      </c>
      <c r="AQ120" s="1">
        <f t="shared" si="1"/>
        <v>180000</v>
      </c>
    </row>
    <row r="121" spans="1:43" x14ac:dyDescent="0.3">
      <c r="A121" t="s">
        <v>133</v>
      </c>
      <c r="B121" t="s">
        <v>1033</v>
      </c>
      <c r="C121">
        <v>1</v>
      </c>
      <c r="D121" t="s">
        <v>496</v>
      </c>
      <c r="E121">
        <v>1.3</v>
      </c>
      <c r="F121" t="s">
        <v>1031</v>
      </c>
      <c r="G121" t="s">
        <v>24</v>
      </c>
      <c r="H121" t="s">
        <v>25</v>
      </c>
      <c r="I121" t="s">
        <v>39</v>
      </c>
      <c r="J121" t="s">
        <v>40</v>
      </c>
      <c r="K121" t="s">
        <v>302</v>
      </c>
      <c r="L121">
        <v>1</v>
      </c>
      <c r="M121">
        <v>1</v>
      </c>
      <c r="N121" t="s">
        <v>304</v>
      </c>
      <c r="O121" t="s">
        <v>1088</v>
      </c>
      <c r="P121">
        <v>4400</v>
      </c>
      <c r="Q121" t="s">
        <v>1040</v>
      </c>
      <c r="R121">
        <v>4450</v>
      </c>
      <c r="S121" t="s">
        <v>1041</v>
      </c>
      <c r="T121">
        <v>4451</v>
      </c>
      <c r="U121" t="s">
        <v>230</v>
      </c>
      <c r="V121">
        <v>2</v>
      </c>
      <c r="W121" t="s">
        <v>308</v>
      </c>
      <c r="X121">
        <v>4000</v>
      </c>
      <c r="Y121" t="s">
        <v>150</v>
      </c>
      <c r="Z121" t="s">
        <v>134</v>
      </c>
      <c r="AA121" t="s">
        <v>303</v>
      </c>
      <c r="AB121" t="s">
        <v>123</v>
      </c>
      <c r="AC121" t="s">
        <v>306</v>
      </c>
      <c r="AD121" t="s">
        <v>305</v>
      </c>
      <c r="AE121" s="1">
        <v>300000</v>
      </c>
      <c r="AF121" s="1">
        <v>299965.92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300000</v>
      </c>
      <c r="AM121" s="1">
        <v>0</v>
      </c>
      <c r="AN121" s="1">
        <v>0</v>
      </c>
      <c r="AO121" s="1">
        <v>0</v>
      </c>
      <c r="AP121" s="1">
        <v>300000</v>
      </c>
      <c r="AQ121" s="1">
        <f t="shared" si="1"/>
        <v>300000</v>
      </c>
    </row>
    <row r="122" spans="1:43" x14ac:dyDescent="0.3">
      <c r="A122" t="s">
        <v>133</v>
      </c>
      <c r="B122" t="s">
        <v>1033</v>
      </c>
      <c r="C122">
        <v>1</v>
      </c>
      <c r="D122" t="s">
        <v>496</v>
      </c>
      <c r="E122">
        <v>1.3</v>
      </c>
      <c r="F122" t="s">
        <v>1031</v>
      </c>
      <c r="G122" t="s">
        <v>24</v>
      </c>
      <c r="H122" t="s">
        <v>25</v>
      </c>
      <c r="I122" t="s">
        <v>39</v>
      </c>
      <c r="J122" t="s">
        <v>40</v>
      </c>
      <c r="K122" t="s">
        <v>302</v>
      </c>
      <c r="L122">
        <v>1</v>
      </c>
      <c r="M122">
        <v>1</v>
      </c>
      <c r="N122" t="s">
        <v>304</v>
      </c>
      <c r="O122" t="s">
        <v>1088</v>
      </c>
      <c r="P122">
        <v>4400</v>
      </c>
      <c r="Q122" t="s">
        <v>1040</v>
      </c>
      <c r="R122">
        <v>4450</v>
      </c>
      <c r="S122" t="s">
        <v>1041</v>
      </c>
      <c r="T122">
        <v>4451</v>
      </c>
      <c r="U122" t="s">
        <v>230</v>
      </c>
      <c r="V122">
        <v>3</v>
      </c>
      <c r="W122" t="s">
        <v>309</v>
      </c>
      <c r="X122">
        <v>4000</v>
      </c>
      <c r="Y122" t="s">
        <v>150</v>
      </c>
      <c r="Z122" t="s">
        <v>134</v>
      </c>
      <c r="AA122" t="s">
        <v>303</v>
      </c>
      <c r="AB122" t="s">
        <v>123</v>
      </c>
      <c r="AC122" t="s">
        <v>306</v>
      </c>
      <c r="AD122" t="s">
        <v>305</v>
      </c>
      <c r="AE122" s="1">
        <v>1000000</v>
      </c>
      <c r="AF122" s="1">
        <v>1000008.52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1000000</v>
      </c>
      <c r="AM122" s="1">
        <v>0</v>
      </c>
      <c r="AN122" s="1">
        <v>0</v>
      </c>
      <c r="AO122" s="1">
        <v>0</v>
      </c>
      <c r="AP122" s="1">
        <v>1000000</v>
      </c>
      <c r="AQ122" s="1">
        <f t="shared" si="1"/>
        <v>1000000</v>
      </c>
    </row>
    <row r="123" spans="1:43" x14ac:dyDescent="0.3">
      <c r="A123" t="s">
        <v>133</v>
      </c>
      <c r="B123" t="s">
        <v>1033</v>
      </c>
      <c r="C123">
        <v>1</v>
      </c>
      <c r="D123" t="s">
        <v>496</v>
      </c>
      <c r="E123">
        <v>1.3</v>
      </c>
      <c r="F123" t="s">
        <v>1031</v>
      </c>
      <c r="G123" t="s">
        <v>24</v>
      </c>
      <c r="H123" t="s">
        <v>25</v>
      </c>
      <c r="I123" t="s">
        <v>39</v>
      </c>
      <c r="J123" t="s">
        <v>40</v>
      </c>
      <c r="K123" t="s">
        <v>302</v>
      </c>
      <c r="L123">
        <v>1</v>
      </c>
      <c r="M123">
        <v>1</v>
      </c>
      <c r="N123" t="s">
        <v>304</v>
      </c>
      <c r="O123" t="s">
        <v>1088</v>
      </c>
      <c r="P123">
        <v>4400</v>
      </c>
      <c r="Q123" t="s">
        <v>1040</v>
      </c>
      <c r="R123">
        <v>4450</v>
      </c>
      <c r="S123" t="s">
        <v>1041</v>
      </c>
      <c r="T123">
        <v>4451</v>
      </c>
      <c r="U123" t="s">
        <v>230</v>
      </c>
      <c r="V123">
        <v>4</v>
      </c>
      <c r="W123" t="s">
        <v>310</v>
      </c>
      <c r="X123">
        <v>4000</v>
      </c>
      <c r="Y123" t="s">
        <v>150</v>
      </c>
      <c r="Z123" t="s">
        <v>134</v>
      </c>
      <c r="AA123" t="s">
        <v>303</v>
      </c>
      <c r="AB123" t="s">
        <v>123</v>
      </c>
      <c r="AC123" t="s">
        <v>306</v>
      </c>
      <c r="AD123" t="s">
        <v>305</v>
      </c>
      <c r="AE123" s="1">
        <v>1000000</v>
      </c>
      <c r="AF123" s="1">
        <v>1000008.52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1000000</v>
      </c>
      <c r="AM123" s="1">
        <v>0</v>
      </c>
      <c r="AN123" s="1">
        <v>0</v>
      </c>
      <c r="AO123" s="1">
        <v>0</v>
      </c>
      <c r="AP123" s="1">
        <v>1000000</v>
      </c>
      <c r="AQ123" s="1">
        <f t="shared" si="1"/>
        <v>1000000</v>
      </c>
    </row>
    <row r="124" spans="1:43" x14ac:dyDescent="0.3">
      <c r="A124" t="s">
        <v>133</v>
      </c>
      <c r="B124" t="s">
        <v>1033</v>
      </c>
      <c r="C124">
        <v>1</v>
      </c>
      <c r="D124" t="s">
        <v>496</v>
      </c>
      <c r="E124">
        <v>1.3</v>
      </c>
      <c r="F124" t="s">
        <v>1031</v>
      </c>
      <c r="G124" t="s">
        <v>24</v>
      </c>
      <c r="H124" t="s">
        <v>25</v>
      </c>
      <c r="I124" t="s">
        <v>39</v>
      </c>
      <c r="J124" t="s">
        <v>40</v>
      </c>
      <c r="K124" t="s">
        <v>302</v>
      </c>
      <c r="L124">
        <v>1</v>
      </c>
      <c r="M124">
        <v>1</v>
      </c>
      <c r="N124" t="s">
        <v>304</v>
      </c>
      <c r="O124" t="s">
        <v>1088</v>
      </c>
      <c r="P124">
        <v>4400</v>
      </c>
      <c r="Q124" t="s">
        <v>1040</v>
      </c>
      <c r="R124">
        <v>4450</v>
      </c>
      <c r="S124" t="s">
        <v>1041</v>
      </c>
      <c r="T124">
        <v>4451</v>
      </c>
      <c r="U124" t="s">
        <v>230</v>
      </c>
      <c r="V124">
        <v>5</v>
      </c>
      <c r="W124" t="s">
        <v>311</v>
      </c>
      <c r="X124">
        <v>4000</v>
      </c>
      <c r="Y124" t="s">
        <v>150</v>
      </c>
      <c r="Z124" t="s">
        <v>134</v>
      </c>
      <c r="AA124" t="s">
        <v>303</v>
      </c>
      <c r="AB124" t="s">
        <v>123</v>
      </c>
      <c r="AC124" t="s">
        <v>306</v>
      </c>
      <c r="AD124" t="s">
        <v>305</v>
      </c>
      <c r="AE124" s="1">
        <v>70000</v>
      </c>
      <c r="AF124" s="1">
        <v>70008.52</v>
      </c>
      <c r="AG124" s="1">
        <v>70000</v>
      </c>
      <c r="AH124" s="1">
        <v>70000</v>
      </c>
      <c r="AI124" s="1">
        <v>70000</v>
      </c>
      <c r="AJ124" s="1">
        <v>70000</v>
      </c>
      <c r="AK124" s="1">
        <v>70000</v>
      </c>
      <c r="AL124" s="1">
        <v>0</v>
      </c>
      <c r="AM124" s="1">
        <v>0</v>
      </c>
      <c r="AN124" s="1">
        <v>0</v>
      </c>
      <c r="AO124" s="1">
        <v>0</v>
      </c>
      <c r="AP124" s="1">
        <v>70000</v>
      </c>
      <c r="AQ124" s="1">
        <f t="shared" si="1"/>
        <v>70000</v>
      </c>
    </row>
    <row r="125" spans="1:43" x14ac:dyDescent="0.3">
      <c r="A125" t="s">
        <v>133</v>
      </c>
      <c r="B125" t="s">
        <v>1033</v>
      </c>
      <c r="C125">
        <v>1</v>
      </c>
      <c r="D125" t="s">
        <v>496</v>
      </c>
      <c r="E125">
        <v>1.3</v>
      </c>
      <c r="F125" t="s">
        <v>1031</v>
      </c>
      <c r="G125" t="s">
        <v>24</v>
      </c>
      <c r="H125" t="s">
        <v>25</v>
      </c>
      <c r="I125" t="s">
        <v>39</v>
      </c>
      <c r="J125" t="s">
        <v>40</v>
      </c>
      <c r="K125" t="s">
        <v>302</v>
      </c>
      <c r="L125">
        <v>1</v>
      </c>
      <c r="M125">
        <v>1</v>
      </c>
      <c r="N125" t="s">
        <v>304</v>
      </c>
      <c r="O125" t="s">
        <v>1088</v>
      </c>
      <c r="P125">
        <v>4400</v>
      </c>
      <c r="Q125" t="s">
        <v>1040</v>
      </c>
      <c r="R125">
        <v>4450</v>
      </c>
      <c r="S125" t="s">
        <v>1041</v>
      </c>
      <c r="T125">
        <v>4451</v>
      </c>
      <c r="U125" t="s">
        <v>230</v>
      </c>
      <c r="V125">
        <v>6</v>
      </c>
      <c r="W125" t="s">
        <v>312</v>
      </c>
      <c r="X125">
        <v>4000</v>
      </c>
      <c r="Y125" t="s">
        <v>150</v>
      </c>
      <c r="Z125" t="s">
        <v>134</v>
      </c>
      <c r="AA125" t="s">
        <v>303</v>
      </c>
      <c r="AB125" t="s">
        <v>123</v>
      </c>
      <c r="AC125" t="s">
        <v>306</v>
      </c>
      <c r="AD125" t="s">
        <v>305</v>
      </c>
      <c r="AE125" s="1">
        <v>0</v>
      </c>
      <c r="AF125" s="1">
        <v>324000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f t="shared" si="1"/>
        <v>0</v>
      </c>
    </row>
    <row r="126" spans="1:43" x14ac:dyDescent="0.3">
      <c r="A126" t="s">
        <v>133</v>
      </c>
      <c r="B126" t="s">
        <v>1033</v>
      </c>
      <c r="C126">
        <v>1</v>
      </c>
      <c r="D126" t="s">
        <v>496</v>
      </c>
      <c r="E126">
        <v>1.3</v>
      </c>
      <c r="F126" t="s">
        <v>1031</v>
      </c>
      <c r="G126" t="s">
        <v>24</v>
      </c>
      <c r="H126" t="s">
        <v>25</v>
      </c>
      <c r="I126" t="s">
        <v>39</v>
      </c>
      <c r="J126" t="s">
        <v>40</v>
      </c>
      <c r="K126" t="s">
        <v>302</v>
      </c>
      <c r="L126">
        <v>1</v>
      </c>
      <c r="M126">
        <v>1</v>
      </c>
      <c r="N126" t="s">
        <v>304</v>
      </c>
      <c r="O126" t="s">
        <v>1088</v>
      </c>
      <c r="P126">
        <v>4400</v>
      </c>
      <c r="Q126" t="s">
        <v>1040</v>
      </c>
      <c r="R126">
        <v>4450</v>
      </c>
      <c r="S126" t="s">
        <v>1041</v>
      </c>
      <c r="T126">
        <v>4451</v>
      </c>
      <c r="U126" t="s">
        <v>230</v>
      </c>
      <c r="V126">
        <v>40</v>
      </c>
      <c r="W126" t="s">
        <v>457</v>
      </c>
      <c r="X126">
        <v>4000</v>
      </c>
      <c r="Y126" t="s">
        <v>150</v>
      </c>
      <c r="Z126" t="s">
        <v>134</v>
      </c>
      <c r="AA126" t="s">
        <v>303</v>
      </c>
      <c r="AB126" t="s">
        <v>123</v>
      </c>
      <c r="AC126" t="s">
        <v>306</v>
      </c>
      <c r="AD126" t="s">
        <v>305</v>
      </c>
      <c r="AE126" s="1">
        <v>165000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165000</v>
      </c>
      <c r="AM126" s="1">
        <v>0</v>
      </c>
      <c r="AN126" s="1">
        <v>0</v>
      </c>
      <c r="AO126" s="1">
        <v>0</v>
      </c>
      <c r="AP126" s="1">
        <v>165000</v>
      </c>
      <c r="AQ126" s="1">
        <f t="shared" si="1"/>
        <v>165000</v>
      </c>
    </row>
    <row r="127" spans="1:43" x14ac:dyDescent="0.3">
      <c r="A127" t="s">
        <v>133</v>
      </c>
      <c r="B127" t="s">
        <v>1033</v>
      </c>
      <c r="C127">
        <v>1</v>
      </c>
      <c r="D127" t="s">
        <v>496</v>
      </c>
      <c r="E127">
        <v>1.3</v>
      </c>
      <c r="F127" t="s">
        <v>1031</v>
      </c>
      <c r="G127" t="s">
        <v>24</v>
      </c>
      <c r="H127" t="s">
        <v>25</v>
      </c>
      <c r="I127" t="s">
        <v>39</v>
      </c>
      <c r="J127" t="s">
        <v>40</v>
      </c>
      <c r="K127" t="s">
        <v>302</v>
      </c>
      <c r="L127">
        <v>5</v>
      </c>
      <c r="M127">
        <v>2</v>
      </c>
      <c r="N127" t="s">
        <v>313</v>
      </c>
      <c r="O127" t="s">
        <v>1088</v>
      </c>
      <c r="P127">
        <v>2200</v>
      </c>
      <c r="Q127" t="s">
        <v>1000</v>
      </c>
      <c r="R127">
        <v>2210</v>
      </c>
      <c r="S127" t="s">
        <v>69</v>
      </c>
      <c r="T127">
        <v>2211</v>
      </c>
      <c r="U127" t="s">
        <v>137</v>
      </c>
      <c r="V127">
        <v>0</v>
      </c>
      <c r="W127" t="s">
        <v>36</v>
      </c>
      <c r="X127">
        <v>2000</v>
      </c>
      <c r="Y127" t="s">
        <v>69</v>
      </c>
      <c r="Z127" t="s">
        <v>134</v>
      </c>
      <c r="AA127" t="s">
        <v>303</v>
      </c>
      <c r="AB127" t="s">
        <v>225</v>
      </c>
      <c r="AC127" t="s">
        <v>315</v>
      </c>
      <c r="AD127" t="s">
        <v>314</v>
      </c>
      <c r="AE127" s="1">
        <v>300000</v>
      </c>
      <c r="AF127" s="1">
        <v>150000</v>
      </c>
      <c r="AG127" s="1">
        <v>101205.59</v>
      </c>
      <c r="AH127" s="1">
        <v>101205.59</v>
      </c>
      <c r="AI127" s="1">
        <v>101205.59</v>
      </c>
      <c r="AJ127" s="1">
        <v>67622.02</v>
      </c>
      <c r="AK127" s="1">
        <v>67622.02</v>
      </c>
      <c r="AL127" s="1">
        <v>198794.41</v>
      </c>
      <c r="AM127" s="1">
        <v>0</v>
      </c>
      <c r="AN127" s="1">
        <v>0</v>
      </c>
      <c r="AO127" s="1">
        <v>0</v>
      </c>
      <c r="AP127" s="1">
        <v>300000</v>
      </c>
      <c r="AQ127" s="1">
        <f t="shared" si="1"/>
        <v>300000</v>
      </c>
    </row>
    <row r="128" spans="1:43" x14ac:dyDescent="0.3">
      <c r="A128" t="s">
        <v>133</v>
      </c>
      <c r="B128" t="s">
        <v>1033</v>
      </c>
      <c r="C128">
        <v>1</v>
      </c>
      <c r="D128" t="s">
        <v>496</v>
      </c>
      <c r="E128">
        <v>1.3</v>
      </c>
      <c r="F128" t="s">
        <v>1031</v>
      </c>
      <c r="G128" t="s">
        <v>24</v>
      </c>
      <c r="H128" t="s">
        <v>25</v>
      </c>
      <c r="I128" t="s">
        <v>39</v>
      </c>
      <c r="J128" t="s">
        <v>40</v>
      </c>
      <c r="K128" t="s">
        <v>302</v>
      </c>
      <c r="L128">
        <v>5</v>
      </c>
      <c r="M128">
        <v>2</v>
      </c>
      <c r="N128" t="s">
        <v>313</v>
      </c>
      <c r="O128" t="s">
        <v>1088</v>
      </c>
      <c r="P128">
        <v>3200</v>
      </c>
      <c r="Q128" t="s">
        <v>1047</v>
      </c>
      <c r="R128">
        <v>3290</v>
      </c>
      <c r="S128" t="s">
        <v>34</v>
      </c>
      <c r="T128">
        <v>3291</v>
      </c>
      <c r="U128" t="s">
        <v>272</v>
      </c>
      <c r="V128">
        <v>0</v>
      </c>
      <c r="W128" t="s">
        <v>36</v>
      </c>
      <c r="X128">
        <v>3000</v>
      </c>
      <c r="Y128" t="s">
        <v>34</v>
      </c>
      <c r="Z128" t="s">
        <v>134</v>
      </c>
      <c r="AA128" t="s">
        <v>303</v>
      </c>
      <c r="AB128" t="s">
        <v>225</v>
      </c>
      <c r="AC128" t="s">
        <v>315</v>
      </c>
      <c r="AD128" t="s">
        <v>314</v>
      </c>
      <c r="AE128" s="1">
        <v>500000</v>
      </c>
      <c r="AF128" s="1">
        <v>500000</v>
      </c>
      <c r="AG128" s="1">
        <v>282246</v>
      </c>
      <c r="AH128" s="1">
        <v>282246</v>
      </c>
      <c r="AI128" s="1">
        <v>272246</v>
      </c>
      <c r="AJ128" s="1">
        <v>272246</v>
      </c>
      <c r="AK128" s="1">
        <v>272246</v>
      </c>
      <c r="AL128" s="1">
        <v>217754</v>
      </c>
      <c r="AM128" s="1">
        <v>0</v>
      </c>
      <c r="AN128" s="1">
        <v>0</v>
      </c>
      <c r="AO128" s="1">
        <v>0</v>
      </c>
      <c r="AP128" s="1">
        <v>500000</v>
      </c>
      <c r="AQ128" s="1">
        <f t="shared" si="1"/>
        <v>500000</v>
      </c>
    </row>
    <row r="129" spans="1:43" x14ac:dyDescent="0.3">
      <c r="A129" t="s">
        <v>133</v>
      </c>
      <c r="B129" t="s">
        <v>1033</v>
      </c>
      <c r="C129">
        <v>1</v>
      </c>
      <c r="D129" t="s">
        <v>496</v>
      </c>
      <c r="E129">
        <v>1.3</v>
      </c>
      <c r="F129" t="s">
        <v>1031</v>
      </c>
      <c r="G129" t="s">
        <v>24</v>
      </c>
      <c r="H129" t="s">
        <v>25</v>
      </c>
      <c r="I129" t="s">
        <v>39</v>
      </c>
      <c r="J129" t="s">
        <v>40</v>
      </c>
      <c r="K129" t="s">
        <v>302</v>
      </c>
      <c r="L129">
        <v>5</v>
      </c>
      <c r="M129">
        <v>2</v>
      </c>
      <c r="N129" t="s">
        <v>313</v>
      </c>
      <c r="O129" t="s">
        <v>1088</v>
      </c>
      <c r="P129">
        <v>3500</v>
      </c>
      <c r="Q129" t="s">
        <v>1051</v>
      </c>
      <c r="R129">
        <v>3580</v>
      </c>
      <c r="S129" t="s">
        <v>34</v>
      </c>
      <c r="T129">
        <v>3581</v>
      </c>
      <c r="U129" t="s">
        <v>90</v>
      </c>
      <c r="V129">
        <v>0</v>
      </c>
      <c r="W129" t="s">
        <v>36</v>
      </c>
      <c r="X129">
        <v>3000</v>
      </c>
      <c r="Y129" t="s">
        <v>34</v>
      </c>
      <c r="Z129" t="s">
        <v>134</v>
      </c>
      <c r="AA129" t="s">
        <v>303</v>
      </c>
      <c r="AB129" t="s">
        <v>225</v>
      </c>
      <c r="AC129" t="s">
        <v>315</v>
      </c>
      <c r="AD129" t="s">
        <v>314</v>
      </c>
      <c r="AE129" s="1">
        <v>5000</v>
      </c>
      <c r="AF129" s="1">
        <v>5000</v>
      </c>
      <c r="AG129" s="1">
        <v>2295.84</v>
      </c>
      <c r="AH129" s="1">
        <v>2295.84</v>
      </c>
      <c r="AI129" s="1">
        <v>2295.84</v>
      </c>
      <c r="AJ129" s="1">
        <v>2087.04</v>
      </c>
      <c r="AK129" s="1">
        <v>2087.04</v>
      </c>
      <c r="AL129" s="1">
        <v>2704.16</v>
      </c>
      <c r="AM129" s="1">
        <v>0</v>
      </c>
      <c r="AN129" s="1">
        <v>0</v>
      </c>
      <c r="AO129" s="1">
        <v>0</v>
      </c>
      <c r="AP129" s="1">
        <v>5000</v>
      </c>
      <c r="AQ129" s="1">
        <f t="shared" si="1"/>
        <v>5000</v>
      </c>
    </row>
    <row r="130" spans="1:43" x14ac:dyDescent="0.3">
      <c r="A130" t="s">
        <v>133</v>
      </c>
      <c r="B130" t="s">
        <v>1033</v>
      </c>
      <c r="C130">
        <v>1</v>
      </c>
      <c r="D130" t="s">
        <v>496</v>
      </c>
      <c r="E130">
        <v>1.3</v>
      </c>
      <c r="F130" t="s">
        <v>1031</v>
      </c>
      <c r="G130" t="s">
        <v>24</v>
      </c>
      <c r="H130" t="s">
        <v>25</v>
      </c>
      <c r="I130" t="s">
        <v>39</v>
      </c>
      <c r="J130" t="s">
        <v>40</v>
      </c>
      <c r="K130" t="s">
        <v>302</v>
      </c>
      <c r="L130">
        <v>5</v>
      </c>
      <c r="M130">
        <v>2</v>
      </c>
      <c r="N130" t="s">
        <v>313</v>
      </c>
      <c r="O130" t="s">
        <v>1088</v>
      </c>
      <c r="P130">
        <v>3800</v>
      </c>
      <c r="Q130" t="s">
        <v>1039</v>
      </c>
      <c r="R130">
        <v>3820</v>
      </c>
      <c r="S130" t="s">
        <v>34</v>
      </c>
      <c r="T130">
        <v>3821</v>
      </c>
      <c r="U130" t="s">
        <v>229</v>
      </c>
      <c r="V130">
        <v>0</v>
      </c>
      <c r="W130" t="s">
        <v>36</v>
      </c>
      <c r="X130">
        <v>3000</v>
      </c>
      <c r="Y130" t="s">
        <v>34</v>
      </c>
      <c r="Z130" t="s">
        <v>134</v>
      </c>
      <c r="AA130" t="s">
        <v>303</v>
      </c>
      <c r="AB130" t="s">
        <v>225</v>
      </c>
      <c r="AC130" t="s">
        <v>315</v>
      </c>
      <c r="AD130" t="s">
        <v>314</v>
      </c>
      <c r="AE130" s="1">
        <v>850588.4</v>
      </c>
      <c r="AF130" s="1">
        <v>492000</v>
      </c>
      <c r="AG130" s="1">
        <v>850588.4</v>
      </c>
      <c r="AH130" s="1">
        <v>850588.4</v>
      </c>
      <c r="AI130" s="1">
        <v>804988.4</v>
      </c>
      <c r="AJ130" s="1">
        <v>804988.4</v>
      </c>
      <c r="AK130" s="1">
        <v>804988.4</v>
      </c>
      <c r="AL130" s="1">
        <v>0</v>
      </c>
      <c r="AM130" s="1">
        <v>0</v>
      </c>
      <c r="AN130" s="1">
        <v>0</v>
      </c>
      <c r="AO130" s="1">
        <v>0</v>
      </c>
      <c r="AP130" s="1">
        <v>850588.4</v>
      </c>
      <c r="AQ130" s="1">
        <f t="shared" si="1"/>
        <v>850588.4</v>
      </c>
    </row>
    <row r="131" spans="1:43" x14ac:dyDescent="0.3">
      <c r="A131" t="s">
        <v>133</v>
      </c>
      <c r="B131" t="s">
        <v>1033</v>
      </c>
      <c r="C131">
        <v>1</v>
      </c>
      <c r="D131" t="s">
        <v>496</v>
      </c>
      <c r="E131">
        <v>1.3</v>
      </c>
      <c r="F131" t="s">
        <v>1031</v>
      </c>
      <c r="G131" t="s">
        <v>24</v>
      </c>
      <c r="H131" t="s">
        <v>25</v>
      </c>
      <c r="I131" t="s">
        <v>39</v>
      </c>
      <c r="J131" t="s">
        <v>40</v>
      </c>
      <c r="K131" t="s">
        <v>302</v>
      </c>
      <c r="L131">
        <v>5</v>
      </c>
      <c r="M131">
        <v>5</v>
      </c>
      <c r="N131" t="s">
        <v>316</v>
      </c>
      <c r="O131" t="s">
        <v>1088</v>
      </c>
      <c r="P131">
        <v>3800</v>
      </c>
      <c r="Q131" t="s">
        <v>1039</v>
      </c>
      <c r="R131">
        <v>3820</v>
      </c>
      <c r="S131" t="s">
        <v>34</v>
      </c>
      <c r="T131">
        <v>3821</v>
      </c>
      <c r="U131" t="s">
        <v>229</v>
      </c>
      <c r="V131">
        <v>0</v>
      </c>
      <c r="W131" t="s">
        <v>36</v>
      </c>
      <c r="X131">
        <v>3000</v>
      </c>
      <c r="Y131" t="s">
        <v>34</v>
      </c>
      <c r="Z131" t="s">
        <v>134</v>
      </c>
      <c r="AA131" t="s">
        <v>303</v>
      </c>
      <c r="AB131" t="s">
        <v>225</v>
      </c>
      <c r="AC131" t="s">
        <v>318</v>
      </c>
      <c r="AD131" t="s">
        <v>317</v>
      </c>
      <c r="AE131" s="1">
        <v>500000</v>
      </c>
      <c r="AF131" s="1">
        <v>500000</v>
      </c>
      <c r="AG131" s="1">
        <v>499500</v>
      </c>
      <c r="AH131" s="1">
        <v>499500</v>
      </c>
      <c r="AI131" s="1">
        <v>499500</v>
      </c>
      <c r="AJ131" s="1">
        <v>499500</v>
      </c>
      <c r="AK131" s="1">
        <v>499500</v>
      </c>
      <c r="AL131" s="1">
        <v>500</v>
      </c>
      <c r="AM131" s="1">
        <v>0</v>
      </c>
      <c r="AN131" s="1">
        <v>0</v>
      </c>
      <c r="AO131" s="1">
        <v>0</v>
      </c>
      <c r="AP131" s="1">
        <v>500000</v>
      </c>
      <c r="AQ131" s="1">
        <f t="shared" ref="AQ131:AQ194" si="2">AE131-AM131+AN131+AO131</f>
        <v>500000</v>
      </c>
    </row>
    <row r="132" spans="1:43" x14ac:dyDescent="0.3">
      <c r="A132" t="s">
        <v>133</v>
      </c>
      <c r="B132" t="s">
        <v>1033</v>
      </c>
      <c r="C132">
        <v>1</v>
      </c>
      <c r="D132" t="s">
        <v>496</v>
      </c>
      <c r="E132">
        <v>1.3</v>
      </c>
      <c r="F132" t="s">
        <v>1031</v>
      </c>
      <c r="G132" t="s">
        <v>24</v>
      </c>
      <c r="H132" t="s">
        <v>25</v>
      </c>
      <c r="I132" t="s">
        <v>39</v>
      </c>
      <c r="J132" t="s">
        <v>40</v>
      </c>
      <c r="K132" t="s">
        <v>302</v>
      </c>
      <c r="L132">
        <v>6</v>
      </c>
      <c r="M132">
        <v>3</v>
      </c>
      <c r="N132" t="s">
        <v>319</v>
      </c>
      <c r="O132" t="s">
        <v>1088</v>
      </c>
      <c r="P132">
        <v>2700</v>
      </c>
      <c r="Q132" t="s">
        <v>1003</v>
      </c>
      <c r="R132">
        <v>2710</v>
      </c>
      <c r="S132" t="s">
        <v>69</v>
      </c>
      <c r="T132">
        <v>2711</v>
      </c>
      <c r="U132" t="s">
        <v>138</v>
      </c>
      <c r="V132">
        <v>0</v>
      </c>
      <c r="W132" t="s">
        <v>36</v>
      </c>
      <c r="X132">
        <v>2000</v>
      </c>
      <c r="Y132" t="s">
        <v>69</v>
      </c>
      <c r="Z132" t="s">
        <v>134</v>
      </c>
      <c r="AA132" t="s">
        <v>303</v>
      </c>
      <c r="AB132" t="s">
        <v>30</v>
      </c>
      <c r="AC132" t="s">
        <v>321</v>
      </c>
      <c r="AD132" t="s">
        <v>320</v>
      </c>
      <c r="AE132" s="1">
        <v>2926756.09</v>
      </c>
      <c r="AF132" s="1">
        <v>1500000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2926756.09</v>
      </c>
      <c r="AM132" s="1">
        <v>0</v>
      </c>
      <c r="AN132" s="1">
        <v>0</v>
      </c>
      <c r="AO132" s="1">
        <v>0</v>
      </c>
      <c r="AP132" s="1">
        <v>2926756.09</v>
      </c>
      <c r="AQ132" s="1">
        <f t="shared" si="2"/>
        <v>2926756.09</v>
      </c>
    </row>
    <row r="133" spans="1:43" x14ac:dyDescent="0.3">
      <c r="A133" t="s">
        <v>133</v>
      </c>
      <c r="B133" t="s">
        <v>1033</v>
      </c>
      <c r="C133">
        <v>1</v>
      </c>
      <c r="D133" t="s">
        <v>496</v>
      </c>
      <c r="E133">
        <v>1.3</v>
      </c>
      <c r="F133" t="s">
        <v>1031</v>
      </c>
      <c r="G133" t="s">
        <v>24</v>
      </c>
      <c r="H133" t="s">
        <v>25</v>
      </c>
      <c r="I133" t="s">
        <v>39</v>
      </c>
      <c r="J133" t="s">
        <v>40</v>
      </c>
      <c r="K133" t="s">
        <v>302</v>
      </c>
      <c r="L133">
        <v>6</v>
      </c>
      <c r="M133">
        <v>3</v>
      </c>
      <c r="N133" t="s">
        <v>319</v>
      </c>
      <c r="O133" t="s">
        <v>1088</v>
      </c>
      <c r="P133">
        <v>3300</v>
      </c>
      <c r="Q133" t="s">
        <v>1035</v>
      </c>
      <c r="R133">
        <v>3360</v>
      </c>
      <c r="S133" t="s">
        <v>34</v>
      </c>
      <c r="T133">
        <v>3361</v>
      </c>
      <c r="U133" t="s">
        <v>201</v>
      </c>
      <c r="V133">
        <v>0</v>
      </c>
      <c r="W133" t="s">
        <v>36</v>
      </c>
      <c r="X133">
        <v>3000</v>
      </c>
      <c r="Y133" t="s">
        <v>34</v>
      </c>
      <c r="Z133" t="s">
        <v>134</v>
      </c>
      <c r="AA133" t="s">
        <v>303</v>
      </c>
      <c r="AB133" t="s">
        <v>30</v>
      </c>
      <c r="AC133" t="s">
        <v>321</v>
      </c>
      <c r="AD133" t="s">
        <v>320</v>
      </c>
      <c r="AE133" s="1">
        <v>13515565.449999999</v>
      </c>
      <c r="AF133" s="1">
        <v>10500000</v>
      </c>
      <c r="AG133" s="1">
        <v>11280441.460000001</v>
      </c>
      <c r="AH133" s="1">
        <v>11251905.460000001</v>
      </c>
      <c r="AI133" s="1">
        <v>10047129.460000001</v>
      </c>
      <c r="AJ133" s="1">
        <v>10047129.460000001</v>
      </c>
      <c r="AK133" s="1">
        <v>10047129.460000001</v>
      </c>
      <c r="AL133" s="1">
        <v>2235123.9899999984</v>
      </c>
      <c r="AM133" s="1">
        <v>0</v>
      </c>
      <c r="AN133" s="1">
        <v>0</v>
      </c>
      <c r="AO133" s="1">
        <v>0</v>
      </c>
      <c r="AP133" s="1">
        <v>13525565.449999999</v>
      </c>
      <c r="AQ133" s="1">
        <f t="shared" si="2"/>
        <v>13515565.449999999</v>
      </c>
    </row>
    <row r="134" spans="1:43" x14ac:dyDescent="0.3">
      <c r="A134" t="s">
        <v>133</v>
      </c>
      <c r="B134" t="s">
        <v>1033</v>
      </c>
      <c r="C134">
        <v>1</v>
      </c>
      <c r="D134" t="s">
        <v>496</v>
      </c>
      <c r="E134">
        <v>1.3</v>
      </c>
      <c r="F134" t="s">
        <v>1031</v>
      </c>
      <c r="G134" t="s">
        <v>24</v>
      </c>
      <c r="H134" t="s">
        <v>25</v>
      </c>
      <c r="I134" t="s">
        <v>39</v>
      </c>
      <c r="J134" t="s">
        <v>40</v>
      </c>
      <c r="K134" t="s">
        <v>302</v>
      </c>
      <c r="L134">
        <v>6</v>
      </c>
      <c r="M134">
        <v>3</v>
      </c>
      <c r="N134" t="s">
        <v>319</v>
      </c>
      <c r="O134" t="s">
        <v>1088</v>
      </c>
      <c r="P134">
        <v>3700</v>
      </c>
      <c r="Q134" t="s">
        <v>1056</v>
      </c>
      <c r="R134">
        <v>3710</v>
      </c>
      <c r="S134" t="s">
        <v>34</v>
      </c>
      <c r="T134">
        <v>3711</v>
      </c>
      <c r="U134" t="s">
        <v>276</v>
      </c>
      <c r="V134">
        <v>0</v>
      </c>
      <c r="W134" t="s">
        <v>36</v>
      </c>
      <c r="X134">
        <v>3000</v>
      </c>
      <c r="Y134" t="s">
        <v>34</v>
      </c>
      <c r="Z134" t="s">
        <v>134</v>
      </c>
      <c r="AA134" t="s">
        <v>303</v>
      </c>
      <c r="AB134" t="s">
        <v>30</v>
      </c>
      <c r="AC134" t="s">
        <v>321</v>
      </c>
      <c r="AD134" t="s">
        <v>320</v>
      </c>
      <c r="AE134" s="1">
        <v>14707.68</v>
      </c>
      <c r="AF134" s="1">
        <v>0</v>
      </c>
      <c r="AG134" s="1">
        <v>9707.68</v>
      </c>
      <c r="AH134" s="1">
        <v>9707.68</v>
      </c>
      <c r="AI134" s="1">
        <v>9707.68</v>
      </c>
      <c r="AJ134" s="1">
        <v>9707.68</v>
      </c>
      <c r="AK134" s="1">
        <v>9707.68</v>
      </c>
      <c r="AL134" s="1">
        <v>5000</v>
      </c>
      <c r="AM134" s="1">
        <v>0</v>
      </c>
      <c r="AN134" s="1">
        <v>0</v>
      </c>
      <c r="AO134" s="1">
        <v>0</v>
      </c>
      <c r="AP134" s="1">
        <v>6430.12</v>
      </c>
      <c r="AQ134" s="1">
        <f t="shared" si="2"/>
        <v>14707.68</v>
      </c>
    </row>
    <row r="135" spans="1:43" x14ac:dyDescent="0.3">
      <c r="A135" t="s">
        <v>133</v>
      </c>
      <c r="B135" t="s">
        <v>1033</v>
      </c>
      <c r="C135">
        <v>1</v>
      </c>
      <c r="D135" t="s">
        <v>496</v>
      </c>
      <c r="E135">
        <v>1.3</v>
      </c>
      <c r="F135" t="s">
        <v>1031</v>
      </c>
      <c r="G135" t="s">
        <v>24</v>
      </c>
      <c r="H135" t="s">
        <v>25</v>
      </c>
      <c r="I135" t="s">
        <v>39</v>
      </c>
      <c r="J135" t="s">
        <v>40</v>
      </c>
      <c r="K135" t="s">
        <v>302</v>
      </c>
      <c r="L135">
        <v>6</v>
      </c>
      <c r="M135">
        <v>3</v>
      </c>
      <c r="N135" t="s">
        <v>319</v>
      </c>
      <c r="O135" t="s">
        <v>1088</v>
      </c>
      <c r="P135">
        <v>3700</v>
      </c>
      <c r="Q135" t="s">
        <v>1056</v>
      </c>
      <c r="R135">
        <v>3750</v>
      </c>
      <c r="S135" t="s">
        <v>34</v>
      </c>
      <c r="T135">
        <v>3751</v>
      </c>
      <c r="U135" t="s">
        <v>278</v>
      </c>
      <c r="V135">
        <v>0</v>
      </c>
      <c r="W135" t="s">
        <v>36</v>
      </c>
      <c r="X135">
        <v>3000</v>
      </c>
      <c r="Y135" t="s">
        <v>34</v>
      </c>
      <c r="Z135" t="s">
        <v>134</v>
      </c>
      <c r="AA135" t="s">
        <v>303</v>
      </c>
      <c r="AB135" t="s">
        <v>30</v>
      </c>
      <c r="AC135" t="s">
        <v>321</v>
      </c>
      <c r="AD135" t="s">
        <v>320</v>
      </c>
      <c r="AE135" s="1">
        <v>11397.95</v>
      </c>
      <c r="AF135" s="1">
        <v>0</v>
      </c>
      <c r="AG135" s="1">
        <v>6397.95</v>
      </c>
      <c r="AH135" s="1">
        <v>6397.95</v>
      </c>
      <c r="AI135" s="1">
        <v>6397.95</v>
      </c>
      <c r="AJ135" s="1">
        <v>6397.95</v>
      </c>
      <c r="AK135" s="1">
        <v>6397.95</v>
      </c>
      <c r="AL135" s="1">
        <v>5000.0000000000009</v>
      </c>
      <c r="AM135" s="1">
        <v>0</v>
      </c>
      <c r="AN135" s="1">
        <v>0</v>
      </c>
      <c r="AO135" s="1">
        <v>0</v>
      </c>
      <c r="AP135" s="1">
        <v>5588.43</v>
      </c>
      <c r="AQ135" s="1">
        <f t="shared" si="2"/>
        <v>11397.95</v>
      </c>
    </row>
    <row r="136" spans="1:43" x14ac:dyDescent="0.3">
      <c r="A136" t="s">
        <v>133</v>
      </c>
      <c r="B136" t="s">
        <v>1033</v>
      </c>
      <c r="C136">
        <v>1</v>
      </c>
      <c r="D136" t="s">
        <v>496</v>
      </c>
      <c r="E136">
        <v>1.3</v>
      </c>
      <c r="F136" t="s">
        <v>1031</v>
      </c>
      <c r="G136" t="s">
        <v>24</v>
      </c>
      <c r="H136" t="s">
        <v>25</v>
      </c>
      <c r="I136" t="s">
        <v>39</v>
      </c>
      <c r="J136" t="s">
        <v>40</v>
      </c>
      <c r="K136" t="s">
        <v>302</v>
      </c>
      <c r="L136">
        <v>6</v>
      </c>
      <c r="M136">
        <v>4</v>
      </c>
      <c r="N136" t="s">
        <v>322</v>
      </c>
      <c r="O136" t="s">
        <v>1088</v>
      </c>
      <c r="P136">
        <v>3100</v>
      </c>
      <c r="Q136" t="s">
        <v>1052</v>
      </c>
      <c r="R136">
        <v>3180</v>
      </c>
      <c r="S136" t="s">
        <v>34</v>
      </c>
      <c r="T136">
        <v>3181</v>
      </c>
      <c r="U136" t="s">
        <v>135</v>
      </c>
      <c r="V136">
        <v>0</v>
      </c>
      <c r="W136" t="s">
        <v>36</v>
      </c>
      <c r="X136">
        <v>3000</v>
      </c>
      <c r="Y136" t="s">
        <v>34</v>
      </c>
      <c r="Z136" t="s">
        <v>134</v>
      </c>
      <c r="AA136" t="s">
        <v>303</v>
      </c>
      <c r="AB136" t="s">
        <v>30</v>
      </c>
      <c r="AC136" t="s">
        <v>324</v>
      </c>
      <c r="AD136" t="s">
        <v>323</v>
      </c>
      <c r="AE136" s="1">
        <v>5000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5000</v>
      </c>
      <c r="AM136" s="1">
        <v>0</v>
      </c>
      <c r="AN136" s="1">
        <v>0</v>
      </c>
      <c r="AO136" s="1">
        <v>0</v>
      </c>
      <c r="AP136" s="1">
        <v>5000</v>
      </c>
      <c r="AQ136" s="1">
        <f t="shared" si="2"/>
        <v>5000</v>
      </c>
    </row>
    <row r="137" spans="1:43" x14ac:dyDescent="0.3">
      <c r="A137" t="s">
        <v>133</v>
      </c>
      <c r="B137" t="s">
        <v>1033</v>
      </c>
      <c r="C137">
        <v>1</v>
      </c>
      <c r="D137" t="s">
        <v>496</v>
      </c>
      <c r="E137">
        <v>1.3</v>
      </c>
      <c r="F137" t="s">
        <v>1031</v>
      </c>
      <c r="G137" t="s">
        <v>24</v>
      </c>
      <c r="H137" t="s">
        <v>25</v>
      </c>
      <c r="I137" t="s">
        <v>39</v>
      </c>
      <c r="J137" t="s">
        <v>40</v>
      </c>
      <c r="K137" t="s">
        <v>302</v>
      </c>
      <c r="L137">
        <v>6</v>
      </c>
      <c r="M137">
        <v>4</v>
      </c>
      <c r="N137" t="s">
        <v>322</v>
      </c>
      <c r="O137" t="s">
        <v>1088</v>
      </c>
      <c r="P137">
        <v>3300</v>
      </c>
      <c r="Q137" t="s">
        <v>1035</v>
      </c>
      <c r="R137">
        <v>3390</v>
      </c>
      <c r="S137" t="s">
        <v>34</v>
      </c>
      <c r="T137">
        <v>3391</v>
      </c>
      <c r="U137" t="s">
        <v>141</v>
      </c>
      <c r="V137">
        <v>0</v>
      </c>
      <c r="W137" t="s">
        <v>36</v>
      </c>
      <c r="X137">
        <v>3000</v>
      </c>
      <c r="Y137" t="s">
        <v>34</v>
      </c>
      <c r="Z137" t="s">
        <v>134</v>
      </c>
      <c r="AA137" t="s">
        <v>303</v>
      </c>
      <c r="AB137" t="s">
        <v>30</v>
      </c>
      <c r="AC137" t="s">
        <v>324</v>
      </c>
      <c r="AD137" t="s">
        <v>323</v>
      </c>
      <c r="AE137" s="1">
        <v>450000</v>
      </c>
      <c r="AF137" s="1">
        <v>450000</v>
      </c>
      <c r="AG137" s="1">
        <v>350400</v>
      </c>
      <c r="AH137" s="1">
        <v>350400</v>
      </c>
      <c r="AI137" s="1">
        <v>233600</v>
      </c>
      <c r="AJ137" s="1">
        <v>233600</v>
      </c>
      <c r="AK137" s="1">
        <v>204400</v>
      </c>
      <c r="AL137" s="1">
        <v>99600</v>
      </c>
      <c r="AM137" s="1">
        <v>0</v>
      </c>
      <c r="AN137" s="1">
        <v>0</v>
      </c>
      <c r="AO137" s="1">
        <v>0</v>
      </c>
      <c r="AP137" s="1">
        <v>450000</v>
      </c>
      <c r="AQ137" s="1">
        <f t="shared" si="2"/>
        <v>450000</v>
      </c>
    </row>
    <row r="138" spans="1:43" x14ac:dyDescent="0.3">
      <c r="A138" t="s">
        <v>133</v>
      </c>
      <c r="B138" t="s">
        <v>1033</v>
      </c>
      <c r="C138">
        <v>1</v>
      </c>
      <c r="D138" t="s">
        <v>496</v>
      </c>
      <c r="E138">
        <v>1.3</v>
      </c>
      <c r="F138" t="s">
        <v>1031</v>
      </c>
      <c r="G138" t="s">
        <v>24</v>
      </c>
      <c r="H138" t="s">
        <v>25</v>
      </c>
      <c r="I138" t="s">
        <v>39</v>
      </c>
      <c r="J138" t="s">
        <v>40</v>
      </c>
      <c r="K138" t="s">
        <v>302</v>
      </c>
      <c r="L138">
        <v>6</v>
      </c>
      <c r="M138">
        <v>4</v>
      </c>
      <c r="N138" t="s">
        <v>322</v>
      </c>
      <c r="O138" t="s">
        <v>1088</v>
      </c>
      <c r="P138">
        <v>3600</v>
      </c>
      <c r="Q138" t="s">
        <v>1042</v>
      </c>
      <c r="R138">
        <v>3610</v>
      </c>
      <c r="S138" t="s">
        <v>34</v>
      </c>
      <c r="T138">
        <v>3611</v>
      </c>
      <c r="U138" t="s">
        <v>325</v>
      </c>
      <c r="V138">
        <v>0</v>
      </c>
      <c r="W138" t="s">
        <v>36</v>
      </c>
      <c r="X138">
        <v>3000</v>
      </c>
      <c r="Y138" t="s">
        <v>34</v>
      </c>
      <c r="Z138" t="s">
        <v>134</v>
      </c>
      <c r="AA138" t="s">
        <v>303</v>
      </c>
      <c r="AB138" t="s">
        <v>30</v>
      </c>
      <c r="AC138" t="s">
        <v>324</v>
      </c>
      <c r="AD138" t="s">
        <v>323</v>
      </c>
      <c r="AE138" s="1">
        <v>32495912.920000002</v>
      </c>
      <c r="AF138" s="1">
        <v>30500000</v>
      </c>
      <c r="AG138" s="1">
        <v>26030768.899999999</v>
      </c>
      <c r="AH138" s="1">
        <v>25212659.57</v>
      </c>
      <c r="AI138" s="1">
        <v>15728194.949999999</v>
      </c>
      <c r="AJ138" s="1">
        <v>11571678.02</v>
      </c>
      <c r="AK138" s="1">
        <v>11005863.609999999</v>
      </c>
      <c r="AL138" s="1">
        <v>6465144.0200000033</v>
      </c>
      <c r="AM138" s="1">
        <v>0</v>
      </c>
      <c r="AN138" s="1">
        <v>0</v>
      </c>
      <c r="AO138" s="1">
        <v>0</v>
      </c>
      <c r="AP138" s="1">
        <v>32500000</v>
      </c>
      <c r="AQ138" s="1">
        <f t="shared" si="2"/>
        <v>32495912.920000002</v>
      </c>
    </row>
    <row r="139" spans="1:43" x14ac:dyDescent="0.3">
      <c r="A139" t="s">
        <v>133</v>
      </c>
      <c r="B139" t="s">
        <v>1033</v>
      </c>
      <c r="C139">
        <v>1</v>
      </c>
      <c r="D139" t="s">
        <v>496</v>
      </c>
      <c r="E139">
        <v>1.3</v>
      </c>
      <c r="F139" t="s">
        <v>1031</v>
      </c>
      <c r="G139" t="s">
        <v>24</v>
      </c>
      <c r="H139" t="s">
        <v>25</v>
      </c>
      <c r="I139" t="s">
        <v>39</v>
      </c>
      <c r="J139" t="s">
        <v>40</v>
      </c>
      <c r="K139" t="s">
        <v>302</v>
      </c>
      <c r="L139">
        <v>6</v>
      </c>
      <c r="M139">
        <v>4</v>
      </c>
      <c r="N139" t="s">
        <v>322</v>
      </c>
      <c r="O139" t="s">
        <v>1088</v>
      </c>
      <c r="P139">
        <v>3600</v>
      </c>
      <c r="Q139" t="s">
        <v>1042</v>
      </c>
      <c r="R139">
        <v>3610</v>
      </c>
      <c r="S139" t="s">
        <v>34</v>
      </c>
      <c r="T139">
        <v>3611</v>
      </c>
      <c r="U139" t="s">
        <v>325</v>
      </c>
      <c r="V139">
        <v>7</v>
      </c>
      <c r="W139" t="s">
        <v>326</v>
      </c>
      <c r="X139">
        <v>3000</v>
      </c>
      <c r="Y139" t="s">
        <v>34</v>
      </c>
      <c r="Z139" t="s">
        <v>134</v>
      </c>
      <c r="AA139" t="s">
        <v>303</v>
      </c>
      <c r="AB139" t="s">
        <v>30</v>
      </c>
      <c r="AC139" t="s">
        <v>324</v>
      </c>
      <c r="AD139" t="s">
        <v>323</v>
      </c>
      <c r="AE139" s="1">
        <v>1740000</v>
      </c>
      <c r="AF139" s="1">
        <v>1500000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1740000</v>
      </c>
      <c r="AM139" s="1">
        <v>0</v>
      </c>
      <c r="AN139" s="1">
        <v>0</v>
      </c>
      <c r="AO139" s="1">
        <v>0</v>
      </c>
      <c r="AP139" s="1">
        <v>1500000</v>
      </c>
      <c r="AQ139" s="1">
        <f t="shared" si="2"/>
        <v>1740000</v>
      </c>
    </row>
    <row r="140" spans="1:43" x14ac:dyDescent="0.3">
      <c r="A140" t="s">
        <v>133</v>
      </c>
      <c r="B140" t="s">
        <v>1033</v>
      </c>
      <c r="C140">
        <v>1</v>
      </c>
      <c r="D140" t="s">
        <v>496</v>
      </c>
      <c r="E140">
        <v>1.3</v>
      </c>
      <c r="F140" t="s">
        <v>1031</v>
      </c>
      <c r="G140" t="s">
        <v>24</v>
      </c>
      <c r="H140" t="s">
        <v>25</v>
      </c>
      <c r="I140" t="s">
        <v>39</v>
      </c>
      <c r="J140" t="s">
        <v>40</v>
      </c>
      <c r="K140" t="s">
        <v>302</v>
      </c>
      <c r="L140">
        <v>6</v>
      </c>
      <c r="M140">
        <v>4</v>
      </c>
      <c r="N140" t="s">
        <v>322</v>
      </c>
      <c r="O140" t="s">
        <v>1088</v>
      </c>
      <c r="P140">
        <v>3600</v>
      </c>
      <c r="Q140" t="s">
        <v>1042</v>
      </c>
      <c r="R140">
        <v>3650</v>
      </c>
      <c r="S140" t="s">
        <v>34</v>
      </c>
      <c r="T140">
        <v>3651</v>
      </c>
      <c r="U140" t="s">
        <v>327</v>
      </c>
      <c r="V140">
        <v>0</v>
      </c>
      <c r="W140" t="s">
        <v>36</v>
      </c>
      <c r="X140">
        <v>3000</v>
      </c>
      <c r="Y140" t="s">
        <v>34</v>
      </c>
      <c r="Z140" t="s">
        <v>134</v>
      </c>
      <c r="AA140" t="s">
        <v>303</v>
      </c>
      <c r="AB140" t="s">
        <v>30</v>
      </c>
      <c r="AC140" t="s">
        <v>324</v>
      </c>
      <c r="AD140" t="s">
        <v>323</v>
      </c>
      <c r="AE140" s="1">
        <v>4728216</v>
      </c>
      <c r="AF140" s="1">
        <v>3228216</v>
      </c>
      <c r="AG140" s="1">
        <v>3115199.95</v>
      </c>
      <c r="AH140" s="1">
        <v>3115199.95</v>
      </c>
      <c r="AI140" s="1">
        <v>2076800</v>
      </c>
      <c r="AJ140" s="1">
        <v>1817200</v>
      </c>
      <c r="AK140" s="1">
        <v>1817200</v>
      </c>
      <c r="AL140" s="1">
        <v>1613016.0499999998</v>
      </c>
      <c r="AM140" s="1">
        <v>0</v>
      </c>
      <c r="AN140" s="1">
        <v>0</v>
      </c>
      <c r="AO140" s="1">
        <v>0</v>
      </c>
      <c r="AP140" s="1">
        <v>4728216</v>
      </c>
      <c r="AQ140" s="1">
        <f t="shared" si="2"/>
        <v>4728216</v>
      </c>
    </row>
    <row r="141" spans="1:43" x14ac:dyDescent="0.3">
      <c r="A141" t="s">
        <v>133</v>
      </c>
      <c r="B141" t="s">
        <v>1033</v>
      </c>
      <c r="C141">
        <v>1</v>
      </c>
      <c r="D141" t="s">
        <v>496</v>
      </c>
      <c r="E141">
        <v>1.3</v>
      </c>
      <c r="F141" t="s">
        <v>1031</v>
      </c>
      <c r="G141" t="s">
        <v>24</v>
      </c>
      <c r="H141" t="s">
        <v>25</v>
      </c>
      <c r="I141" t="s">
        <v>39</v>
      </c>
      <c r="J141" t="s">
        <v>40</v>
      </c>
      <c r="K141" t="s">
        <v>302</v>
      </c>
      <c r="L141">
        <v>6</v>
      </c>
      <c r="M141">
        <v>4</v>
      </c>
      <c r="N141" t="s">
        <v>322</v>
      </c>
      <c r="O141" t="s">
        <v>1088</v>
      </c>
      <c r="P141">
        <v>3600</v>
      </c>
      <c r="Q141" t="s">
        <v>1042</v>
      </c>
      <c r="R141">
        <v>3660</v>
      </c>
      <c r="S141" t="s">
        <v>34</v>
      </c>
      <c r="T141">
        <v>3661</v>
      </c>
      <c r="U141" t="s">
        <v>328</v>
      </c>
      <c r="V141">
        <v>0</v>
      </c>
      <c r="W141" t="s">
        <v>36</v>
      </c>
      <c r="X141">
        <v>3000</v>
      </c>
      <c r="Y141" t="s">
        <v>34</v>
      </c>
      <c r="Z141" t="s">
        <v>134</v>
      </c>
      <c r="AA141" t="s">
        <v>303</v>
      </c>
      <c r="AB141" t="s">
        <v>30</v>
      </c>
      <c r="AC141" t="s">
        <v>324</v>
      </c>
      <c r="AD141" t="s">
        <v>323</v>
      </c>
      <c r="AE141" s="1">
        <v>9015784</v>
      </c>
      <c r="AF141" s="1">
        <v>7515784</v>
      </c>
      <c r="AG141" s="1">
        <v>6171220.2999999998</v>
      </c>
      <c r="AH141" s="1">
        <v>6171220.2999999998</v>
      </c>
      <c r="AI141" s="1">
        <v>5095146.5199999996</v>
      </c>
      <c r="AJ141" s="1">
        <v>5095146.5199999996</v>
      </c>
      <c r="AK141" s="1">
        <v>5095146.5199999996</v>
      </c>
      <c r="AL141" s="1">
        <v>2844563.7</v>
      </c>
      <c r="AM141" s="1">
        <v>20000</v>
      </c>
      <c r="AN141" s="1">
        <v>0</v>
      </c>
      <c r="AO141" s="1">
        <v>0</v>
      </c>
      <c r="AP141" s="1">
        <v>9015784</v>
      </c>
      <c r="AQ141" s="1">
        <f t="shared" si="2"/>
        <v>8995784</v>
      </c>
    </row>
    <row r="142" spans="1:43" x14ac:dyDescent="0.3">
      <c r="A142" t="s">
        <v>133</v>
      </c>
      <c r="B142" t="s">
        <v>1033</v>
      </c>
      <c r="C142">
        <v>1</v>
      </c>
      <c r="D142" t="s">
        <v>496</v>
      </c>
      <c r="E142">
        <v>1.3</v>
      </c>
      <c r="F142" t="s">
        <v>1031</v>
      </c>
      <c r="G142" t="s">
        <v>24</v>
      </c>
      <c r="H142" t="s">
        <v>25</v>
      </c>
      <c r="I142" t="s">
        <v>39</v>
      </c>
      <c r="J142" t="s">
        <v>40</v>
      </c>
      <c r="K142" t="s">
        <v>41</v>
      </c>
      <c r="L142">
        <v>6</v>
      </c>
      <c r="M142">
        <v>21</v>
      </c>
      <c r="N142" t="s">
        <v>43</v>
      </c>
      <c r="O142" t="s">
        <v>1087</v>
      </c>
      <c r="P142">
        <v>5100</v>
      </c>
      <c r="Q142" t="s">
        <v>1036</v>
      </c>
      <c r="R142">
        <v>5110</v>
      </c>
      <c r="S142" t="s">
        <v>80</v>
      </c>
      <c r="T142">
        <v>5111</v>
      </c>
      <c r="U142" t="s">
        <v>281</v>
      </c>
      <c r="V142">
        <v>0</v>
      </c>
      <c r="W142" t="s">
        <v>36</v>
      </c>
      <c r="X142">
        <v>5000</v>
      </c>
      <c r="Y142" t="s">
        <v>80</v>
      </c>
      <c r="Z142" t="s">
        <v>134</v>
      </c>
      <c r="AA142" t="s">
        <v>42</v>
      </c>
      <c r="AB142" t="s">
        <v>30</v>
      </c>
      <c r="AC142" t="s">
        <v>103</v>
      </c>
      <c r="AD142" t="s">
        <v>44</v>
      </c>
      <c r="AE142" s="1">
        <v>397740.2</v>
      </c>
      <c r="AF142" s="1">
        <v>100000</v>
      </c>
      <c r="AG142" s="1">
        <v>638353.80000000005</v>
      </c>
      <c r="AH142" s="1">
        <v>600268.68000000005</v>
      </c>
      <c r="AI142" s="1">
        <v>376240.2</v>
      </c>
      <c r="AJ142" s="1">
        <v>376240.2</v>
      </c>
      <c r="AK142" s="1">
        <v>376240.2</v>
      </c>
      <c r="AL142" s="1">
        <v>-240613.60000000003</v>
      </c>
      <c r="AM142" s="1">
        <v>0</v>
      </c>
      <c r="AN142" s="1">
        <v>0</v>
      </c>
      <c r="AO142" s="1">
        <v>0</v>
      </c>
      <c r="AP142" s="1">
        <v>376240.2</v>
      </c>
      <c r="AQ142" s="1">
        <f t="shared" si="2"/>
        <v>397740.2</v>
      </c>
    </row>
    <row r="143" spans="1:43" x14ac:dyDescent="0.3">
      <c r="A143" t="s">
        <v>133</v>
      </c>
      <c r="B143" t="s">
        <v>1033</v>
      </c>
      <c r="C143">
        <v>1</v>
      </c>
      <c r="D143" t="s">
        <v>496</v>
      </c>
      <c r="E143">
        <v>1.3</v>
      </c>
      <c r="F143" t="s">
        <v>1031</v>
      </c>
      <c r="G143" t="s">
        <v>24</v>
      </c>
      <c r="H143" t="s">
        <v>25</v>
      </c>
      <c r="I143" t="s">
        <v>39</v>
      </c>
      <c r="J143" t="s">
        <v>40</v>
      </c>
      <c r="K143" t="s">
        <v>41</v>
      </c>
      <c r="L143">
        <v>6</v>
      </c>
      <c r="M143">
        <v>21</v>
      </c>
      <c r="N143" t="s">
        <v>43</v>
      </c>
      <c r="O143" t="s">
        <v>1087</v>
      </c>
      <c r="P143">
        <v>5100</v>
      </c>
      <c r="Q143" t="s">
        <v>1036</v>
      </c>
      <c r="R143">
        <v>5190</v>
      </c>
      <c r="S143" t="s">
        <v>80</v>
      </c>
      <c r="T143">
        <v>5191</v>
      </c>
      <c r="U143" t="s">
        <v>204</v>
      </c>
      <c r="V143">
        <v>0</v>
      </c>
      <c r="W143" t="s">
        <v>36</v>
      </c>
      <c r="X143">
        <v>5000</v>
      </c>
      <c r="Y143" t="s">
        <v>80</v>
      </c>
      <c r="Z143" t="s">
        <v>134</v>
      </c>
      <c r="AA143" t="s">
        <v>42</v>
      </c>
      <c r="AB143" t="s">
        <v>30</v>
      </c>
      <c r="AC143" t="s">
        <v>103</v>
      </c>
      <c r="AD143" t="s">
        <v>44</v>
      </c>
      <c r="AE143" s="1">
        <v>68041</v>
      </c>
      <c r="AF143" s="1">
        <v>68041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68041</v>
      </c>
      <c r="AM143" s="1">
        <v>0</v>
      </c>
      <c r="AN143" s="1">
        <v>0</v>
      </c>
      <c r="AO143" s="1">
        <v>0</v>
      </c>
      <c r="AP143" s="1">
        <v>68041</v>
      </c>
      <c r="AQ143" s="1">
        <f t="shared" si="2"/>
        <v>68041</v>
      </c>
    </row>
    <row r="144" spans="1:43" x14ac:dyDescent="0.3">
      <c r="A144" t="s">
        <v>133</v>
      </c>
      <c r="B144" t="s">
        <v>1033</v>
      </c>
      <c r="C144">
        <v>1</v>
      </c>
      <c r="D144" t="s">
        <v>496</v>
      </c>
      <c r="E144">
        <v>1.3</v>
      </c>
      <c r="F144" t="s">
        <v>1031</v>
      </c>
      <c r="G144" t="s">
        <v>24</v>
      </c>
      <c r="H144" t="s">
        <v>25</v>
      </c>
      <c r="I144" t="s">
        <v>39</v>
      </c>
      <c r="J144" t="s">
        <v>40</v>
      </c>
      <c r="K144" t="s">
        <v>41</v>
      </c>
      <c r="L144">
        <v>6</v>
      </c>
      <c r="M144">
        <v>21</v>
      </c>
      <c r="N144" t="s">
        <v>43</v>
      </c>
      <c r="O144" t="s">
        <v>1087</v>
      </c>
      <c r="P144">
        <v>5200</v>
      </c>
      <c r="Q144" t="s">
        <v>1060</v>
      </c>
      <c r="R144">
        <v>5210</v>
      </c>
      <c r="S144" t="s">
        <v>80</v>
      </c>
      <c r="T144">
        <v>5211</v>
      </c>
      <c r="U144" t="s">
        <v>341</v>
      </c>
      <c r="V144">
        <v>0</v>
      </c>
      <c r="W144" t="s">
        <v>36</v>
      </c>
      <c r="X144">
        <v>5000</v>
      </c>
      <c r="Y144" t="s">
        <v>80</v>
      </c>
      <c r="Z144" t="s">
        <v>134</v>
      </c>
      <c r="AA144" t="s">
        <v>42</v>
      </c>
      <c r="AB144" t="s">
        <v>30</v>
      </c>
      <c r="AC144" t="s">
        <v>103</v>
      </c>
      <c r="AD144" t="s">
        <v>44</v>
      </c>
      <c r="AE144" s="1">
        <v>108130.56</v>
      </c>
      <c r="AF144" s="1">
        <v>0</v>
      </c>
      <c r="AG144" s="1">
        <v>108130.56</v>
      </c>
      <c r="AH144" s="1">
        <v>108130.56</v>
      </c>
      <c r="AI144" s="1">
        <v>108130.56</v>
      </c>
      <c r="AJ144" s="1">
        <v>108130.56</v>
      </c>
      <c r="AK144" s="1">
        <v>108130.56</v>
      </c>
      <c r="AL144" s="1">
        <v>0</v>
      </c>
      <c r="AM144" s="1">
        <v>0</v>
      </c>
      <c r="AN144" s="1">
        <v>0</v>
      </c>
      <c r="AO144" s="1">
        <v>0</v>
      </c>
      <c r="AP144" s="1">
        <v>108130.56</v>
      </c>
      <c r="AQ144" s="1">
        <f t="shared" si="2"/>
        <v>108130.56</v>
      </c>
    </row>
    <row r="145" spans="1:43" x14ac:dyDescent="0.3">
      <c r="A145" t="s">
        <v>133</v>
      </c>
      <c r="B145" t="s">
        <v>1033</v>
      </c>
      <c r="C145">
        <v>1</v>
      </c>
      <c r="D145" t="s">
        <v>496</v>
      </c>
      <c r="E145">
        <v>1.3</v>
      </c>
      <c r="F145" t="s">
        <v>1031</v>
      </c>
      <c r="G145" t="s">
        <v>24</v>
      </c>
      <c r="H145" t="s">
        <v>25</v>
      </c>
      <c r="I145" t="s">
        <v>39</v>
      </c>
      <c r="J145" t="s">
        <v>40</v>
      </c>
      <c r="K145" t="s">
        <v>41</v>
      </c>
      <c r="L145">
        <v>6</v>
      </c>
      <c r="M145">
        <v>21</v>
      </c>
      <c r="N145" t="s">
        <v>43</v>
      </c>
      <c r="O145" t="s">
        <v>1087</v>
      </c>
      <c r="P145">
        <v>5400</v>
      </c>
      <c r="Q145" t="s">
        <v>342</v>
      </c>
      <c r="R145">
        <v>5410</v>
      </c>
      <c r="S145" t="s">
        <v>80</v>
      </c>
      <c r="T145">
        <v>5411</v>
      </c>
      <c r="U145" t="s">
        <v>342</v>
      </c>
      <c r="V145">
        <v>0</v>
      </c>
      <c r="W145" t="s">
        <v>36</v>
      </c>
      <c r="X145">
        <v>5000</v>
      </c>
      <c r="Y145" t="s">
        <v>80</v>
      </c>
      <c r="Z145" t="s">
        <v>134</v>
      </c>
      <c r="AA145" t="s">
        <v>42</v>
      </c>
      <c r="AB145" t="s">
        <v>30</v>
      </c>
      <c r="AC145" t="s">
        <v>103</v>
      </c>
      <c r="AD145" t="s">
        <v>44</v>
      </c>
      <c r="AE145" s="1">
        <v>3380000</v>
      </c>
      <c r="AF145" s="1">
        <v>0</v>
      </c>
      <c r="AG145" s="1">
        <v>3380000</v>
      </c>
      <c r="AH145" s="1">
        <v>3380000</v>
      </c>
      <c r="AI145" s="1">
        <v>3380000</v>
      </c>
      <c r="AJ145" s="1">
        <v>3380000</v>
      </c>
      <c r="AK145" s="1">
        <v>3380000</v>
      </c>
      <c r="AL145" s="1">
        <v>0</v>
      </c>
      <c r="AM145" s="1">
        <v>0</v>
      </c>
      <c r="AN145" s="1">
        <v>0</v>
      </c>
      <c r="AO145" s="1">
        <v>0</v>
      </c>
      <c r="AP145" s="1">
        <v>3380000</v>
      </c>
      <c r="AQ145" s="1">
        <f t="shared" si="2"/>
        <v>3380000</v>
      </c>
    </row>
    <row r="146" spans="1:43" x14ac:dyDescent="0.3">
      <c r="A146" t="s">
        <v>133</v>
      </c>
      <c r="B146" t="s">
        <v>1033</v>
      </c>
      <c r="C146">
        <v>1</v>
      </c>
      <c r="D146" t="s">
        <v>496</v>
      </c>
      <c r="E146">
        <v>1.3</v>
      </c>
      <c r="F146" t="s">
        <v>1031</v>
      </c>
      <c r="G146" t="s">
        <v>24</v>
      </c>
      <c r="H146" t="s">
        <v>25</v>
      </c>
      <c r="I146" t="s">
        <v>39</v>
      </c>
      <c r="J146" t="s">
        <v>40</v>
      </c>
      <c r="K146" t="s">
        <v>41</v>
      </c>
      <c r="L146">
        <v>6</v>
      </c>
      <c r="M146">
        <v>21</v>
      </c>
      <c r="N146" t="s">
        <v>43</v>
      </c>
      <c r="O146" t="s">
        <v>1087</v>
      </c>
      <c r="P146">
        <v>5600</v>
      </c>
      <c r="Q146" t="s">
        <v>1043</v>
      </c>
      <c r="R146">
        <v>5640</v>
      </c>
      <c r="S146" t="s">
        <v>80</v>
      </c>
      <c r="T146">
        <v>5641</v>
      </c>
      <c r="U146" t="s">
        <v>343</v>
      </c>
      <c r="V146">
        <v>0</v>
      </c>
      <c r="W146" t="s">
        <v>36</v>
      </c>
      <c r="X146">
        <v>5000</v>
      </c>
      <c r="Y146" t="s">
        <v>80</v>
      </c>
      <c r="Z146" t="s">
        <v>134</v>
      </c>
      <c r="AA146" t="s">
        <v>42</v>
      </c>
      <c r="AB146" t="s">
        <v>30</v>
      </c>
      <c r="AC146" t="s">
        <v>103</v>
      </c>
      <c r="AD146" t="s">
        <v>44</v>
      </c>
      <c r="AE146" s="1">
        <v>61745.64</v>
      </c>
      <c r="AF146" s="1">
        <v>0</v>
      </c>
      <c r="AG146" s="1">
        <v>61745.64</v>
      </c>
      <c r="AH146" s="1">
        <v>61745.64</v>
      </c>
      <c r="AI146" s="1">
        <v>61745.64</v>
      </c>
      <c r="AJ146" s="1">
        <v>61745.64</v>
      </c>
      <c r="AK146" s="1">
        <v>61745.64</v>
      </c>
      <c r="AL146" s="1">
        <v>0</v>
      </c>
      <c r="AM146" s="1">
        <v>0</v>
      </c>
      <c r="AN146" s="1">
        <v>0</v>
      </c>
      <c r="AO146" s="1">
        <v>0</v>
      </c>
      <c r="AP146" s="1">
        <v>61745.64</v>
      </c>
      <c r="AQ146" s="1">
        <f t="shared" si="2"/>
        <v>61745.64</v>
      </c>
    </row>
    <row r="147" spans="1:43" x14ac:dyDescent="0.3">
      <c r="A147" t="s">
        <v>133</v>
      </c>
      <c r="B147" t="s">
        <v>1033</v>
      </c>
      <c r="C147">
        <v>1</v>
      </c>
      <c r="D147" t="s">
        <v>496</v>
      </c>
      <c r="E147">
        <v>1.3</v>
      </c>
      <c r="F147" t="s">
        <v>1031</v>
      </c>
      <c r="G147" t="s">
        <v>24</v>
      </c>
      <c r="H147" t="s">
        <v>25</v>
      </c>
      <c r="I147" t="s">
        <v>39</v>
      </c>
      <c r="J147" t="s">
        <v>40</v>
      </c>
      <c r="K147" t="s">
        <v>41</v>
      </c>
      <c r="L147">
        <v>6</v>
      </c>
      <c r="M147">
        <v>21</v>
      </c>
      <c r="N147" t="s">
        <v>43</v>
      </c>
      <c r="O147" t="s">
        <v>1088</v>
      </c>
      <c r="P147">
        <v>2100</v>
      </c>
      <c r="Q147" t="s">
        <v>999</v>
      </c>
      <c r="R147">
        <v>2110</v>
      </c>
      <c r="S147" t="s">
        <v>69</v>
      </c>
      <c r="T147">
        <v>2111</v>
      </c>
      <c r="U147" t="s">
        <v>157</v>
      </c>
      <c r="V147">
        <v>0</v>
      </c>
      <c r="W147" t="s">
        <v>36</v>
      </c>
      <c r="X147">
        <v>2000</v>
      </c>
      <c r="Y147" t="s">
        <v>69</v>
      </c>
      <c r="Z147" t="s">
        <v>134</v>
      </c>
      <c r="AA147" t="s">
        <v>42</v>
      </c>
      <c r="AB147" t="s">
        <v>30</v>
      </c>
      <c r="AC147" t="s">
        <v>103</v>
      </c>
      <c r="AD147" t="s">
        <v>44</v>
      </c>
      <c r="AE147" s="1">
        <v>3474000</v>
      </c>
      <c r="AF147" s="1">
        <v>2000000</v>
      </c>
      <c r="AG147" s="1">
        <v>2357061.62</v>
      </c>
      <c r="AH147" s="1">
        <v>1660423.62</v>
      </c>
      <c r="AI147" s="1">
        <v>1309341.67</v>
      </c>
      <c r="AJ147" s="1">
        <v>1156440.83</v>
      </c>
      <c r="AK147" s="1">
        <v>1156440.83</v>
      </c>
      <c r="AL147" s="1">
        <v>1116938.3799999999</v>
      </c>
      <c r="AM147" s="1">
        <v>0</v>
      </c>
      <c r="AN147" s="1">
        <v>0</v>
      </c>
      <c r="AO147" s="1">
        <v>0</v>
      </c>
      <c r="AP147" s="1">
        <v>3474000</v>
      </c>
      <c r="AQ147" s="1">
        <f t="shared" si="2"/>
        <v>3474000</v>
      </c>
    </row>
    <row r="148" spans="1:43" x14ac:dyDescent="0.3">
      <c r="A148" t="s">
        <v>133</v>
      </c>
      <c r="B148" t="s">
        <v>1033</v>
      </c>
      <c r="C148">
        <v>1</v>
      </c>
      <c r="D148" t="s">
        <v>496</v>
      </c>
      <c r="E148">
        <v>1.3</v>
      </c>
      <c r="F148" t="s">
        <v>1031</v>
      </c>
      <c r="G148" t="s">
        <v>24</v>
      </c>
      <c r="H148" t="s">
        <v>25</v>
      </c>
      <c r="I148" t="s">
        <v>39</v>
      </c>
      <c r="J148" t="s">
        <v>40</v>
      </c>
      <c r="K148" t="s">
        <v>41</v>
      </c>
      <c r="L148">
        <v>6</v>
      </c>
      <c r="M148">
        <v>21</v>
      </c>
      <c r="N148" t="s">
        <v>43</v>
      </c>
      <c r="O148" t="s">
        <v>1088</v>
      </c>
      <c r="P148">
        <v>2100</v>
      </c>
      <c r="Q148" t="s">
        <v>999</v>
      </c>
      <c r="R148">
        <v>2140</v>
      </c>
      <c r="S148" t="s">
        <v>69</v>
      </c>
      <c r="T148">
        <v>2141</v>
      </c>
      <c r="U148" t="s">
        <v>197</v>
      </c>
      <c r="V148">
        <v>0</v>
      </c>
      <c r="W148" t="s">
        <v>36</v>
      </c>
      <c r="X148">
        <v>2000</v>
      </c>
      <c r="Y148" t="s">
        <v>69</v>
      </c>
      <c r="Z148" t="s">
        <v>134</v>
      </c>
      <c r="AA148" t="s">
        <v>42</v>
      </c>
      <c r="AB148" t="s">
        <v>30</v>
      </c>
      <c r="AC148" t="s">
        <v>103</v>
      </c>
      <c r="AD148" t="s">
        <v>44</v>
      </c>
      <c r="AE148" s="1">
        <v>22605.1</v>
      </c>
      <c r="AF148" s="1">
        <v>0</v>
      </c>
      <c r="AG148" s="1">
        <v>22605.1</v>
      </c>
      <c r="AH148" s="1">
        <v>22605.1</v>
      </c>
      <c r="AI148" s="1">
        <v>22605.1</v>
      </c>
      <c r="AJ148" s="1">
        <v>22605.1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24000</v>
      </c>
      <c r="AQ148" s="1">
        <f t="shared" si="2"/>
        <v>22605.1</v>
      </c>
    </row>
    <row r="149" spans="1:43" x14ac:dyDescent="0.3">
      <c r="A149" t="s">
        <v>133</v>
      </c>
      <c r="B149" t="s">
        <v>1033</v>
      </c>
      <c r="C149">
        <v>1</v>
      </c>
      <c r="D149" t="s">
        <v>496</v>
      </c>
      <c r="E149">
        <v>1.3</v>
      </c>
      <c r="F149" t="s">
        <v>1031</v>
      </c>
      <c r="G149" t="s">
        <v>24</v>
      </c>
      <c r="H149" t="s">
        <v>25</v>
      </c>
      <c r="I149" t="s">
        <v>39</v>
      </c>
      <c r="J149" t="s">
        <v>40</v>
      </c>
      <c r="K149" t="s">
        <v>41</v>
      </c>
      <c r="L149">
        <v>6</v>
      </c>
      <c r="M149">
        <v>21</v>
      </c>
      <c r="N149" t="s">
        <v>43</v>
      </c>
      <c r="O149" t="s">
        <v>1088</v>
      </c>
      <c r="P149">
        <v>2100</v>
      </c>
      <c r="Q149" t="s">
        <v>999</v>
      </c>
      <c r="R149">
        <v>2150</v>
      </c>
      <c r="S149" t="s">
        <v>69</v>
      </c>
      <c r="T149">
        <v>2151</v>
      </c>
      <c r="U149" t="s">
        <v>329</v>
      </c>
      <c r="V149">
        <v>0</v>
      </c>
      <c r="W149" t="s">
        <v>36</v>
      </c>
      <c r="X149">
        <v>2000</v>
      </c>
      <c r="Y149" t="s">
        <v>69</v>
      </c>
      <c r="Z149" t="s">
        <v>134</v>
      </c>
      <c r="AA149" t="s">
        <v>42</v>
      </c>
      <c r="AB149" t="s">
        <v>30</v>
      </c>
      <c r="AC149" t="s">
        <v>103</v>
      </c>
      <c r="AD149" t="s">
        <v>44</v>
      </c>
      <c r="AE149" s="1">
        <v>420</v>
      </c>
      <c r="AF149" s="1">
        <v>0</v>
      </c>
      <c r="AG149" s="1">
        <v>420</v>
      </c>
      <c r="AH149" s="1">
        <v>420</v>
      </c>
      <c r="AI149" s="1">
        <v>420</v>
      </c>
      <c r="AJ149" s="1">
        <v>420</v>
      </c>
      <c r="AK149" s="1">
        <v>420</v>
      </c>
      <c r="AL149" s="1">
        <v>0</v>
      </c>
      <c r="AM149" s="1">
        <v>0</v>
      </c>
      <c r="AN149" s="1">
        <v>0</v>
      </c>
      <c r="AO149" s="1">
        <v>0</v>
      </c>
      <c r="AP149" s="1">
        <v>500</v>
      </c>
      <c r="AQ149" s="1">
        <f t="shared" si="2"/>
        <v>420</v>
      </c>
    </row>
    <row r="150" spans="1:43" x14ac:dyDescent="0.3">
      <c r="A150" t="s">
        <v>133</v>
      </c>
      <c r="B150" t="s">
        <v>1033</v>
      </c>
      <c r="C150">
        <v>1</v>
      </c>
      <c r="D150" t="s">
        <v>496</v>
      </c>
      <c r="E150">
        <v>1.3</v>
      </c>
      <c r="F150" t="s">
        <v>1031</v>
      </c>
      <c r="G150" t="s">
        <v>24</v>
      </c>
      <c r="H150" t="s">
        <v>25</v>
      </c>
      <c r="I150" t="s">
        <v>39</v>
      </c>
      <c r="J150" t="s">
        <v>40</v>
      </c>
      <c r="K150" t="s">
        <v>41</v>
      </c>
      <c r="L150">
        <v>6</v>
      </c>
      <c r="M150">
        <v>21</v>
      </c>
      <c r="N150" t="s">
        <v>43</v>
      </c>
      <c r="O150" t="s">
        <v>1088</v>
      </c>
      <c r="P150">
        <v>2100</v>
      </c>
      <c r="Q150" t="s">
        <v>999</v>
      </c>
      <c r="R150">
        <v>2160</v>
      </c>
      <c r="S150" t="s">
        <v>69</v>
      </c>
      <c r="T150">
        <v>2161</v>
      </c>
      <c r="U150" t="s">
        <v>158</v>
      </c>
      <c r="V150">
        <v>0</v>
      </c>
      <c r="W150" t="s">
        <v>36</v>
      </c>
      <c r="X150">
        <v>2000</v>
      </c>
      <c r="Y150" t="s">
        <v>69</v>
      </c>
      <c r="Z150" t="s">
        <v>134</v>
      </c>
      <c r="AA150" t="s">
        <v>42</v>
      </c>
      <c r="AB150" t="s">
        <v>30</v>
      </c>
      <c r="AC150" t="s">
        <v>103</v>
      </c>
      <c r="AD150" t="s">
        <v>44</v>
      </c>
      <c r="AE150" s="1">
        <v>1828856.1</v>
      </c>
      <c r="AF150" s="1">
        <v>1450000</v>
      </c>
      <c r="AG150" s="1">
        <v>1653900.31</v>
      </c>
      <c r="AH150" s="1">
        <v>1568096.27</v>
      </c>
      <c r="AI150" s="1">
        <v>1485867.12</v>
      </c>
      <c r="AJ150" s="1">
        <v>1485867.12</v>
      </c>
      <c r="AK150" s="1">
        <v>1485867.12</v>
      </c>
      <c r="AL150" s="1">
        <v>174955.79000000004</v>
      </c>
      <c r="AM150" s="1">
        <v>0</v>
      </c>
      <c r="AN150" s="1">
        <v>0</v>
      </c>
      <c r="AO150" s="1">
        <v>0</v>
      </c>
      <c r="AP150" s="1">
        <v>1707501.48</v>
      </c>
      <c r="AQ150" s="1">
        <f t="shared" si="2"/>
        <v>1828856.1</v>
      </c>
    </row>
    <row r="151" spans="1:43" x14ac:dyDescent="0.3">
      <c r="A151" t="s">
        <v>133</v>
      </c>
      <c r="B151" t="s">
        <v>1033</v>
      </c>
      <c r="C151">
        <v>1</v>
      </c>
      <c r="D151" t="s">
        <v>496</v>
      </c>
      <c r="E151">
        <v>1.3</v>
      </c>
      <c r="F151" t="s">
        <v>1031</v>
      </c>
      <c r="G151" t="s">
        <v>24</v>
      </c>
      <c r="H151" t="s">
        <v>25</v>
      </c>
      <c r="I151" t="s">
        <v>39</v>
      </c>
      <c r="J151" t="s">
        <v>40</v>
      </c>
      <c r="K151" t="s">
        <v>41</v>
      </c>
      <c r="L151">
        <v>6</v>
      </c>
      <c r="M151">
        <v>21</v>
      </c>
      <c r="N151" t="s">
        <v>43</v>
      </c>
      <c r="O151" t="s">
        <v>1088</v>
      </c>
      <c r="P151">
        <v>2200</v>
      </c>
      <c r="Q151" t="s">
        <v>1000</v>
      </c>
      <c r="R151">
        <v>2210</v>
      </c>
      <c r="S151" t="s">
        <v>69</v>
      </c>
      <c r="T151">
        <v>2211</v>
      </c>
      <c r="U151" t="s">
        <v>137</v>
      </c>
      <c r="V151">
        <v>0</v>
      </c>
      <c r="W151" t="s">
        <v>36</v>
      </c>
      <c r="X151">
        <v>2000</v>
      </c>
      <c r="Y151" t="s">
        <v>69</v>
      </c>
      <c r="Z151" t="s">
        <v>134</v>
      </c>
      <c r="AA151" t="s">
        <v>42</v>
      </c>
      <c r="AB151" t="s">
        <v>30</v>
      </c>
      <c r="AC151" t="s">
        <v>103</v>
      </c>
      <c r="AD151" t="s">
        <v>44</v>
      </c>
      <c r="AE151" s="1">
        <v>332000</v>
      </c>
      <c r="AF151" s="1">
        <v>247860</v>
      </c>
      <c r="AG151" s="1">
        <v>289492.5</v>
      </c>
      <c r="AH151" s="1">
        <v>289492.5</v>
      </c>
      <c r="AI151" s="1">
        <v>137390</v>
      </c>
      <c r="AJ151" s="1">
        <v>137390</v>
      </c>
      <c r="AK151" s="1">
        <v>137390</v>
      </c>
      <c r="AL151" s="1">
        <v>42507.5</v>
      </c>
      <c r="AM151" s="1">
        <v>0</v>
      </c>
      <c r="AN151" s="1">
        <v>0</v>
      </c>
      <c r="AO151" s="1">
        <v>0</v>
      </c>
      <c r="AP151" s="1">
        <v>332000</v>
      </c>
      <c r="AQ151" s="1">
        <f t="shared" si="2"/>
        <v>332000</v>
      </c>
    </row>
    <row r="152" spans="1:43" x14ac:dyDescent="0.3">
      <c r="A152" t="s">
        <v>133</v>
      </c>
      <c r="B152" t="s">
        <v>1033</v>
      </c>
      <c r="C152">
        <v>1</v>
      </c>
      <c r="D152" t="s">
        <v>496</v>
      </c>
      <c r="E152">
        <v>1.3</v>
      </c>
      <c r="F152" t="s">
        <v>1031</v>
      </c>
      <c r="G152" t="s">
        <v>24</v>
      </c>
      <c r="H152" t="s">
        <v>25</v>
      </c>
      <c r="I152" t="s">
        <v>39</v>
      </c>
      <c r="J152" t="s">
        <v>40</v>
      </c>
      <c r="K152" t="s">
        <v>41</v>
      </c>
      <c r="L152">
        <v>6</v>
      </c>
      <c r="M152">
        <v>21</v>
      </c>
      <c r="N152" t="s">
        <v>43</v>
      </c>
      <c r="O152" t="s">
        <v>1088</v>
      </c>
      <c r="P152">
        <v>2400</v>
      </c>
      <c r="Q152" t="s">
        <v>1061</v>
      </c>
      <c r="R152">
        <v>2410</v>
      </c>
      <c r="S152" t="s">
        <v>69</v>
      </c>
      <c r="T152">
        <v>2411</v>
      </c>
      <c r="U152" t="s">
        <v>169</v>
      </c>
      <c r="V152">
        <v>0</v>
      </c>
      <c r="W152" t="s">
        <v>36</v>
      </c>
      <c r="X152">
        <v>2000</v>
      </c>
      <c r="Y152" t="s">
        <v>69</v>
      </c>
      <c r="Z152" t="s">
        <v>134</v>
      </c>
      <c r="AA152" t="s">
        <v>42</v>
      </c>
      <c r="AB152" t="s">
        <v>30</v>
      </c>
      <c r="AC152" t="s">
        <v>103</v>
      </c>
      <c r="AD152" t="s">
        <v>44</v>
      </c>
      <c r="AE152" s="1">
        <v>1175.5999999999999</v>
      </c>
      <c r="AF152" s="1">
        <v>0</v>
      </c>
      <c r="AG152" s="1">
        <v>1175.5999999999999</v>
      </c>
      <c r="AH152" s="1">
        <v>1175.5999999999999</v>
      </c>
      <c r="AI152" s="1">
        <v>1175.5999999999999</v>
      </c>
      <c r="AJ152" s="1">
        <v>1175.5999999999999</v>
      </c>
      <c r="AK152" s="1">
        <v>1175.5999999999999</v>
      </c>
      <c r="AL152" s="1">
        <v>0</v>
      </c>
      <c r="AM152" s="1">
        <v>0</v>
      </c>
      <c r="AN152" s="1">
        <v>0</v>
      </c>
      <c r="AO152" s="1">
        <v>0</v>
      </c>
      <c r="AP152" s="1">
        <v>2900</v>
      </c>
      <c r="AQ152" s="1">
        <f t="shared" si="2"/>
        <v>1175.5999999999999</v>
      </c>
    </row>
    <row r="153" spans="1:43" x14ac:dyDescent="0.3">
      <c r="A153" t="s">
        <v>133</v>
      </c>
      <c r="B153" t="s">
        <v>1033</v>
      </c>
      <c r="C153">
        <v>1</v>
      </c>
      <c r="D153" t="s">
        <v>496</v>
      </c>
      <c r="E153">
        <v>1.3</v>
      </c>
      <c r="F153" t="s">
        <v>1031</v>
      </c>
      <c r="G153" t="s">
        <v>24</v>
      </c>
      <c r="H153" t="s">
        <v>25</v>
      </c>
      <c r="I153" t="s">
        <v>39</v>
      </c>
      <c r="J153" t="s">
        <v>40</v>
      </c>
      <c r="K153" t="s">
        <v>41</v>
      </c>
      <c r="L153">
        <v>6</v>
      </c>
      <c r="M153">
        <v>21</v>
      </c>
      <c r="N153" t="s">
        <v>43</v>
      </c>
      <c r="O153" t="s">
        <v>1088</v>
      </c>
      <c r="P153">
        <v>2400</v>
      </c>
      <c r="Q153" t="s">
        <v>1061</v>
      </c>
      <c r="R153">
        <v>2420</v>
      </c>
      <c r="S153" t="s">
        <v>69</v>
      </c>
      <c r="T153">
        <v>2421</v>
      </c>
      <c r="U153" t="s">
        <v>159</v>
      </c>
      <c r="V153">
        <v>0</v>
      </c>
      <c r="W153" t="s">
        <v>36</v>
      </c>
      <c r="X153">
        <v>2000</v>
      </c>
      <c r="Y153" t="s">
        <v>69</v>
      </c>
      <c r="Z153" t="s">
        <v>134</v>
      </c>
      <c r="AA153" t="s">
        <v>42</v>
      </c>
      <c r="AB153" t="s">
        <v>30</v>
      </c>
      <c r="AC153" t="s">
        <v>103</v>
      </c>
      <c r="AD153" t="s">
        <v>44</v>
      </c>
      <c r="AE153" s="1">
        <v>54450.01</v>
      </c>
      <c r="AF153" s="1">
        <v>20000</v>
      </c>
      <c r="AG153" s="1">
        <v>54450.01</v>
      </c>
      <c r="AH153" s="1">
        <v>54450.01</v>
      </c>
      <c r="AI153" s="1">
        <v>54450.01</v>
      </c>
      <c r="AJ153" s="1">
        <v>54450.01</v>
      </c>
      <c r="AK153" s="1">
        <v>54450.01</v>
      </c>
      <c r="AL153" s="1">
        <v>0</v>
      </c>
      <c r="AM153" s="1">
        <v>0</v>
      </c>
      <c r="AN153" s="1">
        <v>0</v>
      </c>
      <c r="AO153" s="1">
        <v>0</v>
      </c>
      <c r="AP153" s="1">
        <v>60500</v>
      </c>
      <c r="AQ153" s="1">
        <f t="shared" si="2"/>
        <v>54450.01</v>
      </c>
    </row>
    <row r="154" spans="1:43" x14ac:dyDescent="0.3">
      <c r="A154" t="s">
        <v>133</v>
      </c>
      <c r="B154" t="s">
        <v>1033</v>
      </c>
      <c r="C154">
        <v>1</v>
      </c>
      <c r="D154" t="s">
        <v>496</v>
      </c>
      <c r="E154">
        <v>1.3</v>
      </c>
      <c r="F154" t="s">
        <v>1031</v>
      </c>
      <c r="G154" t="s">
        <v>24</v>
      </c>
      <c r="H154" t="s">
        <v>25</v>
      </c>
      <c r="I154" t="s">
        <v>39</v>
      </c>
      <c r="J154" t="s">
        <v>40</v>
      </c>
      <c r="K154" t="s">
        <v>41</v>
      </c>
      <c r="L154">
        <v>6</v>
      </c>
      <c r="M154">
        <v>21</v>
      </c>
      <c r="N154" t="s">
        <v>43</v>
      </c>
      <c r="O154" t="s">
        <v>1088</v>
      </c>
      <c r="P154">
        <v>2400</v>
      </c>
      <c r="Q154" t="s">
        <v>1061</v>
      </c>
      <c r="R154">
        <v>2450</v>
      </c>
      <c r="S154" t="s">
        <v>69</v>
      </c>
      <c r="T154">
        <v>2451</v>
      </c>
      <c r="U154" t="s">
        <v>330</v>
      </c>
      <c r="V154">
        <v>0</v>
      </c>
      <c r="W154" t="s">
        <v>36</v>
      </c>
      <c r="X154">
        <v>2000</v>
      </c>
      <c r="Y154" t="s">
        <v>69</v>
      </c>
      <c r="Z154" t="s">
        <v>134</v>
      </c>
      <c r="AA154" t="s">
        <v>42</v>
      </c>
      <c r="AB154" t="s">
        <v>30</v>
      </c>
      <c r="AC154" t="s">
        <v>103</v>
      </c>
      <c r="AD154" t="s">
        <v>44</v>
      </c>
      <c r="AE154" s="1">
        <v>47757.2</v>
      </c>
      <c r="AF154" s="1">
        <v>50000</v>
      </c>
      <c r="AG154" s="1">
        <v>47757.2</v>
      </c>
      <c r="AH154" s="1">
        <v>32926.6</v>
      </c>
      <c r="AI154" s="1">
        <v>32926.6</v>
      </c>
      <c r="AJ154" s="1">
        <v>32926.6</v>
      </c>
      <c r="AK154" s="1">
        <v>32926.6</v>
      </c>
      <c r="AL154" s="1">
        <v>0</v>
      </c>
      <c r="AM154" s="1">
        <v>0</v>
      </c>
      <c r="AN154" s="1">
        <v>0</v>
      </c>
      <c r="AO154" s="1">
        <v>0</v>
      </c>
      <c r="AP154" s="1">
        <v>50000</v>
      </c>
      <c r="AQ154" s="1">
        <f t="shared" si="2"/>
        <v>47757.2</v>
      </c>
    </row>
    <row r="155" spans="1:43" x14ac:dyDescent="0.3">
      <c r="A155" t="s">
        <v>133</v>
      </c>
      <c r="B155" t="s">
        <v>1033</v>
      </c>
      <c r="C155">
        <v>1</v>
      </c>
      <c r="D155" t="s">
        <v>496</v>
      </c>
      <c r="E155">
        <v>1.3</v>
      </c>
      <c r="F155" t="s">
        <v>1031</v>
      </c>
      <c r="G155" t="s">
        <v>24</v>
      </c>
      <c r="H155" t="s">
        <v>25</v>
      </c>
      <c r="I155" t="s">
        <v>39</v>
      </c>
      <c r="J155" t="s">
        <v>40</v>
      </c>
      <c r="K155" t="s">
        <v>41</v>
      </c>
      <c r="L155">
        <v>6</v>
      </c>
      <c r="M155">
        <v>21</v>
      </c>
      <c r="N155" t="s">
        <v>43</v>
      </c>
      <c r="O155" t="s">
        <v>1088</v>
      </c>
      <c r="P155">
        <v>2400</v>
      </c>
      <c r="Q155" t="s">
        <v>1061</v>
      </c>
      <c r="R155">
        <v>2460</v>
      </c>
      <c r="S155" t="s">
        <v>69</v>
      </c>
      <c r="T155">
        <v>2461</v>
      </c>
      <c r="U155" t="s">
        <v>160</v>
      </c>
      <c r="V155">
        <v>0</v>
      </c>
      <c r="W155" t="s">
        <v>36</v>
      </c>
      <c r="X155">
        <v>2000</v>
      </c>
      <c r="Y155" t="s">
        <v>69</v>
      </c>
      <c r="Z155" t="s">
        <v>134</v>
      </c>
      <c r="AA155" t="s">
        <v>42</v>
      </c>
      <c r="AB155" t="s">
        <v>30</v>
      </c>
      <c r="AC155" t="s">
        <v>103</v>
      </c>
      <c r="AD155" t="s">
        <v>44</v>
      </c>
      <c r="AE155" s="1">
        <v>110000</v>
      </c>
      <c r="AF155" s="1">
        <v>110000</v>
      </c>
      <c r="AG155" s="1">
        <v>107755.23</v>
      </c>
      <c r="AH155" s="1">
        <v>67756.11</v>
      </c>
      <c r="AI155" s="1">
        <v>66868.710000000006</v>
      </c>
      <c r="AJ155" s="1">
        <v>66868.710000000006</v>
      </c>
      <c r="AK155" s="1">
        <v>66868.710000000006</v>
      </c>
      <c r="AL155" s="1">
        <v>2244.7700000000041</v>
      </c>
      <c r="AM155" s="1">
        <v>0</v>
      </c>
      <c r="AN155" s="1">
        <v>0</v>
      </c>
      <c r="AO155" s="1">
        <v>0</v>
      </c>
      <c r="AP155" s="1">
        <v>110000</v>
      </c>
      <c r="AQ155" s="1">
        <f t="shared" si="2"/>
        <v>110000</v>
      </c>
    </row>
    <row r="156" spans="1:43" x14ac:dyDescent="0.3">
      <c r="A156" t="s">
        <v>133</v>
      </c>
      <c r="B156" t="s">
        <v>1033</v>
      </c>
      <c r="C156">
        <v>1</v>
      </c>
      <c r="D156" t="s">
        <v>496</v>
      </c>
      <c r="E156">
        <v>1.3</v>
      </c>
      <c r="F156" t="s">
        <v>1031</v>
      </c>
      <c r="G156" t="s">
        <v>24</v>
      </c>
      <c r="H156" t="s">
        <v>25</v>
      </c>
      <c r="I156" t="s">
        <v>39</v>
      </c>
      <c r="J156" t="s">
        <v>40</v>
      </c>
      <c r="K156" t="s">
        <v>41</v>
      </c>
      <c r="L156">
        <v>6</v>
      </c>
      <c r="M156">
        <v>21</v>
      </c>
      <c r="N156" t="s">
        <v>43</v>
      </c>
      <c r="O156" t="s">
        <v>1088</v>
      </c>
      <c r="P156">
        <v>2400</v>
      </c>
      <c r="Q156" t="s">
        <v>1061</v>
      </c>
      <c r="R156">
        <v>2470</v>
      </c>
      <c r="S156" t="s">
        <v>69</v>
      </c>
      <c r="T156">
        <v>2471</v>
      </c>
      <c r="U156" t="s">
        <v>170</v>
      </c>
      <c r="V156">
        <v>0</v>
      </c>
      <c r="W156" t="s">
        <v>36</v>
      </c>
      <c r="X156">
        <v>2000</v>
      </c>
      <c r="Y156" t="s">
        <v>69</v>
      </c>
      <c r="Z156" t="s">
        <v>134</v>
      </c>
      <c r="AA156" t="s">
        <v>42</v>
      </c>
      <c r="AB156" t="s">
        <v>30</v>
      </c>
      <c r="AC156" t="s">
        <v>103</v>
      </c>
      <c r="AD156" t="s">
        <v>44</v>
      </c>
      <c r="AE156" s="1">
        <v>30000.42</v>
      </c>
      <c r="AF156" s="1">
        <v>80000</v>
      </c>
      <c r="AG156" s="1">
        <v>8359.82</v>
      </c>
      <c r="AH156" s="1">
        <v>8359.82</v>
      </c>
      <c r="AI156" s="1">
        <v>6527.02</v>
      </c>
      <c r="AJ156" s="1">
        <v>6527.02</v>
      </c>
      <c r="AK156" s="1">
        <v>6527.02</v>
      </c>
      <c r="AL156" s="1">
        <v>21640.6</v>
      </c>
      <c r="AM156" s="1">
        <v>0</v>
      </c>
      <c r="AN156" s="1">
        <v>0</v>
      </c>
      <c r="AO156" s="1">
        <v>0</v>
      </c>
      <c r="AP156" s="1">
        <v>80000.42</v>
      </c>
      <c r="AQ156" s="1">
        <f t="shared" si="2"/>
        <v>30000.42</v>
      </c>
    </row>
    <row r="157" spans="1:43" x14ac:dyDescent="0.3">
      <c r="A157" t="s">
        <v>133</v>
      </c>
      <c r="B157" t="s">
        <v>1033</v>
      </c>
      <c r="C157">
        <v>1</v>
      </c>
      <c r="D157" t="s">
        <v>496</v>
      </c>
      <c r="E157">
        <v>1.3</v>
      </c>
      <c r="F157" t="s">
        <v>1031</v>
      </c>
      <c r="G157" t="s">
        <v>24</v>
      </c>
      <c r="H157" t="s">
        <v>25</v>
      </c>
      <c r="I157" t="s">
        <v>39</v>
      </c>
      <c r="J157" t="s">
        <v>40</v>
      </c>
      <c r="K157" t="s">
        <v>41</v>
      </c>
      <c r="L157">
        <v>6</v>
      </c>
      <c r="M157">
        <v>21</v>
      </c>
      <c r="N157" t="s">
        <v>43</v>
      </c>
      <c r="O157" t="s">
        <v>1088</v>
      </c>
      <c r="P157">
        <v>2400</v>
      </c>
      <c r="Q157" t="s">
        <v>1061</v>
      </c>
      <c r="R157">
        <v>2490</v>
      </c>
      <c r="S157" t="s">
        <v>69</v>
      </c>
      <c r="T157">
        <v>2491</v>
      </c>
      <c r="U157" t="s">
        <v>161</v>
      </c>
      <c r="V157">
        <v>0</v>
      </c>
      <c r="W157" t="s">
        <v>36</v>
      </c>
      <c r="X157">
        <v>2000</v>
      </c>
      <c r="Y157" t="s">
        <v>69</v>
      </c>
      <c r="Z157" t="s">
        <v>134</v>
      </c>
      <c r="AA157" t="s">
        <v>42</v>
      </c>
      <c r="AB157" t="s">
        <v>30</v>
      </c>
      <c r="AC157" t="s">
        <v>103</v>
      </c>
      <c r="AD157" t="s">
        <v>44</v>
      </c>
      <c r="AE157" s="1">
        <v>417531.9</v>
      </c>
      <c r="AF157" s="1">
        <v>320000</v>
      </c>
      <c r="AG157" s="1">
        <v>413105.34</v>
      </c>
      <c r="AH157" s="1">
        <v>338149.62</v>
      </c>
      <c r="AI157" s="1">
        <v>323257.53999999998</v>
      </c>
      <c r="AJ157" s="1">
        <v>323257.53999999998</v>
      </c>
      <c r="AK157" s="1">
        <v>323257.53999999998</v>
      </c>
      <c r="AL157" s="1">
        <v>4426.5599999999977</v>
      </c>
      <c r="AM157" s="1">
        <v>0</v>
      </c>
      <c r="AN157" s="1">
        <v>0</v>
      </c>
      <c r="AO157" s="1">
        <v>0</v>
      </c>
      <c r="AP157" s="1">
        <v>364228</v>
      </c>
      <c r="AQ157" s="1">
        <f t="shared" si="2"/>
        <v>417531.9</v>
      </c>
    </row>
    <row r="158" spans="1:43" x14ac:dyDescent="0.3">
      <c r="A158" t="s">
        <v>133</v>
      </c>
      <c r="B158" t="s">
        <v>1033</v>
      </c>
      <c r="C158">
        <v>1</v>
      </c>
      <c r="D158" t="s">
        <v>496</v>
      </c>
      <c r="E158">
        <v>1.3</v>
      </c>
      <c r="F158" t="s">
        <v>1031</v>
      </c>
      <c r="G158" t="s">
        <v>24</v>
      </c>
      <c r="H158" t="s">
        <v>25</v>
      </c>
      <c r="I158" t="s">
        <v>39</v>
      </c>
      <c r="J158" t="s">
        <v>40</v>
      </c>
      <c r="K158" t="s">
        <v>41</v>
      </c>
      <c r="L158">
        <v>6</v>
      </c>
      <c r="M158">
        <v>21</v>
      </c>
      <c r="N158" t="s">
        <v>43</v>
      </c>
      <c r="O158" t="s">
        <v>1088</v>
      </c>
      <c r="P158">
        <v>2500</v>
      </c>
      <c r="Q158" t="s">
        <v>1002</v>
      </c>
      <c r="R158">
        <v>2520</v>
      </c>
      <c r="S158" t="s">
        <v>69</v>
      </c>
      <c r="T158">
        <v>2521</v>
      </c>
      <c r="U158" t="s">
        <v>216</v>
      </c>
      <c r="V158">
        <v>0</v>
      </c>
      <c r="W158" t="s">
        <v>36</v>
      </c>
      <c r="X158">
        <v>2000</v>
      </c>
      <c r="Y158" t="s">
        <v>69</v>
      </c>
      <c r="Z158" t="s">
        <v>134</v>
      </c>
      <c r="AA158" t="s">
        <v>42</v>
      </c>
      <c r="AB158" t="s">
        <v>30</v>
      </c>
      <c r="AC158" t="s">
        <v>103</v>
      </c>
      <c r="AD158" t="s">
        <v>44</v>
      </c>
      <c r="AE158" s="1">
        <v>95880</v>
      </c>
      <c r="AF158" s="1">
        <v>50000</v>
      </c>
      <c r="AG158" s="1">
        <v>95880</v>
      </c>
      <c r="AH158" s="1">
        <v>61800</v>
      </c>
      <c r="AI158" s="1">
        <v>61800</v>
      </c>
      <c r="AJ158" s="1">
        <v>61800</v>
      </c>
      <c r="AK158" s="1">
        <v>61800</v>
      </c>
      <c r="AL158" s="1">
        <v>0</v>
      </c>
      <c r="AM158" s="1">
        <v>0</v>
      </c>
      <c r="AN158" s="1">
        <v>27700</v>
      </c>
      <c r="AO158" s="1">
        <v>0</v>
      </c>
      <c r="AP158" s="1">
        <v>99500</v>
      </c>
      <c r="AQ158" s="1">
        <f t="shared" si="2"/>
        <v>123580</v>
      </c>
    </row>
    <row r="159" spans="1:43" x14ac:dyDescent="0.3">
      <c r="A159" t="s">
        <v>133</v>
      </c>
      <c r="B159" t="s">
        <v>1033</v>
      </c>
      <c r="C159">
        <v>1</v>
      </c>
      <c r="D159" t="s">
        <v>496</v>
      </c>
      <c r="E159">
        <v>1.3</v>
      </c>
      <c r="F159" t="s">
        <v>1031</v>
      </c>
      <c r="G159" t="s">
        <v>24</v>
      </c>
      <c r="H159" t="s">
        <v>25</v>
      </c>
      <c r="I159" t="s">
        <v>39</v>
      </c>
      <c r="J159" t="s">
        <v>40</v>
      </c>
      <c r="K159" t="s">
        <v>41</v>
      </c>
      <c r="L159">
        <v>6</v>
      </c>
      <c r="M159">
        <v>21</v>
      </c>
      <c r="N159" t="s">
        <v>43</v>
      </c>
      <c r="O159" t="s">
        <v>1088</v>
      </c>
      <c r="P159">
        <v>2500</v>
      </c>
      <c r="Q159" t="s">
        <v>1002</v>
      </c>
      <c r="R159">
        <v>2560</v>
      </c>
      <c r="S159" t="s">
        <v>69</v>
      </c>
      <c r="T159">
        <v>2561</v>
      </c>
      <c r="U159" t="s">
        <v>173</v>
      </c>
      <c r="V159">
        <v>0</v>
      </c>
      <c r="W159" t="s">
        <v>36</v>
      </c>
      <c r="X159">
        <v>2000</v>
      </c>
      <c r="Y159" t="s">
        <v>69</v>
      </c>
      <c r="Z159" t="s">
        <v>134</v>
      </c>
      <c r="AA159" t="s">
        <v>42</v>
      </c>
      <c r="AB159" t="s">
        <v>30</v>
      </c>
      <c r="AC159" t="s">
        <v>103</v>
      </c>
      <c r="AD159" t="s">
        <v>44</v>
      </c>
      <c r="AE159" s="1">
        <v>2387</v>
      </c>
      <c r="AF159" s="1">
        <v>0</v>
      </c>
      <c r="AG159" s="1">
        <v>2387</v>
      </c>
      <c r="AH159" s="1">
        <v>2387</v>
      </c>
      <c r="AI159" s="1">
        <v>2387</v>
      </c>
      <c r="AJ159" s="1">
        <v>2387</v>
      </c>
      <c r="AK159" s="1">
        <v>2387</v>
      </c>
      <c r="AL159" s="1">
        <v>0</v>
      </c>
      <c r="AM159" s="1">
        <v>0</v>
      </c>
      <c r="AN159" s="1">
        <v>0</v>
      </c>
      <c r="AO159" s="1">
        <v>0</v>
      </c>
      <c r="AP159" s="1">
        <v>2500</v>
      </c>
      <c r="AQ159" s="1">
        <f t="shared" si="2"/>
        <v>2387</v>
      </c>
    </row>
    <row r="160" spans="1:43" x14ac:dyDescent="0.3">
      <c r="A160" t="s">
        <v>133</v>
      </c>
      <c r="B160" t="s">
        <v>1033</v>
      </c>
      <c r="C160">
        <v>1</v>
      </c>
      <c r="D160" t="s">
        <v>496</v>
      </c>
      <c r="E160">
        <v>1.3</v>
      </c>
      <c r="F160" t="s">
        <v>1031</v>
      </c>
      <c r="G160" t="s">
        <v>24</v>
      </c>
      <c r="H160" t="s">
        <v>25</v>
      </c>
      <c r="I160" t="s">
        <v>39</v>
      </c>
      <c r="J160" t="s">
        <v>40</v>
      </c>
      <c r="K160" t="s">
        <v>41</v>
      </c>
      <c r="L160">
        <v>6</v>
      </c>
      <c r="M160">
        <v>21</v>
      </c>
      <c r="N160" t="s">
        <v>43</v>
      </c>
      <c r="O160" t="s">
        <v>1088</v>
      </c>
      <c r="P160">
        <v>2600</v>
      </c>
      <c r="Q160" t="s">
        <v>72</v>
      </c>
      <c r="R160">
        <v>2610</v>
      </c>
      <c r="S160" t="s">
        <v>69</v>
      </c>
      <c r="T160">
        <v>2611</v>
      </c>
      <c r="U160" t="s">
        <v>72</v>
      </c>
      <c r="V160">
        <v>0</v>
      </c>
      <c r="W160" t="s">
        <v>36</v>
      </c>
      <c r="X160">
        <v>2000</v>
      </c>
      <c r="Y160" t="s">
        <v>69</v>
      </c>
      <c r="Z160" t="s">
        <v>134</v>
      </c>
      <c r="AA160" t="s">
        <v>42</v>
      </c>
      <c r="AB160" t="s">
        <v>30</v>
      </c>
      <c r="AC160" t="s">
        <v>103</v>
      </c>
      <c r="AD160" t="s">
        <v>44</v>
      </c>
      <c r="AE160" s="1">
        <v>42000000</v>
      </c>
      <c r="AF160" s="1">
        <v>35000000</v>
      </c>
      <c r="AG160" s="1">
        <v>37497862.609999999</v>
      </c>
      <c r="AH160" s="1">
        <v>37406222.609999999</v>
      </c>
      <c r="AI160" s="1">
        <v>37361098.609999999</v>
      </c>
      <c r="AJ160" s="1">
        <v>37361098.609999999</v>
      </c>
      <c r="AK160" s="1">
        <v>37361098.609999999</v>
      </c>
      <c r="AL160" s="1">
        <v>4502137.3900000006</v>
      </c>
      <c r="AM160" s="1">
        <v>0</v>
      </c>
      <c r="AN160" s="1">
        <v>0</v>
      </c>
      <c r="AO160" s="1">
        <v>0</v>
      </c>
      <c r="AP160" s="1">
        <v>42000000</v>
      </c>
      <c r="AQ160" s="1">
        <f t="shared" si="2"/>
        <v>42000000</v>
      </c>
    </row>
    <row r="161" spans="1:43" x14ac:dyDescent="0.3">
      <c r="A161" t="s">
        <v>133</v>
      </c>
      <c r="B161" t="s">
        <v>1033</v>
      </c>
      <c r="C161">
        <v>1</v>
      </c>
      <c r="D161" t="s">
        <v>496</v>
      </c>
      <c r="E161">
        <v>1.3</v>
      </c>
      <c r="F161" t="s">
        <v>1031</v>
      </c>
      <c r="G161" t="s">
        <v>24</v>
      </c>
      <c r="H161" t="s">
        <v>25</v>
      </c>
      <c r="I161" t="s">
        <v>39</v>
      </c>
      <c r="J161" t="s">
        <v>40</v>
      </c>
      <c r="K161" t="s">
        <v>41</v>
      </c>
      <c r="L161">
        <v>6</v>
      </c>
      <c r="M161">
        <v>21</v>
      </c>
      <c r="N161" t="s">
        <v>43</v>
      </c>
      <c r="O161" t="s">
        <v>1088</v>
      </c>
      <c r="P161">
        <v>2700</v>
      </c>
      <c r="Q161" t="s">
        <v>1003</v>
      </c>
      <c r="R161">
        <v>2720</v>
      </c>
      <c r="S161" t="s">
        <v>69</v>
      </c>
      <c r="T161">
        <v>2721</v>
      </c>
      <c r="U161" t="s">
        <v>162</v>
      </c>
      <c r="V161">
        <v>0</v>
      </c>
      <c r="W161" t="s">
        <v>36</v>
      </c>
      <c r="X161">
        <v>2000</v>
      </c>
      <c r="Y161" t="s">
        <v>69</v>
      </c>
      <c r="Z161" t="s">
        <v>134</v>
      </c>
      <c r="AA161" t="s">
        <v>42</v>
      </c>
      <c r="AB161" t="s">
        <v>30</v>
      </c>
      <c r="AC161" t="s">
        <v>103</v>
      </c>
      <c r="AD161" t="s">
        <v>44</v>
      </c>
      <c r="AE161" s="1">
        <v>1542.8</v>
      </c>
      <c r="AF161" s="1">
        <v>0</v>
      </c>
      <c r="AG161" s="1">
        <v>1542.8</v>
      </c>
      <c r="AH161" s="1">
        <v>1542.8</v>
      </c>
      <c r="AI161" s="1">
        <v>1542.8</v>
      </c>
      <c r="AJ161" s="1">
        <v>1542.8</v>
      </c>
      <c r="AK161" s="1">
        <v>1542.8</v>
      </c>
      <c r="AL161" s="1">
        <v>0</v>
      </c>
      <c r="AM161" s="1">
        <v>0</v>
      </c>
      <c r="AN161" s="1">
        <v>0</v>
      </c>
      <c r="AO161" s="1">
        <v>0</v>
      </c>
      <c r="AP161" s="1">
        <v>2300</v>
      </c>
      <c r="AQ161" s="1">
        <f t="shared" si="2"/>
        <v>1542.8</v>
      </c>
    </row>
    <row r="162" spans="1:43" x14ac:dyDescent="0.3">
      <c r="A162" t="s">
        <v>133</v>
      </c>
      <c r="B162" t="s">
        <v>1033</v>
      </c>
      <c r="C162">
        <v>1</v>
      </c>
      <c r="D162" t="s">
        <v>496</v>
      </c>
      <c r="E162">
        <v>1.3</v>
      </c>
      <c r="F162" t="s">
        <v>1031</v>
      </c>
      <c r="G162" t="s">
        <v>24</v>
      </c>
      <c r="H162" t="s">
        <v>25</v>
      </c>
      <c r="I162" t="s">
        <v>39</v>
      </c>
      <c r="J162" t="s">
        <v>40</v>
      </c>
      <c r="K162" t="s">
        <v>41</v>
      </c>
      <c r="L162">
        <v>6</v>
      </c>
      <c r="M162">
        <v>21</v>
      </c>
      <c r="N162" t="s">
        <v>43</v>
      </c>
      <c r="O162" t="s">
        <v>1088</v>
      </c>
      <c r="P162">
        <v>2900</v>
      </c>
      <c r="Q162" t="s">
        <v>1005</v>
      </c>
      <c r="R162">
        <v>2910</v>
      </c>
      <c r="S162" t="s">
        <v>69</v>
      </c>
      <c r="T162">
        <v>2911</v>
      </c>
      <c r="U162" t="s">
        <v>163</v>
      </c>
      <c r="V162">
        <v>0</v>
      </c>
      <c r="W162" t="s">
        <v>36</v>
      </c>
      <c r="X162">
        <v>2000</v>
      </c>
      <c r="Y162" t="s">
        <v>69</v>
      </c>
      <c r="Z162" t="s">
        <v>134</v>
      </c>
      <c r="AA162" t="s">
        <v>42</v>
      </c>
      <c r="AB162" t="s">
        <v>30</v>
      </c>
      <c r="AC162" t="s">
        <v>103</v>
      </c>
      <c r="AD162" t="s">
        <v>44</v>
      </c>
      <c r="AE162" s="1">
        <v>147560.85999999999</v>
      </c>
      <c r="AF162" s="1">
        <v>150000</v>
      </c>
      <c r="AG162" s="1">
        <v>127560.86</v>
      </c>
      <c r="AH162" s="1">
        <v>86967.82</v>
      </c>
      <c r="AI162" s="1">
        <v>86967.82</v>
      </c>
      <c r="AJ162" s="1">
        <v>86967.82</v>
      </c>
      <c r="AK162" s="1">
        <v>86967.82</v>
      </c>
      <c r="AL162" s="1">
        <v>19999.999999999985</v>
      </c>
      <c r="AM162" s="1">
        <v>0</v>
      </c>
      <c r="AN162" s="1">
        <v>0</v>
      </c>
      <c r="AO162" s="1">
        <v>0</v>
      </c>
      <c r="AP162" s="1">
        <v>150000</v>
      </c>
      <c r="AQ162" s="1">
        <f t="shared" si="2"/>
        <v>147560.85999999999</v>
      </c>
    </row>
    <row r="163" spans="1:43" x14ac:dyDescent="0.3">
      <c r="A163" t="s">
        <v>133</v>
      </c>
      <c r="B163" t="s">
        <v>1033</v>
      </c>
      <c r="C163">
        <v>1</v>
      </c>
      <c r="D163" t="s">
        <v>496</v>
      </c>
      <c r="E163">
        <v>1.3</v>
      </c>
      <c r="F163" t="s">
        <v>1031</v>
      </c>
      <c r="G163" t="s">
        <v>24</v>
      </c>
      <c r="H163" t="s">
        <v>25</v>
      </c>
      <c r="I163" t="s">
        <v>39</v>
      </c>
      <c r="J163" t="s">
        <v>40</v>
      </c>
      <c r="K163" t="s">
        <v>41</v>
      </c>
      <c r="L163">
        <v>6</v>
      </c>
      <c r="M163">
        <v>21</v>
      </c>
      <c r="N163" t="s">
        <v>43</v>
      </c>
      <c r="O163" t="s">
        <v>1088</v>
      </c>
      <c r="P163">
        <v>2900</v>
      </c>
      <c r="Q163" t="s">
        <v>1005</v>
      </c>
      <c r="R163">
        <v>2920</v>
      </c>
      <c r="S163" t="s">
        <v>69</v>
      </c>
      <c r="T163">
        <v>2921</v>
      </c>
      <c r="U163" t="s">
        <v>258</v>
      </c>
      <c r="V163">
        <v>0</v>
      </c>
      <c r="W163" t="s">
        <v>36</v>
      </c>
      <c r="X163">
        <v>2000</v>
      </c>
      <c r="Y163" t="s">
        <v>69</v>
      </c>
      <c r="Z163" t="s">
        <v>134</v>
      </c>
      <c r="AA163" t="s">
        <v>42</v>
      </c>
      <c r="AB163" t="s">
        <v>30</v>
      </c>
      <c r="AC163" t="s">
        <v>103</v>
      </c>
      <c r="AD163" t="s">
        <v>44</v>
      </c>
      <c r="AE163" s="1">
        <v>63791.08</v>
      </c>
      <c r="AF163" s="1">
        <v>0</v>
      </c>
      <c r="AG163" s="1">
        <v>63791.08</v>
      </c>
      <c r="AH163" s="1">
        <v>63791.08</v>
      </c>
      <c r="AI163" s="1">
        <v>63791.08</v>
      </c>
      <c r="AJ163" s="1">
        <v>63791.08</v>
      </c>
      <c r="AK163" s="1">
        <v>63791.08</v>
      </c>
      <c r="AL163" s="1">
        <v>0</v>
      </c>
      <c r="AM163" s="1">
        <v>0</v>
      </c>
      <c r="AN163" s="1">
        <v>0</v>
      </c>
      <c r="AO163" s="1">
        <v>0</v>
      </c>
      <c r="AP163" s="1">
        <v>100000</v>
      </c>
      <c r="AQ163" s="1">
        <f t="shared" si="2"/>
        <v>63791.08</v>
      </c>
    </row>
    <row r="164" spans="1:43" x14ac:dyDescent="0.3">
      <c r="A164" t="s">
        <v>133</v>
      </c>
      <c r="B164" t="s">
        <v>1033</v>
      </c>
      <c r="C164">
        <v>1</v>
      </c>
      <c r="D164" t="s">
        <v>496</v>
      </c>
      <c r="E164">
        <v>1.3</v>
      </c>
      <c r="F164" t="s">
        <v>1031</v>
      </c>
      <c r="G164" t="s">
        <v>24</v>
      </c>
      <c r="H164" t="s">
        <v>25</v>
      </c>
      <c r="I164" t="s">
        <v>39</v>
      </c>
      <c r="J164" t="s">
        <v>40</v>
      </c>
      <c r="K164" t="s">
        <v>41</v>
      </c>
      <c r="L164">
        <v>6</v>
      </c>
      <c r="M164">
        <v>21</v>
      </c>
      <c r="N164" t="s">
        <v>43</v>
      </c>
      <c r="O164" t="s">
        <v>1088</v>
      </c>
      <c r="P164">
        <v>2900</v>
      </c>
      <c r="Q164" t="s">
        <v>1005</v>
      </c>
      <c r="R164">
        <v>2960</v>
      </c>
      <c r="S164" t="s">
        <v>69</v>
      </c>
      <c r="T164">
        <v>2961</v>
      </c>
      <c r="U164" t="s">
        <v>259</v>
      </c>
      <c r="V164">
        <v>0</v>
      </c>
      <c r="W164" t="s">
        <v>36</v>
      </c>
      <c r="X164">
        <v>2000</v>
      </c>
      <c r="Y164" t="s">
        <v>69</v>
      </c>
      <c r="Z164" t="s">
        <v>134</v>
      </c>
      <c r="AA164" t="s">
        <v>42</v>
      </c>
      <c r="AB164" t="s">
        <v>30</v>
      </c>
      <c r="AC164" t="s">
        <v>103</v>
      </c>
      <c r="AD164" t="s">
        <v>44</v>
      </c>
      <c r="AE164" s="1">
        <v>1429971.83</v>
      </c>
      <c r="AF164" s="1">
        <v>800000</v>
      </c>
      <c r="AG164" s="1">
        <v>369641.19</v>
      </c>
      <c r="AH164" s="1">
        <v>369641.19</v>
      </c>
      <c r="AI164" s="1">
        <v>350129.41</v>
      </c>
      <c r="AJ164" s="1">
        <v>350129.41</v>
      </c>
      <c r="AK164" s="1">
        <v>329806.21000000002</v>
      </c>
      <c r="AL164" s="1">
        <v>1060330.6400000001</v>
      </c>
      <c r="AM164" s="1">
        <v>0</v>
      </c>
      <c r="AN164" s="1">
        <v>0</v>
      </c>
      <c r="AO164" s="1">
        <v>0</v>
      </c>
      <c r="AP164" s="1">
        <v>1500000</v>
      </c>
      <c r="AQ164" s="1">
        <f t="shared" si="2"/>
        <v>1429971.83</v>
      </c>
    </row>
    <row r="165" spans="1:43" x14ac:dyDescent="0.3">
      <c r="A165" t="s">
        <v>133</v>
      </c>
      <c r="B165" t="s">
        <v>1033</v>
      </c>
      <c r="C165">
        <v>1</v>
      </c>
      <c r="D165" t="s">
        <v>496</v>
      </c>
      <c r="E165">
        <v>1.3</v>
      </c>
      <c r="F165" t="s">
        <v>1031</v>
      </c>
      <c r="G165" t="s">
        <v>24</v>
      </c>
      <c r="H165" t="s">
        <v>25</v>
      </c>
      <c r="I165" t="s">
        <v>39</v>
      </c>
      <c r="J165" t="s">
        <v>40</v>
      </c>
      <c r="K165" t="s">
        <v>41</v>
      </c>
      <c r="L165">
        <v>6</v>
      </c>
      <c r="M165">
        <v>21</v>
      </c>
      <c r="N165" t="s">
        <v>43</v>
      </c>
      <c r="O165" t="s">
        <v>1088</v>
      </c>
      <c r="P165">
        <v>2900</v>
      </c>
      <c r="Q165" t="s">
        <v>1005</v>
      </c>
      <c r="R165">
        <v>2980</v>
      </c>
      <c r="S165" t="s">
        <v>69</v>
      </c>
      <c r="T165">
        <v>2981</v>
      </c>
      <c r="U165" t="s">
        <v>174</v>
      </c>
      <c r="V165">
        <v>0</v>
      </c>
      <c r="W165" t="s">
        <v>36</v>
      </c>
      <c r="X165">
        <v>2000</v>
      </c>
      <c r="Y165" t="s">
        <v>69</v>
      </c>
      <c r="Z165" t="s">
        <v>134</v>
      </c>
      <c r="AA165" t="s">
        <v>42</v>
      </c>
      <c r="AB165" t="s">
        <v>30</v>
      </c>
      <c r="AC165" t="s">
        <v>103</v>
      </c>
      <c r="AD165" t="s">
        <v>44</v>
      </c>
      <c r="AE165" s="1">
        <v>680219.6</v>
      </c>
      <c r="AF165" s="1">
        <v>50000</v>
      </c>
      <c r="AG165" s="1">
        <v>598735.35999999999</v>
      </c>
      <c r="AH165" s="1">
        <v>470858.7</v>
      </c>
      <c r="AI165" s="1">
        <v>421823.18</v>
      </c>
      <c r="AJ165" s="1">
        <v>418311.16</v>
      </c>
      <c r="AK165" s="1">
        <v>418311.16</v>
      </c>
      <c r="AL165" s="1">
        <v>81484.239999999991</v>
      </c>
      <c r="AM165" s="1">
        <v>0</v>
      </c>
      <c r="AN165" s="1">
        <v>18130.8</v>
      </c>
      <c r="AO165" s="1">
        <v>0</v>
      </c>
      <c r="AP165" s="1">
        <v>495219.6</v>
      </c>
      <c r="AQ165" s="1">
        <f t="shared" si="2"/>
        <v>698350.4</v>
      </c>
    </row>
    <row r="166" spans="1:43" x14ac:dyDescent="0.3">
      <c r="A166" t="s">
        <v>133</v>
      </c>
      <c r="B166" t="s">
        <v>1033</v>
      </c>
      <c r="C166">
        <v>1</v>
      </c>
      <c r="D166" t="s">
        <v>496</v>
      </c>
      <c r="E166">
        <v>1.3</v>
      </c>
      <c r="F166" t="s">
        <v>1031</v>
      </c>
      <c r="G166" t="s">
        <v>24</v>
      </c>
      <c r="H166" t="s">
        <v>25</v>
      </c>
      <c r="I166" t="s">
        <v>39</v>
      </c>
      <c r="J166" t="s">
        <v>40</v>
      </c>
      <c r="K166" t="s">
        <v>41</v>
      </c>
      <c r="L166">
        <v>6</v>
      </c>
      <c r="M166">
        <v>21</v>
      </c>
      <c r="N166" t="s">
        <v>43</v>
      </c>
      <c r="O166" t="s">
        <v>1088</v>
      </c>
      <c r="P166">
        <v>3100</v>
      </c>
      <c r="Q166" t="s">
        <v>1052</v>
      </c>
      <c r="R166">
        <v>3110</v>
      </c>
      <c r="S166" t="s">
        <v>34</v>
      </c>
      <c r="T166">
        <v>3111</v>
      </c>
      <c r="U166" t="s">
        <v>118</v>
      </c>
      <c r="V166">
        <v>0</v>
      </c>
      <c r="W166" t="s">
        <v>36</v>
      </c>
      <c r="X166">
        <v>3000</v>
      </c>
      <c r="Y166" t="s">
        <v>34</v>
      </c>
      <c r="Z166" t="s">
        <v>134</v>
      </c>
      <c r="AA166" t="s">
        <v>42</v>
      </c>
      <c r="AB166" t="s">
        <v>30</v>
      </c>
      <c r="AC166" t="s">
        <v>103</v>
      </c>
      <c r="AD166" t="s">
        <v>44</v>
      </c>
      <c r="AE166" s="1">
        <v>5197048</v>
      </c>
      <c r="AF166" s="1">
        <v>5197048</v>
      </c>
      <c r="AG166" s="1">
        <v>4615703.8</v>
      </c>
      <c r="AH166" s="1">
        <v>4615703.8</v>
      </c>
      <c r="AI166" s="1">
        <v>4503273</v>
      </c>
      <c r="AJ166" s="1">
        <v>4503273</v>
      </c>
      <c r="AK166" s="1">
        <v>4503273</v>
      </c>
      <c r="AL166" s="1">
        <v>581344.20000000019</v>
      </c>
      <c r="AM166" s="1">
        <v>0</v>
      </c>
      <c r="AN166" s="1">
        <v>0</v>
      </c>
      <c r="AO166" s="1">
        <v>0</v>
      </c>
      <c r="AP166" s="1">
        <v>5197048</v>
      </c>
      <c r="AQ166" s="1">
        <f t="shared" si="2"/>
        <v>5197048</v>
      </c>
    </row>
    <row r="167" spans="1:43" x14ac:dyDescent="0.3">
      <c r="A167" t="s">
        <v>133</v>
      </c>
      <c r="B167" t="s">
        <v>1033</v>
      </c>
      <c r="C167">
        <v>1</v>
      </c>
      <c r="D167" t="s">
        <v>496</v>
      </c>
      <c r="E167">
        <v>1.3</v>
      </c>
      <c r="F167" t="s">
        <v>1031</v>
      </c>
      <c r="G167" t="s">
        <v>24</v>
      </c>
      <c r="H167" t="s">
        <v>25</v>
      </c>
      <c r="I167" t="s">
        <v>39</v>
      </c>
      <c r="J167" t="s">
        <v>40</v>
      </c>
      <c r="K167" t="s">
        <v>41</v>
      </c>
      <c r="L167">
        <v>6</v>
      </c>
      <c r="M167">
        <v>21</v>
      </c>
      <c r="N167" t="s">
        <v>43</v>
      </c>
      <c r="O167" t="s">
        <v>1088</v>
      </c>
      <c r="P167">
        <v>3100</v>
      </c>
      <c r="Q167" t="s">
        <v>1052</v>
      </c>
      <c r="R167">
        <v>3140</v>
      </c>
      <c r="S167" t="s">
        <v>34</v>
      </c>
      <c r="T167">
        <v>3141</v>
      </c>
      <c r="U167" t="s">
        <v>199</v>
      </c>
      <c r="V167">
        <v>0</v>
      </c>
      <c r="W167" t="s">
        <v>36</v>
      </c>
      <c r="X167">
        <v>3000</v>
      </c>
      <c r="Y167" t="s">
        <v>34</v>
      </c>
      <c r="Z167" t="s">
        <v>134</v>
      </c>
      <c r="AA167" t="s">
        <v>42</v>
      </c>
      <c r="AB167" t="s">
        <v>30</v>
      </c>
      <c r="AC167" t="s">
        <v>103</v>
      </c>
      <c r="AD167" t="s">
        <v>44</v>
      </c>
      <c r="AE167" s="1">
        <v>600000</v>
      </c>
      <c r="AF167" s="1">
        <v>600000</v>
      </c>
      <c r="AG167" s="1">
        <v>599999.56000000006</v>
      </c>
      <c r="AH167" s="1">
        <v>599999.56000000006</v>
      </c>
      <c r="AI167" s="1">
        <v>417376.89</v>
      </c>
      <c r="AJ167" s="1">
        <v>417376.89</v>
      </c>
      <c r="AK167" s="1">
        <v>370981.96</v>
      </c>
      <c r="AL167" s="1">
        <v>0.43999999994412065</v>
      </c>
      <c r="AM167" s="1">
        <v>0</v>
      </c>
      <c r="AN167" s="1">
        <v>0</v>
      </c>
      <c r="AO167" s="1">
        <v>0</v>
      </c>
      <c r="AP167" s="1">
        <v>600000</v>
      </c>
      <c r="AQ167" s="1">
        <f t="shared" si="2"/>
        <v>600000</v>
      </c>
    </row>
    <row r="168" spans="1:43" x14ac:dyDescent="0.3">
      <c r="A168" t="s">
        <v>133</v>
      </c>
      <c r="B168" t="s">
        <v>1033</v>
      </c>
      <c r="C168">
        <v>1</v>
      </c>
      <c r="D168" t="s">
        <v>496</v>
      </c>
      <c r="E168">
        <v>1.3</v>
      </c>
      <c r="F168" t="s">
        <v>1031</v>
      </c>
      <c r="G168" t="s">
        <v>24</v>
      </c>
      <c r="H168" t="s">
        <v>25</v>
      </c>
      <c r="I168" t="s">
        <v>39</v>
      </c>
      <c r="J168" t="s">
        <v>40</v>
      </c>
      <c r="K168" t="s">
        <v>41</v>
      </c>
      <c r="L168">
        <v>6</v>
      </c>
      <c r="M168">
        <v>21</v>
      </c>
      <c r="N168" t="s">
        <v>43</v>
      </c>
      <c r="O168" t="s">
        <v>1088</v>
      </c>
      <c r="P168">
        <v>3100</v>
      </c>
      <c r="Q168" t="s">
        <v>1052</v>
      </c>
      <c r="R168">
        <v>316</v>
      </c>
      <c r="S168" t="s">
        <v>140</v>
      </c>
      <c r="T168">
        <v>3161</v>
      </c>
      <c r="U168" t="s">
        <v>140</v>
      </c>
      <c r="V168">
        <v>0</v>
      </c>
      <c r="W168" t="s">
        <v>36</v>
      </c>
      <c r="X168">
        <v>3000</v>
      </c>
      <c r="Y168" t="s">
        <v>34</v>
      </c>
      <c r="Z168" t="s">
        <v>134</v>
      </c>
      <c r="AA168" t="s">
        <v>42</v>
      </c>
      <c r="AB168" t="s">
        <v>30</v>
      </c>
      <c r="AC168" t="s">
        <v>103</v>
      </c>
      <c r="AD168" t="s">
        <v>44</v>
      </c>
      <c r="AE168" s="1">
        <v>2700000</v>
      </c>
      <c r="AF168" s="1">
        <v>2700000</v>
      </c>
      <c r="AG168" s="1">
        <v>2593760</v>
      </c>
      <c r="AH168" s="1">
        <v>2593760</v>
      </c>
      <c r="AI168" s="1">
        <v>2143842.4</v>
      </c>
      <c r="AJ168" s="1">
        <v>2143842.4</v>
      </c>
      <c r="AK168" s="1">
        <v>2143842.4</v>
      </c>
      <c r="AL168" s="1">
        <v>106240</v>
      </c>
      <c r="AM168" s="1">
        <v>0</v>
      </c>
      <c r="AN168" s="1">
        <v>0</v>
      </c>
      <c r="AO168" s="1">
        <v>0</v>
      </c>
      <c r="AP168" s="1">
        <v>2700000</v>
      </c>
      <c r="AQ168" s="1">
        <f t="shared" si="2"/>
        <v>2700000</v>
      </c>
    </row>
    <row r="169" spans="1:43" x14ac:dyDescent="0.3">
      <c r="A169" t="s">
        <v>133</v>
      </c>
      <c r="B169" t="s">
        <v>1033</v>
      </c>
      <c r="C169">
        <v>1</v>
      </c>
      <c r="D169" t="s">
        <v>496</v>
      </c>
      <c r="E169">
        <v>1.3</v>
      </c>
      <c r="F169" t="s">
        <v>1031</v>
      </c>
      <c r="G169" t="s">
        <v>24</v>
      </c>
      <c r="H169" t="s">
        <v>25</v>
      </c>
      <c r="I169" t="s">
        <v>39</v>
      </c>
      <c r="J169" t="s">
        <v>40</v>
      </c>
      <c r="K169" t="s">
        <v>41</v>
      </c>
      <c r="L169">
        <v>6</v>
      </c>
      <c r="M169">
        <v>21</v>
      </c>
      <c r="N169" t="s">
        <v>43</v>
      </c>
      <c r="O169" t="s">
        <v>1088</v>
      </c>
      <c r="P169">
        <v>3200</v>
      </c>
      <c r="Q169" t="s">
        <v>1047</v>
      </c>
      <c r="R169">
        <v>3220</v>
      </c>
      <c r="S169" t="s">
        <v>34</v>
      </c>
      <c r="T169">
        <v>3221</v>
      </c>
      <c r="U169" t="s">
        <v>331</v>
      </c>
      <c r="V169">
        <v>0</v>
      </c>
      <c r="W169" t="s">
        <v>36</v>
      </c>
      <c r="X169">
        <v>3000</v>
      </c>
      <c r="Y169" t="s">
        <v>34</v>
      </c>
      <c r="Z169" t="s">
        <v>134</v>
      </c>
      <c r="AA169" t="s">
        <v>42</v>
      </c>
      <c r="AB169" t="s">
        <v>30</v>
      </c>
      <c r="AC169" t="s">
        <v>103</v>
      </c>
      <c r="AD169" t="s">
        <v>44</v>
      </c>
      <c r="AE169" s="1">
        <v>2698000</v>
      </c>
      <c r="AF169" s="1">
        <v>2350000</v>
      </c>
      <c r="AG169" s="1">
        <v>2273560.91</v>
      </c>
      <c r="AH169" s="1">
        <v>2273560.91</v>
      </c>
      <c r="AI169" s="1">
        <v>1681628.94</v>
      </c>
      <c r="AJ169" s="1">
        <v>1681628.94</v>
      </c>
      <c r="AK169" s="1">
        <v>1467858.91</v>
      </c>
      <c r="AL169" s="1">
        <v>424439.08999999985</v>
      </c>
      <c r="AM169" s="1">
        <v>0</v>
      </c>
      <c r="AN169" s="1">
        <v>0</v>
      </c>
      <c r="AO169" s="1">
        <v>0</v>
      </c>
      <c r="AP169" s="1">
        <v>2698000</v>
      </c>
      <c r="AQ169" s="1">
        <f t="shared" si="2"/>
        <v>2698000</v>
      </c>
    </row>
    <row r="170" spans="1:43" x14ac:dyDescent="0.3">
      <c r="A170" t="s">
        <v>133</v>
      </c>
      <c r="B170" t="s">
        <v>1033</v>
      </c>
      <c r="C170">
        <v>1</v>
      </c>
      <c r="D170" t="s">
        <v>496</v>
      </c>
      <c r="E170">
        <v>1.3</v>
      </c>
      <c r="F170" t="s">
        <v>1031</v>
      </c>
      <c r="G170" t="s">
        <v>24</v>
      </c>
      <c r="H170" t="s">
        <v>25</v>
      </c>
      <c r="I170" t="s">
        <v>39</v>
      </c>
      <c r="J170" t="s">
        <v>40</v>
      </c>
      <c r="K170" t="s">
        <v>41</v>
      </c>
      <c r="L170">
        <v>6</v>
      </c>
      <c r="M170">
        <v>21</v>
      </c>
      <c r="N170" t="s">
        <v>43</v>
      </c>
      <c r="O170" t="s">
        <v>1088</v>
      </c>
      <c r="P170">
        <v>3200</v>
      </c>
      <c r="Q170" t="s">
        <v>1047</v>
      </c>
      <c r="R170">
        <v>3230</v>
      </c>
      <c r="S170" t="s">
        <v>34</v>
      </c>
      <c r="T170">
        <v>3231</v>
      </c>
      <c r="U170" t="s">
        <v>207</v>
      </c>
      <c r="V170">
        <v>0</v>
      </c>
      <c r="W170" t="s">
        <v>36</v>
      </c>
      <c r="X170">
        <v>3000</v>
      </c>
      <c r="Y170" t="s">
        <v>34</v>
      </c>
      <c r="Z170" t="s">
        <v>134</v>
      </c>
      <c r="AA170" t="s">
        <v>42</v>
      </c>
      <c r="AB170" t="s">
        <v>30</v>
      </c>
      <c r="AC170" t="s">
        <v>103</v>
      </c>
      <c r="AD170" t="s">
        <v>44</v>
      </c>
      <c r="AE170" s="1">
        <v>3000000</v>
      </c>
      <c r="AF170" s="1">
        <v>3000000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3000000</v>
      </c>
      <c r="AM170" s="1">
        <v>0</v>
      </c>
      <c r="AN170" s="1">
        <v>0</v>
      </c>
      <c r="AO170" s="1">
        <v>0</v>
      </c>
      <c r="AP170" s="1">
        <v>3000000</v>
      </c>
      <c r="AQ170" s="1">
        <f t="shared" si="2"/>
        <v>3000000</v>
      </c>
    </row>
    <row r="171" spans="1:43" x14ac:dyDescent="0.3">
      <c r="A171" t="s">
        <v>133</v>
      </c>
      <c r="B171" t="s">
        <v>1033</v>
      </c>
      <c r="C171">
        <v>1</v>
      </c>
      <c r="D171" t="s">
        <v>496</v>
      </c>
      <c r="E171">
        <v>1.3</v>
      </c>
      <c r="F171" t="s">
        <v>1031</v>
      </c>
      <c r="G171" t="s">
        <v>24</v>
      </c>
      <c r="H171" t="s">
        <v>25</v>
      </c>
      <c r="I171" t="s">
        <v>39</v>
      </c>
      <c r="J171" t="s">
        <v>40</v>
      </c>
      <c r="K171" t="s">
        <v>41</v>
      </c>
      <c r="L171">
        <v>6</v>
      </c>
      <c r="M171">
        <v>21</v>
      </c>
      <c r="N171" t="s">
        <v>43</v>
      </c>
      <c r="O171" t="s">
        <v>1088</v>
      </c>
      <c r="P171">
        <v>3200</v>
      </c>
      <c r="Q171" t="s">
        <v>1047</v>
      </c>
      <c r="R171">
        <v>3250</v>
      </c>
      <c r="S171" t="s">
        <v>34</v>
      </c>
      <c r="T171">
        <v>3251</v>
      </c>
      <c r="U171" t="s">
        <v>98</v>
      </c>
      <c r="V171">
        <v>0</v>
      </c>
      <c r="W171" t="s">
        <v>36</v>
      </c>
      <c r="X171">
        <v>3000</v>
      </c>
      <c r="Y171" t="s">
        <v>34</v>
      </c>
      <c r="Z171" t="s">
        <v>134</v>
      </c>
      <c r="AA171" t="s">
        <v>42</v>
      </c>
      <c r="AB171" t="s">
        <v>30</v>
      </c>
      <c r="AC171" t="s">
        <v>103</v>
      </c>
      <c r="AD171" t="s">
        <v>44</v>
      </c>
      <c r="AE171" s="1">
        <v>0</v>
      </c>
      <c r="AF171" s="1">
        <v>0</v>
      </c>
      <c r="AG171" s="1">
        <v>9945232.6300000008</v>
      </c>
      <c r="AH171" s="1">
        <v>0</v>
      </c>
      <c r="AI171" s="1">
        <v>0</v>
      </c>
      <c r="AJ171" s="1">
        <v>0</v>
      </c>
      <c r="AK171" s="1">
        <v>0</v>
      </c>
      <c r="AL171" s="1">
        <v>-9945232.6300000008</v>
      </c>
      <c r="AM171" s="1">
        <v>0</v>
      </c>
      <c r="AN171" s="1">
        <v>0</v>
      </c>
      <c r="AO171" s="1">
        <v>0</v>
      </c>
      <c r="AP171" s="1">
        <v>0</v>
      </c>
      <c r="AQ171" s="1">
        <f t="shared" si="2"/>
        <v>0</v>
      </c>
    </row>
    <row r="172" spans="1:43" x14ac:dyDescent="0.3">
      <c r="A172" t="s">
        <v>133</v>
      </c>
      <c r="B172" t="s">
        <v>1033</v>
      </c>
      <c r="C172">
        <v>1</v>
      </c>
      <c r="D172" t="s">
        <v>496</v>
      </c>
      <c r="E172">
        <v>1.3</v>
      </c>
      <c r="F172" t="s">
        <v>1031</v>
      </c>
      <c r="G172" t="s">
        <v>24</v>
      </c>
      <c r="H172" t="s">
        <v>25</v>
      </c>
      <c r="I172" t="s">
        <v>39</v>
      </c>
      <c r="J172" t="s">
        <v>40</v>
      </c>
      <c r="K172" t="s">
        <v>41</v>
      </c>
      <c r="L172">
        <v>6</v>
      </c>
      <c r="M172">
        <v>21</v>
      </c>
      <c r="N172" t="s">
        <v>43</v>
      </c>
      <c r="O172" t="s">
        <v>1088</v>
      </c>
      <c r="P172">
        <v>3200</v>
      </c>
      <c r="Q172" t="s">
        <v>1047</v>
      </c>
      <c r="R172">
        <v>3290</v>
      </c>
      <c r="S172" t="s">
        <v>34</v>
      </c>
      <c r="T172">
        <v>3291</v>
      </c>
      <c r="U172" t="s">
        <v>272</v>
      </c>
      <c r="V172">
        <v>0</v>
      </c>
      <c r="W172" t="s">
        <v>36</v>
      </c>
      <c r="X172">
        <v>3000</v>
      </c>
      <c r="Y172" t="s">
        <v>34</v>
      </c>
      <c r="Z172" t="s">
        <v>134</v>
      </c>
      <c r="AA172" t="s">
        <v>42</v>
      </c>
      <c r="AB172" t="s">
        <v>30</v>
      </c>
      <c r="AC172" t="s">
        <v>103</v>
      </c>
      <c r="AD172" t="s">
        <v>44</v>
      </c>
      <c r="AE172" s="1">
        <v>10000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10000</v>
      </c>
      <c r="AM172" s="1">
        <v>0</v>
      </c>
      <c r="AN172" s="1">
        <v>0</v>
      </c>
      <c r="AO172" s="1">
        <v>0</v>
      </c>
      <c r="AP172" s="1">
        <v>10000</v>
      </c>
      <c r="AQ172" s="1">
        <f t="shared" si="2"/>
        <v>10000</v>
      </c>
    </row>
    <row r="173" spans="1:43" x14ac:dyDescent="0.3">
      <c r="A173" t="s">
        <v>133</v>
      </c>
      <c r="B173" t="s">
        <v>1033</v>
      </c>
      <c r="C173">
        <v>1</v>
      </c>
      <c r="D173" t="s">
        <v>496</v>
      </c>
      <c r="E173">
        <v>1.3</v>
      </c>
      <c r="F173" t="s">
        <v>1031</v>
      </c>
      <c r="G173" t="s">
        <v>24</v>
      </c>
      <c r="H173" t="s">
        <v>25</v>
      </c>
      <c r="I173" t="s">
        <v>39</v>
      </c>
      <c r="J173" t="s">
        <v>40</v>
      </c>
      <c r="K173" t="s">
        <v>41</v>
      </c>
      <c r="L173">
        <v>6</v>
      </c>
      <c r="M173">
        <v>21</v>
      </c>
      <c r="N173" t="s">
        <v>43</v>
      </c>
      <c r="O173" t="s">
        <v>1088</v>
      </c>
      <c r="P173">
        <v>3300</v>
      </c>
      <c r="Q173" t="s">
        <v>1035</v>
      </c>
      <c r="R173">
        <v>3310</v>
      </c>
      <c r="S173" t="s">
        <v>34</v>
      </c>
      <c r="T173">
        <v>3311</v>
      </c>
      <c r="U173" t="s">
        <v>176</v>
      </c>
      <c r="V173">
        <v>0</v>
      </c>
      <c r="W173" t="s">
        <v>36</v>
      </c>
      <c r="X173">
        <v>3000</v>
      </c>
      <c r="Y173" t="s">
        <v>34</v>
      </c>
      <c r="Z173" t="s">
        <v>134</v>
      </c>
      <c r="AA173" t="s">
        <v>42</v>
      </c>
      <c r="AB173" t="s">
        <v>30</v>
      </c>
      <c r="AC173" t="s">
        <v>103</v>
      </c>
      <c r="AD173" t="s">
        <v>44</v>
      </c>
      <c r="AE173" s="1">
        <v>230000</v>
      </c>
      <c r="AF173" s="1">
        <v>230000</v>
      </c>
      <c r="AG173" s="1">
        <v>225620</v>
      </c>
      <c r="AH173" s="1">
        <v>225620</v>
      </c>
      <c r="AI173" s="1">
        <v>90248</v>
      </c>
      <c r="AJ173" s="1">
        <v>90248</v>
      </c>
      <c r="AK173" s="1">
        <v>90248</v>
      </c>
      <c r="AL173" s="1">
        <v>4380</v>
      </c>
      <c r="AM173" s="1">
        <v>0</v>
      </c>
      <c r="AN173" s="1">
        <v>0</v>
      </c>
      <c r="AO173" s="1">
        <v>0</v>
      </c>
      <c r="AP173" s="1">
        <v>230000</v>
      </c>
      <c r="AQ173" s="1">
        <f t="shared" si="2"/>
        <v>230000</v>
      </c>
    </row>
    <row r="174" spans="1:43" x14ac:dyDescent="0.3">
      <c r="A174" t="s">
        <v>133</v>
      </c>
      <c r="B174" t="s">
        <v>1033</v>
      </c>
      <c r="C174">
        <v>1</v>
      </c>
      <c r="D174" t="s">
        <v>496</v>
      </c>
      <c r="E174">
        <v>1.3</v>
      </c>
      <c r="F174" t="s">
        <v>1031</v>
      </c>
      <c r="G174" t="s">
        <v>24</v>
      </c>
      <c r="H174" t="s">
        <v>25</v>
      </c>
      <c r="I174" t="s">
        <v>39</v>
      </c>
      <c r="J174" t="s">
        <v>40</v>
      </c>
      <c r="K174" t="s">
        <v>41</v>
      </c>
      <c r="L174">
        <v>6</v>
      </c>
      <c r="M174">
        <v>21</v>
      </c>
      <c r="N174" t="s">
        <v>43</v>
      </c>
      <c r="O174" t="s">
        <v>1088</v>
      </c>
      <c r="P174">
        <v>3300</v>
      </c>
      <c r="Q174" t="s">
        <v>1035</v>
      </c>
      <c r="R174">
        <v>3320</v>
      </c>
      <c r="S174" t="s">
        <v>34</v>
      </c>
      <c r="T174">
        <v>3321</v>
      </c>
      <c r="U174" t="s">
        <v>177</v>
      </c>
      <c r="V174">
        <v>0</v>
      </c>
      <c r="W174" t="s">
        <v>36</v>
      </c>
      <c r="X174">
        <v>3000</v>
      </c>
      <c r="Y174" t="s">
        <v>34</v>
      </c>
      <c r="Z174" t="s">
        <v>134</v>
      </c>
      <c r="AA174" t="s">
        <v>42</v>
      </c>
      <c r="AB174" t="s">
        <v>30</v>
      </c>
      <c r="AC174" t="s">
        <v>103</v>
      </c>
      <c r="AD174" t="s">
        <v>44</v>
      </c>
      <c r="AE174" s="1">
        <v>69408</v>
      </c>
      <c r="AF174" s="1">
        <v>0</v>
      </c>
      <c r="AG174" s="1">
        <v>68987.75</v>
      </c>
      <c r="AH174" s="1">
        <v>68987.75</v>
      </c>
      <c r="AI174" s="1">
        <v>68987.75</v>
      </c>
      <c r="AJ174" s="1">
        <v>0</v>
      </c>
      <c r="AK174" s="1">
        <v>0</v>
      </c>
      <c r="AL174" s="1">
        <v>420.25</v>
      </c>
      <c r="AM174" s="1">
        <v>0</v>
      </c>
      <c r="AN174" s="1">
        <v>0</v>
      </c>
      <c r="AO174" s="1">
        <v>0</v>
      </c>
      <c r="AP174" s="1">
        <v>69408</v>
      </c>
      <c r="AQ174" s="1">
        <f t="shared" si="2"/>
        <v>69408</v>
      </c>
    </row>
    <row r="175" spans="1:43" x14ac:dyDescent="0.3">
      <c r="A175" t="s">
        <v>133</v>
      </c>
      <c r="B175" t="s">
        <v>1033</v>
      </c>
      <c r="C175">
        <v>1</v>
      </c>
      <c r="D175" t="s">
        <v>496</v>
      </c>
      <c r="E175">
        <v>1.3</v>
      </c>
      <c r="F175" t="s">
        <v>1031</v>
      </c>
      <c r="G175" t="s">
        <v>24</v>
      </c>
      <c r="H175" t="s">
        <v>25</v>
      </c>
      <c r="I175" t="s">
        <v>39</v>
      </c>
      <c r="J175" t="s">
        <v>40</v>
      </c>
      <c r="K175" t="s">
        <v>41</v>
      </c>
      <c r="L175">
        <v>6</v>
      </c>
      <c r="M175">
        <v>21</v>
      </c>
      <c r="N175" t="s">
        <v>43</v>
      </c>
      <c r="O175" t="s">
        <v>1088</v>
      </c>
      <c r="P175">
        <v>3300</v>
      </c>
      <c r="Q175" t="s">
        <v>1035</v>
      </c>
      <c r="R175">
        <v>3330</v>
      </c>
      <c r="S175" t="s">
        <v>34</v>
      </c>
      <c r="T175">
        <v>3331</v>
      </c>
      <c r="U175" t="s">
        <v>200</v>
      </c>
      <c r="V175">
        <v>0</v>
      </c>
      <c r="W175" t="s">
        <v>36</v>
      </c>
      <c r="X175">
        <v>3000</v>
      </c>
      <c r="Y175" t="s">
        <v>34</v>
      </c>
      <c r="Z175" t="s">
        <v>134</v>
      </c>
      <c r="AA175" t="s">
        <v>42</v>
      </c>
      <c r="AB175" t="s">
        <v>30</v>
      </c>
      <c r="AC175" t="s">
        <v>103</v>
      </c>
      <c r="AD175" t="s">
        <v>44</v>
      </c>
      <c r="AE175" s="1">
        <v>100000</v>
      </c>
      <c r="AF175" s="1">
        <v>100000</v>
      </c>
      <c r="AG175" s="1">
        <v>69600</v>
      </c>
      <c r="AH175" s="1">
        <v>69600</v>
      </c>
      <c r="AI175" s="1">
        <v>69600</v>
      </c>
      <c r="AJ175" s="1">
        <v>69600</v>
      </c>
      <c r="AK175" s="1">
        <v>69600</v>
      </c>
      <c r="AL175" s="1">
        <v>30400</v>
      </c>
      <c r="AM175" s="1">
        <v>0</v>
      </c>
      <c r="AN175" s="1">
        <v>0</v>
      </c>
      <c r="AO175" s="1">
        <v>0</v>
      </c>
      <c r="AP175" s="1">
        <v>100000</v>
      </c>
      <c r="AQ175" s="1">
        <f t="shared" si="2"/>
        <v>100000</v>
      </c>
    </row>
    <row r="176" spans="1:43" x14ac:dyDescent="0.3">
      <c r="A176" t="s">
        <v>133</v>
      </c>
      <c r="B176" t="s">
        <v>1033</v>
      </c>
      <c r="C176">
        <v>1</v>
      </c>
      <c r="D176" t="s">
        <v>496</v>
      </c>
      <c r="E176">
        <v>1.3</v>
      </c>
      <c r="F176" t="s">
        <v>1031</v>
      </c>
      <c r="G176" t="s">
        <v>24</v>
      </c>
      <c r="H176" t="s">
        <v>25</v>
      </c>
      <c r="I176" t="s">
        <v>39</v>
      </c>
      <c r="J176" t="s">
        <v>40</v>
      </c>
      <c r="K176" t="s">
        <v>41</v>
      </c>
      <c r="L176">
        <v>6</v>
      </c>
      <c r="M176">
        <v>21</v>
      </c>
      <c r="N176" t="s">
        <v>43</v>
      </c>
      <c r="O176" t="s">
        <v>1088</v>
      </c>
      <c r="P176">
        <v>3300</v>
      </c>
      <c r="Q176" t="s">
        <v>1035</v>
      </c>
      <c r="R176">
        <v>3340</v>
      </c>
      <c r="S176" t="s">
        <v>34</v>
      </c>
      <c r="T176">
        <v>3341</v>
      </c>
      <c r="U176" t="s">
        <v>67</v>
      </c>
      <c r="V176">
        <v>33</v>
      </c>
      <c r="W176" t="s">
        <v>332</v>
      </c>
      <c r="X176">
        <v>3000</v>
      </c>
      <c r="Y176" t="s">
        <v>34</v>
      </c>
      <c r="Z176" t="s">
        <v>134</v>
      </c>
      <c r="AA176" t="s">
        <v>42</v>
      </c>
      <c r="AB176" t="s">
        <v>30</v>
      </c>
      <c r="AC176" t="s">
        <v>103</v>
      </c>
      <c r="AD176" t="s">
        <v>44</v>
      </c>
      <c r="AE176" s="1">
        <v>139200</v>
      </c>
      <c r="AF176" s="1">
        <v>0</v>
      </c>
      <c r="AG176" s="1">
        <v>139200</v>
      </c>
      <c r="AH176" s="1">
        <v>139200</v>
      </c>
      <c r="AI176" s="1">
        <v>83520</v>
      </c>
      <c r="AJ176" s="1">
        <v>69600</v>
      </c>
      <c r="AK176" s="1">
        <v>41760</v>
      </c>
      <c r="AL176" s="1">
        <v>0</v>
      </c>
      <c r="AM176" s="1">
        <v>0</v>
      </c>
      <c r="AN176" s="1">
        <v>0</v>
      </c>
      <c r="AO176" s="1">
        <v>0</v>
      </c>
      <c r="AP176" s="1">
        <v>139200</v>
      </c>
      <c r="AQ176" s="1">
        <f t="shared" si="2"/>
        <v>139200</v>
      </c>
    </row>
    <row r="177" spans="1:43" x14ac:dyDescent="0.3">
      <c r="A177" t="s">
        <v>133</v>
      </c>
      <c r="B177" t="s">
        <v>1033</v>
      </c>
      <c r="C177">
        <v>1</v>
      </c>
      <c r="D177" t="s">
        <v>496</v>
      </c>
      <c r="E177">
        <v>1.3</v>
      </c>
      <c r="F177" t="s">
        <v>1031</v>
      </c>
      <c r="G177" t="s">
        <v>24</v>
      </c>
      <c r="H177" t="s">
        <v>25</v>
      </c>
      <c r="I177" t="s">
        <v>39</v>
      </c>
      <c r="J177" t="s">
        <v>40</v>
      </c>
      <c r="K177" t="s">
        <v>41</v>
      </c>
      <c r="L177">
        <v>6</v>
      </c>
      <c r="M177">
        <v>21</v>
      </c>
      <c r="N177" t="s">
        <v>43</v>
      </c>
      <c r="O177" t="s">
        <v>1088</v>
      </c>
      <c r="P177">
        <v>3300</v>
      </c>
      <c r="Q177" t="s">
        <v>1035</v>
      </c>
      <c r="R177">
        <v>3340</v>
      </c>
      <c r="S177" t="s">
        <v>34</v>
      </c>
      <c r="T177">
        <v>3341</v>
      </c>
      <c r="U177" t="s">
        <v>67</v>
      </c>
      <c r="V177">
        <v>34</v>
      </c>
      <c r="W177" t="s">
        <v>333</v>
      </c>
      <c r="X177">
        <v>3000</v>
      </c>
      <c r="Y177" t="s">
        <v>34</v>
      </c>
      <c r="Z177" t="s">
        <v>134</v>
      </c>
      <c r="AA177" t="s">
        <v>42</v>
      </c>
      <c r="AB177" t="s">
        <v>30</v>
      </c>
      <c r="AC177" t="s">
        <v>103</v>
      </c>
      <c r="AD177" t="s">
        <v>44</v>
      </c>
      <c r="AE177" s="1">
        <v>50386</v>
      </c>
      <c r="AF177" s="1">
        <v>0</v>
      </c>
      <c r="AG177" s="1">
        <v>40136</v>
      </c>
      <c r="AH177" s="1">
        <v>40136</v>
      </c>
      <c r="AI177" s="1">
        <v>35264</v>
      </c>
      <c r="AJ177" s="1">
        <v>0</v>
      </c>
      <c r="AK177" s="1">
        <v>0</v>
      </c>
      <c r="AL177" s="1">
        <v>10250</v>
      </c>
      <c r="AM177" s="1">
        <v>0</v>
      </c>
      <c r="AN177" s="1">
        <v>0</v>
      </c>
      <c r="AO177" s="1">
        <v>0</v>
      </c>
      <c r="AP177" s="1">
        <v>40636</v>
      </c>
      <c r="AQ177" s="1">
        <f t="shared" si="2"/>
        <v>50386</v>
      </c>
    </row>
    <row r="178" spans="1:43" x14ac:dyDescent="0.3">
      <c r="A178" t="s">
        <v>133</v>
      </c>
      <c r="B178" t="s">
        <v>1033</v>
      </c>
      <c r="C178">
        <v>1</v>
      </c>
      <c r="D178" t="s">
        <v>496</v>
      </c>
      <c r="E178">
        <v>1.3</v>
      </c>
      <c r="F178" t="s">
        <v>1031</v>
      </c>
      <c r="G178" t="s">
        <v>24</v>
      </c>
      <c r="H178" t="s">
        <v>25</v>
      </c>
      <c r="I178" t="s">
        <v>39</v>
      </c>
      <c r="J178" t="s">
        <v>40</v>
      </c>
      <c r="K178" t="s">
        <v>41</v>
      </c>
      <c r="L178">
        <v>6</v>
      </c>
      <c r="M178">
        <v>21</v>
      </c>
      <c r="N178" t="s">
        <v>43</v>
      </c>
      <c r="O178" t="s">
        <v>1088</v>
      </c>
      <c r="P178">
        <v>3300</v>
      </c>
      <c r="Q178" t="s">
        <v>1035</v>
      </c>
      <c r="R178">
        <v>3340</v>
      </c>
      <c r="S178" t="s">
        <v>34</v>
      </c>
      <c r="T178">
        <v>3341</v>
      </c>
      <c r="U178" t="s">
        <v>67</v>
      </c>
      <c r="V178">
        <v>35</v>
      </c>
      <c r="W178" t="s">
        <v>459</v>
      </c>
      <c r="X178">
        <v>3000</v>
      </c>
      <c r="Y178" t="s">
        <v>34</v>
      </c>
      <c r="Z178" t="s">
        <v>134</v>
      </c>
      <c r="AA178" t="s">
        <v>42</v>
      </c>
      <c r="AB178" t="s">
        <v>30</v>
      </c>
      <c r="AC178" t="s">
        <v>103</v>
      </c>
      <c r="AD178" t="s">
        <v>44</v>
      </c>
      <c r="AE178" s="1">
        <v>685100</v>
      </c>
      <c r="AF178" s="1">
        <v>0</v>
      </c>
      <c r="AG178" s="1">
        <v>72348.5</v>
      </c>
      <c r="AH178" s="1">
        <v>62604.5</v>
      </c>
      <c r="AI178" s="1">
        <v>62604.5</v>
      </c>
      <c r="AJ178" s="1">
        <v>0</v>
      </c>
      <c r="AK178" s="1">
        <v>0</v>
      </c>
      <c r="AL178" s="1">
        <v>612751.5</v>
      </c>
      <c r="AM178" s="1">
        <v>0</v>
      </c>
      <c r="AN178" s="1">
        <v>0</v>
      </c>
      <c r="AO178" s="1">
        <v>0</v>
      </c>
      <c r="AP178" s="1">
        <v>685100</v>
      </c>
      <c r="AQ178" s="1">
        <f t="shared" si="2"/>
        <v>685100</v>
      </c>
    </row>
    <row r="179" spans="1:43" x14ac:dyDescent="0.3">
      <c r="A179" t="s">
        <v>133</v>
      </c>
      <c r="B179" t="s">
        <v>1033</v>
      </c>
      <c r="C179">
        <v>1</v>
      </c>
      <c r="D179" t="s">
        <v>496</v>
      </c>
      <c r="E179">
        <v>1.3</v>
      </c>
      <c r="F179" t="s">
        <v>1031</v>
      </c>
      <c r="G179" t="s">
        <v>24</v>
      </c>
      <c r="H179" t="s">
        <v>25</v>
      </c>
      <c r="I179" t="s">
        <v>39</v>
      </c>
      <c r="J179" t="s">
        <v>40</v>
      </c>
      <c r="K179" t="s">
        <v>41</v>
      </c>
      <c r="L179">
        <v>6</v>
      </c>
      <c r="M179">
        <v>21</v>
      </c>
      <c r="N179" t="s">
        <v>43</v>
      </c>
      <c r="O179" t="s">
        <v>1088</v>
      </c>
      <c r="P179">
        <v>3300</v>
      </c>
      <c r="Q179" t="s">
        <v>1035</v>
      </c>
      <c r="R179">
        <v>3370</v>
      </c>
      <c r="S179" t="s">
        <v>34</v>
      </c>
      <c r="T179">
        <v>3371</v>
      </c>
      <c r="U179" t="s">
        <v>334</v>
      </c>
      <c r="V179">
        <v>0</v>
      </c>
      <c r="W179" t="s">
        <v>36</v>
      </c>
      <c r="X179">
        <v>3000</v>
      </c>
      <c r="Y179" t="s">
        <v>34</v>
      </c>
      <c r="Z179" t="s">
        <v>134</v>
      </c>
      <c r="AA179" t="s">
        <v>42</v>
      </c>
      <c r="AB179" t="s">
        <v>30</v>
      </c>
      <c r="AC179" t="s">
        <v>103</v>
      </c>
      <c r="AD179" t="s">
        <v>44</v>
      </c>
      <c r="AE179" s="1">
        <v>20885568</v>
      </c>
      <c r="AF179" s="1">
        <v>0</v>
      </c>
      <c r="AG179" s="1">
        <v>15664176</v>
      </c>
      <c r="AH179" s="1">
        <v>15664176</v>
      </c>
      <c r="AI179" s="1">
        <v>15664176</v>
      </c>
      <c r="AJ179" s="1">
        <v>15664176</v>
      </c>
      <c r="AK179" s="1">
        <v>15664176</v>
      </c>
      <c r="AL179" s="1">
        <v>5221392</v>
      </c>
      <c r="AM179" s="1">
        <v>0</v>
      </c>
      <c r="AN179" s="1">
        <v>0</v>
      </c>
      <c r="AO179" s="1">
        <v>0</v>
      </c>
      <c r="AP179" s="1">
        <v>20885568</v>
      </c>
      <c r="AQ179" s="1">
        <f t="shared" si="2"/>
        <v>20885568</v>
      </c>
    </row>
    <row r="180" spans="1:43" x14ac:dyDescent="0.3">
      <c r="A180" t="s">
        <v>133</v>
      </c>
      <c r="B180" t="s">
        <v>1033</v>
      </c>
      <c r="C180">
        <v>1</v>
      </c>
      <c r="D180" t="s">
        <v>496</v>
      </c>
      <c r="E180">
        <v>1.3</v>
      </c>
      <c r="F180" t="s">
        <v>1031</v>
      </c>
      <c r="G180" t="s">
        <v>24</v>
      </c>
      <c r="H180" t="s">
        <v>25</v>
      </c>
      <c r="I180" t="s">
        <v>39</v>
      </c>
      <c r="J180" t="s">
        <v>40</v>
      </c>
      <c r="K180" t="s">
        <v>41</v>
      </c>
      <c r="L180">
        <v>6</v>
      </c>
      <c r="M180">
        <v>21</v>
      </c>
      <c r="N180" t="s">
        <v>43</v>
      </c>
      <c r="O180" t="s">
        <v>1088</v>
      </c>
      <c r="P180">
        <v>3400</v>
      </c>
      <c r="Q180" t="s">
        <v>1059</v>
      </c>
      <c r="R180">
        <v>3440</v>
      </c>
      <c r="S180" t="s">
        <v>34</v>
      </c>
      <c r="T180">
        <v>3441</v>
      </c>
      <c r="U180" t="s">
        <v>335</v>
      </c>
      <c r="V180">
        <v>0</v>
      </c>
      <c r="W180" t="s">
        <v>36</v>
      </c>
      <c r="X180">
        <v>3000</v>
      </c>
      <c r="Y180" t="s">
        <v>34</v>
      </c>
      <c r="Z180" t="s">
        <v>134</v>
      </c>
      <c r="AA180" t="s">
        <v>42</v>
      </c>
      <c r="AB180" t="s">
        <v>30</v>
      </c>
      <c r="AC180" t="s">
        <v>103</v>
      </c>
      <c r="AD180" t="s">
        <v>44</v>
      </c>
      <c r="AE180" s="1">
        <v>160000</v>
      </c>
      <c r="AF180" s="1">
        <v>160000</v>
      </c>
      <c r="AG180" s="1">
        <v>138003.72</v>
      </c>
      <c r="AH180" s="1">
        <v>126403.72</v>
      </c>
      <c r="AI180" s="1">
        <v>126403.72</v>
      </c>
      <c r="AJ180" s="1">
        <v>126403.72</v>
      </c>
      <c r="AK180" s="1">
        <v>126403.72</v>
      </c>
      <c r="AL180" s="1">
        <v>21996.28</v>
      </c>
      <c r="AM180" s="1">
        <v>0</v>
      </c>
      <c r="AN180" s="1">
        <v>0</v>
      </c>
      <c r="AO180" s="1">
        <v>0</v>
      </c>
      <c r="AP180" s="1">
        <v>160000</v>
      </c>
      <c r="AQ180" s="1">
        <f t="shared" si="2"/>
        <v>160000</v>
      </c>
    </row>
    <row r="181" spans="1:43" x14ac:dyDescent="0.3">
      <c r="A181" t="s">
        <v>133</v>
      </c>
      <c r="B181" t="s">
        <v>1033</v>
      </c>
      <c r="C181">
        <v>1</v>
      </c>
      <c r="D181" t="s">
        <v>496</v>
      </c>
      <c r="E181">
        <v>1.3</v>
      </c>
      <c r="F181" t="s">
        <v>1031</v>
      </c>
      <c r="G181" t="s">
        <v>24</v>
      </c>
      <c r="H181" t="s">
        <v>25</v>
      </c>
      <c r="I181" t="s">
        <v>39</v>
      </c>
      <c r="J181" t="s">
        <v>40</v>
      </c>
      <c r="K181" t="s">
        <v>41</v>
      </c>
      <c r="L181">
        <v>6</v>
      </c>
      <c r="M181">
        <v>21</v>
      </c>
      <c r="N181" t="s">
        <v>43</v>
      </c>
      <c r="O181" t="s">
        <v>1088</v>
      </c>
      <c r="P181">
        <v>3400</v>
      </c>
      <c r="Q181" t="s">
        <v>1059</v>
      </c>
      <c r="R181">
        <v>3450</v>
      </c>
      <c r="S181" t="s">
        <v>34</v>
      </c>
      <c r="T181">
        <v>3451</v>
      </c>
      <c r="U181" t="s">
        <v>336</v>
      </c>
      <c r="V181">
        <v>0</v>
      </c>
      <c r="W181" t="s">
        <v>36</v>
      </c>
      <c r="X181">
        <v>3000</v>
      </c>
      <c r="Y181" t="s">
        <v>34</v>
      </c>
      <c r="Z181" t="s">
        <v>134</v>
      </c>
      <c r="AA181" t="s">
        <v>42</v>
      </c>
      <c r="AB181" t="s">
        <v>30</v>
      </c>
      <c r="AC181" t="s">
        <v>103</v>
      </c>
      <c r="AD181" t="s">
        <v>44</v>
      </c>
      <c r="AE181" s="1">
        <v>5400000</v>
      </c>
      <c r="AF181" s="1">
        <v>5000000</v>
      </c>
      <c r="AG181" s="1">
        <v>5375561.7699999996</v>
      </c>
      <c r="AH181" s="1">
        <v>5375561.7699999996</v>
      </c>
      <c r="AI181" s="1">
        <v>5374582.1200000001</v>
      </c>
      <c r="AJ181" s="1">
        <v>5374582.1200000001</v>
      </c>
      <c r="AK181" s="1">
        <v>5374582.1200000001</v>
      </c>
      <c r="AL181" s="1">
        <v>24438.230000000447</v>
      </c>
      <c r="AM181" s="1">
        <v>0</v>
      </c>
      <c r="AN181" s="1">
        <v>0</v>
      </c>
      <c r="AO181" s="1">
        <v>0</v>
      </c>
      <c r="AP181" s="1">
        <v>5400000</v>
      </c>
      <c r="AQ181" s="1">
        <f t="shared" si="2"/>
        <v>5400000</v>
      </c>
    </row>
    <row r="182" spans="1:43" x14ac:dyDescent="0.3">
      <c r="A182" t="s">
        <v>133</v>
      </c>
      <c r="B182" t="s">
        <v>1033</v>
      </c>
      <c r="C182">
        <v>1</v>
      </c>
      <c r="D182" t="s">
        <v>496</v>
      </c>
      <c r="E182">
        <v>1.3</v>
      </c>
      <c r="F182" t="s">
        <v>1031</v>
      </c>
      <c r="G182" t="s">
        <v>24</v>
      </c>
      <c r="H182" t="s">
        <v>25</v>
      </c>
      <c r="I182" t="s">
        <v>39</v>
      </c>
      <c r="J182" t="s">
        <v>40</v>
      </c>
      <c r="K182" t="s">
        <v>41</v>
      </c>
      <c r="L182">
        <v>6</v>
      </c>
      <c r="M182">
        <v>21</v>
      </c>
      <c r="N182" t="s">
        <v>43</v>
      </c>
      <c r="O182" t="s">
        <v>1088</v>
      </c>
      <c r="P182">
        <v>3400</v>
      </c>
      <c r="Q182" t="s">
        <v>1059</v>
      </c>
      <c r="R182">
        <v>348</v>
      </c>
      <c r="S182" t="s">
        <v>337</v>
      </c>
      <c r="T182">
        <v>3481</v>
      </c>
      <c r="U182" t="s">
        <v>337</v>
      </c>
      <c r="V182">
        <v>0</v>
      </c>
      <c r="W182" t="s">
        <v>36</v>
      </c>
      <c r="X182">
        <v>3000</v>
      </c>
      <c r="Y182" t="s">
        <v>34</v>
      </c>
      <c r="Z182" t="s">
        <v>134</v>
      </c>
      <c r="AA182" t="s">
        <v>42</v>
      </c>
      <c r="AB182" t="s">
        <v>30</v>
      </c>
      <c r="AC182" t="s">
        <v>103</v>
      </c>
      <c r="AD182" t="s">
        <v>44</v>
      </c>
      <c r="AE182" s="1">
        <v>1080000</v>
      </c>
      <c r="AF182" s="1">
        <v>1080000</v>
      </c>
      <c r="AG182" s="1">
        <v>764128.06</v>
      </c>
      <c r="AH182" s="1">
        <v>764128.06</v>
      </c>
      <c r="AI182" s="1">
        <v>764128.06</v>
      </c>
      <c r="AJ182" s="1">
        <v>764128.06</v>
      </c>
      <c r="AK182" s="1">
        <v>764128.06</v>
      </c>
      <c r="AL182" s="1">
        <v>315871.93999999994</v>
      </c>
      <c r="AM182" s="1">
        <v>0</v>
      </c>
      <c r="AN182" s="1">
        <v>0</v>
      </c>
      <c r="AO182" s="1">
        <v>0</v>
      </c>
      <c r="AP182" s="1">
        <v>1080000</v>
      </c>
      <c r="AQ182" s="1">
        <f t="shared" si="2"/>
        <v>1080000</v>
      </c>
    </row>
    <row r="183" spans="1:43" x14ac:dyDescent="0.3">
      <c r="A183" t="s">
        <v>133</v>
      </c>
      <c r="B183" t="s">
        <v>1033</v>
      </c>
      <c r="C183">
        <v>1</v>
      </c>
      <c r="D183" t="s">
        <v>496</v>
      </c>
      <c r="E183">
        <v>1.3</v>
      </c>
      <c r="F183" t="s">
        <v>1031</v>
      </c>
      <c r="G183" t="s">
        <v>24</v>
      </c>
      <c r="H183" t="s">
        <v>25</v>
      </c>
      <c r="I183" t="s">
        <v>39</v>
      </c>
      <c r="J183" t="s">
        <v>40</v>
      </c>
      <c r="K183" t="s">
        <v>41</v>
      </c>
      <c r="L183">
        <v>6</v>
      </c>
      <c r="M183">
        <v>21</v>
      </c>
      <c r="N183" t="s">
        <v>43</v>
      </c>
      <c r="O183" t="s">
        <v>1088</v>
      </c>
      <c r="P183">
        <v>3500</v>
      </c>
      <c r="Q183" t="s">
        <v>1051</v>
      </c>
      <c r="R183">
        <v>3510</v>
      </c>
      <c r="S183" t="s">
        <v>34</v>
      </c>
      <c r="T183">
        <v>3511</v>
      </c>
      <c r="U183" t="s">
        <v>275</v>
      </c>
      <c r="V183">
        <v>0</v>
      </c>
      <c r="W183" t="s">
        <v>36</v>
      </c>
      <c r="X183">
        <v>3000</v>
      </c>
      <c r="Y183" t="s">
        <v>34</v>
      </c>
      <c r="Z183" t="s">
        <v>134</v>
      </c>
      <c r="AA183" t="s">
        <v>42</v>
      </c>
      <c r="AB183" t="s">
        <v>30</v>
      </c>
      <c r="AC183" t="s">
        <v>103</v>
      </c>
      <c r="AD183" t="s">
        <v>44</v>
      </c>
      <c r="AE183" s="1">
        <v>685740</v>
      </c>
      <c r="AF183" s="1">
        <v>800000</v>
      </c>
      <c r="AG183" s="1">
        <v>126578.04</v>
      </c>
      <c r="AH183" s="1">
        <v>126578.04</v>
      </c>
      <c r="AI183" s="1">
        <v>94933.53</v>
      </c>
      <c r="AJ183" s="1">
        <v>94933.53</v>
      </c>
      <c r="AK183" s="1">
        <v>84385.36</v>
      </c>
      <c r="AL183" s="1">
        <v>559161.96</v>
      </c>
      <c r="AM183" s="1">
        <v>0</v>
      </c>
      <c r="AN183" s="1">
        <v>0</v>
      </c>
      <c r="AO183" s="1">
        <v>0</v>
      </c>
      <c r="AP183" s="1">
        <v>800000</v>
      </c>
      <c r="AQ183" s="1">
        <f t="shared" si="2"/>
        <v>685740</v>
      </c>
    </row>
    <row r="184" spans="1:43" x14ac:dyDescent="0.3">
      <c r="A184" t="s">
        <v>133</v>
      </c>
      <c r="B184" t="s">
        <v>1033</v>
      </c>
      <c r="C184">
        <v>1</v>
      </c>
      <c r="D184" t="s">
        <v>496</v>
      </c>
      <c r="E184">
        <v>1.3</v>
      </c>
      <c r="F184" t="s">
        <v>1031</v>
      </c>
      <c r="G184" t="s">
        <v>24</v>
      </c>
      <c r="H184" t="s">
        <v>25</v>
      </c>
      <c r="I184" t="s">
        <v>39</v>
      </c>
      <c r="J184" t="s">
        <v>40</v>
      </c>
      <c r="K184" t="s">
        <v>41</v>
      </c>
      <c r="L184">
        <v>6</v>
      </c>
      <c r="M184">
        <v>21</v>
      </c>
      <c r="N184" t="s">
        <v>43</v>
      </c>
      <c r="O184" t="s">
        <v>1088</v>
      </c>
      <c r="P184">
        <v>3500</v>
      </c>
      <c r="Q184" t="s">
        <v>1051</v>
      </c>
      <c r="R184">
        <v>3520</v>
      </c>
      <c r="S184" t="s">
        <v>34</v>
      </c>
      <c r="T184">
        <v>3521</v>
      </c>
      <c r="U184" t="s">
        <v>455</v>
      </c>
      <c r="V184">
        <v>0</v>
      </c>
      <c r="W184" t="s">
        <v>36</v>
      </c>
      <c r="X184">
        <v>3000</v>
      </c>
      <c r="Y184" t="s">
        <v>34</v>
      </c>
      <c r="Z184" t="s">
        <v>134</v>
      </c>
      <c r="AA184" t="s">
        <v>42</v>
      </c>
      <c r="AB184" t="s">
        <v>30</v>
      </c>
      <c r="AC184" t="s">
        <v>103</v>
      </c>
      <c r="AD184" t="s">
        <v>44</v>
      </c>
      <c r="AE184" s="1">
        <v>26000</v>
      </c>
      <c r="AF184" s="1">
        <v>0</v>
      </c>
      <c r="AG184" s="1">
        <v>14913.43</v>
      </c>
      <c r="AH184" s="1">
        <v>14913.43</v>
      </c>
      <c r="AI184" s="1">
        <v>0</v>
      </c>
      <c r="AJ184" s="1">
        <v>0</v>
      </c>
      <c r="AK184" s="1">
        <v>0</v>
      </c>
      <c r="AL184" s="1">
        <v>11086.57</v>
      </c>
      <c r="AM184" s="1">
        <v>0</v>
      </c>
      <c r="AN184" s="1">
        <v>0</v>
      </c>
      <c r="AO184" s="1">
        <v>0</v>
      </c>
      <c r="AP184" s="1">
        <v>26000</v>
      </c>
      <c r="AQ184" s="1">
        <f t="shared" si="2"/>
        <v>26000</v>
      </c>
    </row>
    <row r="185" spans="1:43" x14ac:dyDescent="0.3">
      <c r="A185" t="s">
        <v>133</v>
      </c>
      <c r="B185" t="s">
        <v>1033</v>
      </c>
      <c r="C185">
        <v>1</v>
      </c>
      <c r="D185" t="s">
        <v>496</v>
      </c>
      <c r="E185">
        <v>1.3</v>
      </c>
      <c r="F185" t="s">
        <v>1031</v>
      </c>
      <c r="G185" t="s">
        <v>24</v>
      </c>
      <c r="H185" t="s">
        <v>25</v>
      </c>
      <c r="I185" t="s">
        <v>39</v>
      </c>
      <c r="J185" t="s">
        <v>40</v>
      </c>
      <c r="K185" t="s">
        <v>41</v>
      </c>
      <c r="L185">
        <v>6</v>
      </c>
      <c r="M185">
        <v>21</v>
      </c>
      <c r="N185" t="s">
        <v>43</v>
      </c>
      <c r="O185" t="s">
        <v>1088</v>
      </c>
      <c r="P185">
        <v>3500</v>
      </c>
      <c r="Q185" t="s">
        <v>1051</v>
      </c>
      <c r="R185">
        <v>3550</v>
      </c>
      <c r="S185" t="s">
        <v>34</v>
      </c>
      <c r="T185">
        <v>3551</v>
      </c>
      <c r="U185" t="s">
        <v>338</v>
      </c>
      <c r="V185">
        <v>0</v>
      </c>
      <c r="W185" t="s">
        <v>36</v>
      </c>
      <c r="X185">
        <v>3000</v>
      </c>
      <c r="Y185" t="s">
        <v>34</v>
      </c>
      <c r="Z185" t="s">
        <v>134</v>
      </c>
      <c r="AA185" t="s">
        <v>42</v>
      </c>
      <c r="AB185" t="s">
        <v>30</v>
      </c>
      <c r="AC185" t="s">
        <v>103</v>
      </c>
      <c r="AD185" t="s">
        <v>44</v>
      </c>
      <c r="AE185" s="1">
        <v>16000000</v>
      </c>
      <c r="AF185" s="1">
        <v>7000000</v>
      </c>
      <c r="AG185" s="1">
        <v>12525729.52</v>
      </c>
      <c r="AH185" s="1">
        <v>10889660.76</v>
      </c>
      <c r="AI185" s="1">
        <v>10365457.369999999</v>
      </c>
      <c r="AJ185" s="1">
        <v>9818771.8599999994</v>
      </c>
      <c r="AK185" s="1">
        <v>9264973.9499999993</v>
      </c>
      <c r="AL185" s="1">
        <v>3474270.4800000004</v>
      </c>
      <c r="AM185" s="1">
        <v>0</v>
      </c>
      <c r="AN185" s="1">
        <v>0</v>
      </c>
      <c r="AO185" s="1">
        <v>0</v>
      </c>
      <c r="AP185" s="1">
        <v>16000000</v>
      </c>
      <c r="AQ185" s="1">
        <f t="shared" si="2"/>
        <v>16000000</v>
      </c>
    </row>
    <row r="186" spans="1:43" x14ac:dyDescent="0.3">
      <c r="A186" t="s">
        <v>133</v>
      </c>
      <c r="B186" t="s">
        <v>1033</v>
      </c>
      <c r="C186">
        <v>1</v>
      </c>
      <c r="D186" t="s">
        <v>496</v>
      </c>
      <c r="E186">
        <v>1.3</v>
      </c>
      <c r="F186" t="s">
        <v>1031</v>
      </c>
      <c r="G186" t="s">
        <v>24</v>
      </c>
      <c r="H186" t="s">
        <v>25</v>
      </c>
      <c r="I186" t="s">
        <v>39</v>
      </c>
      <c r="J186" t="s">
        <v>40</v>
      </c>
      <c r="K186" t="s">
        <v>41</v>
      </c>
      <c r="L186">
        <v>6</v>
      </c>
      <c r="M186">
        <v>21</v>
      </c>
      <c r="N186" t="s">
        <v>43</v>
      </c>
      <c r="O186" t="s">
        <v>1088</v>
      </c>
      <c r="P186">
        <v>3500</v>
      </c>
      <c r="Q186" t="s">
        <v>1051</v>
      </c>
      <c r="R186">
        <v>3570</v>
      </c>
      <c r="S186" t="s">
        <v>34</v>
      </c>
      <c r="T186">
        <v>3571</v>
      </c>
      <c r="U186" t="s">
        <v>179</v>
      </c>
      <c r="V186">
        <v>0</v>
      </c>
      <c r="W186" t="s">
        <v>36</v>
      </c>
      <c r="X186">
        <v>3000</v>
      </c>
      <c r="Y186" t="s">
        <v>34</v>
      </c>
      <c r="Z186" t="s">
        <v>134</v>
      </c>
      <c r="AA186" t="s">
        <v>42</v>
      </c>
      <c r="AB186" t="s">
        <v>30</v>
      </c>
      <c r="AC186" t="s">
        <v>103</v>
      </c>
      <c r="AD186" t="s">
        <v>44</v>
      </c>
      <c r="AE186" s="1">
        <v>17150000</v>
      </c>
      <c r="AF186" s="1">
        <v>13000000</v>
      </c>
      <c r="AG186" s="1">
        <v>16739141.84</v>
      </c>
      <c r="AH186" s="1">
        <v>16739141.84</v>
      </c>
      <c r="AI186" s="1">
        <v>14815289.65</v>
      </c>
      <c r="AJ186" s="1">
        <v>13246229.57</v>
      </c>
      <c r="AK186" s="1">
        <v>13246229.57</v>
      </c>
      <c r="AL186" s="1">
        <v>410858.16000000015</v>
      </c>
      <c r="AM186" s="1">
        <v>0</v>
      </c>
      <c r="AN186" s="1">
        <v>0</v>
      </c>
      <c r="AO186" s="1">
        <v>0</v>
      </c>
      <c r="AP186" s="1">
        <v>17150000</v>
      </c>
      <c r="AQ186" s="1">
        <f t="shared" si="2"/>
        <v>17150000</v>
      </c>
    </row>
    <row r="187" spans="1:43" x14ac:dyDescent="0.3">
      <c r="A187" t="s">
        <v>133</v>
      </c>
      <c r="B187" t="s">
        <v>1033</v>
      </c>
      <c r="C187">
        <v>1</v>
      </c>
      <c r="D187" t="s">
        <v>496</v>
      </c>
      <c r="E187">
        <v>1.3</v>
      </c>
      <c r="F187" t="s">
        <v>1031</v>
      </c>
      <c r="G187" t="s">
        <v>24</v>
      </c>
      <c r="H187" t="s">
        <v>25</v>
      </c>
      <c r="I187" t="s">
        <v>39</v>
      </c>
      <c r="J187" t="s">
        <v>40</v>
      </c>
      <c r="K187" t="s">
        <v>41</v>
      </c>
      <c r="L187">
        <v>6</v>
      </c>
      <c r="M187">
        <v>21</v>
      </c>
      <c r="N187" t="s">
        <v>43</v>
      </c>
      <c r="O187" t="s">
        <v>1088</v>
      </c>
      <c r="P187">
        <v>3600</v>
      </c>
      <c r="Q187" t="s">
        <v>1042</v>
      </c>
      <c r="R187">
        <v>3630</v>
      </c>
      <c r="S187" t="s">
        <v>34</v>
      </c>
      <c r="T187">
        <v>3631</v>
      </c>
      <c r="U187" t="s">
        <v>339</v>
      </c>
      <c r="V187">
        <v>0</v>
      </c>
      <c r="W187" t="s">
        <v>36</v>
      </c>
      <c r="X187">
        <v>3000</v>
      </c>
      <c r="Y187" t="s">
        <v>34</v>
      </c>
      <c r="Z187" t="s">
        <v>134</v>
      </c>
      <c r="AA187" t="s">
        <v>42</v>
      </c>
      <c r="AB187" t="s">
        <v>30</v>
      </c>
      <c r="AC187" t="s">
        <v>103</v>
      </c>
      <c r="AD187" t="s">
        <v>44</v>
      </c>
      <c r="AE187" s="1">
        <v>4866666.55</v>
      </c>
      <c r="AF187" s="1">
        <v>4000000</v>
      </c>
      <c r="AG187" s="1">
        <v>4866666.55</v>
      </c>
      <c r="AH187" s="1">
        <v>4866666.55</v>
      </c>
      <c r="AI187" s="1">
        <v>3244444.4</v>
      </c>
      <c r="AJ187" s="1">
        <v>3244444.4</v>
      </c>
      <c r="AK187" s="1">
        <v>3244444.4</v>
      </c>
      <c r="AL187" s="1">
        <v>0</v>
      </c>
      <c r="AM187" s="1">
        <v>0</v>
      </c>
      <c r="AN187" s="1">
        <v>0</v>
      </c>
      <c r="AO187" s="1">
        <v>0</v>
      </c>
      <c r="AP187" s="1">
        <v>4866666.55</v>
      </c>
      <c r="AQ187" s="1">
        <f t="shared" si="2"/>
        <v>4866666.55</v>
      </c>
    </row>
    <row r="188" spans="1:43" x14ac:dyDescent="0.3">
      <c r="A188" t="s">
        <v>133</v>
      </c>
      <c r="B188" t="s">
        <v>1033</v>
      </c>
      <c r="C188">
        <v>1</v>
      </c>
      <c r="D188" t="s">
        <v>496</v>
      </c>
      <c r="E188">
        <v>1.3</v>
      </c>
      <c r="F188" t="s">
        <v>1031</v>
      </c>
      <c r="G188" t="s">
        <v>24</v>
      </c>
      <c r="H188" t="s">
        <v>25</v>
      </c>
      <c r="I188" t="s">
        <v>39</v>
      </c>
      <c r="J188" t="s">
        <v>40</v>
      </c>
      <c r="K188" t="s">
        <v>41</v>
      </c>
      <c r="L188">
        <v>6</v>
      </c>
      <c r="M188">
        <v>21</v>
      </c>
      <c r="N188" t="s">
        <v>43</v>
      </c>
      <c r="O188" t="s">
        <v>1088</v>
      </c>
      <c r="P188">
        <v>3800</v>
      </c>
      <c r="Q188" t="s">
        <v>1039</v>
      </c>
      <c r="R188">
        <v>3820</v>
      </c>
      <c r="S188" t="s">
        <v>34</v>
      </c>
      <c r="T188">
        <v>3821</v>
      </c>
      <c r="U188" t="s">
        <v>229</v>
      </c>
      <c r="V188">
        <v>0</v>
      </c>
      <c r="W188" t="s">
        <v>36</v>
      </c>
      <c r="X188">
        <v>3000</v>
      </c>
      <c r="Y188" t="s">
        <v>34</v>
      </c>
      <c r="Z188" t="s">
        <v>134</v>
      </c>
      <c r="AA188" t="s">
        <v>42</v>
      </c>
      <c r="AB188" t="s">
        <v>30</v>
      </c>
      <c r="AC188" t="s">
        <v>103</v>
      </c>
      <c r="AD188" t="s">
        <v>44</v>
      </c>
      <c r="AE188" s="1">
        <v>639567.19999999995</v>
      </c>
      <c r="AF188" s="1">
        <v>0</v>
      </c>
      <c r="AG188" s="1">
        <v>635198.01</v>
      </c>
      <c r="AH188" s="1">
        <v>520938.01</v>
      </c>
      <c r="AI188" s="1">
        <v>520938</v>
      </c>
      <c r="AJ188" s="1">
        <v>0</v>
      </c>
      <c r="AK188" s="1">
        <v>0</v>
      </c>
      <c r="AL188" s="1">
        <v>4369.1899999999441</v>
      </c>
      <c r="AM188" s="1">
        <v>0</v>
      </c>
      <c r="AN188" s="1">
        <v>0</v>
      </c>
      <c r="AO188" s="1">
        <v>0</v>
      </c>
      <c r="AP188" s="1">
        <v>525307.19999999995</v>
      </c>
      <c r="AQ188" s="1">
        <f t="shared" si="2"/>
        <v>639567.19999999995</v>
      </c>
    </row>
    <row r="189" spans="1:43" x14ac:dyDescent="0.3">
      <c r="A189" t="s">
        <v>133</v>
      </c>
      <c r="B189" t="s">
        <v>1033</v>
      </c>
      <c r="C189">
        <v>1</v>
      </c>
      <c r="D189" t="s">
        <v>496</v>
      </c>
      <c r="E189">
        <v>1.3</v>
      </c>
      <c r="F189" t="s">
        <v>1031</v>
      </c>
      <c r="G189" t="s">
        <v>24</v>
      </c>
      <c r="H189" t="s">
        <v>25</v>
      </c>
      <c r="I189" t="s">
        <v>39</v>
      </c>
      <c r="J189" t="s">
        <v>40</v>
      </c>
      <c r="K189" t="s">
        <v>41</v>
      </c>
      <c r="L189">
        <v>6</v>
      </c>
      <c r="M189">
        <v>21</v>
      </c>
      <c r="N189" t="s">
        <v>43</v>
      </c>
      <c r="O189" t="s">
        <v>1088</v>
      </c>
      <c r="P189">
        <v>3900</v>
      </c>
      <c r="Q189" t="s">
        <v>1032</v>
      </c>
      <c r="R189">
        <v>3910</v>
      </c>
      <c r="S189" t="s">
        <v>34</v>
      </c>
      <c r="T189">
        <v>3911</v>
      </c>
      <c r="U189" t="s">
        <v>340</v>
      </c>
      <c r="V189">
        <v>0</v>
      </c>
      <c r="W189" t="s">
        <v>36</v>
      </c>
      <c r="X189">
        <v>3000</v>
      </c>
      <c r="Y189" t="s">
        <v>34</v>
      </c>
      <c r="Z189" t="s">
        <v>134</v>
      </c>
      <c r="AA189" t="s">
        <v>42</v>
      </c>
      <c r="AB189" t="s">
        <v>30</v>
      </c>
      <c r="AC189" t="s">
        <v>103</v>
      </c>
      <c r="AD189" t="s">
        <v>44</v>
      </c>
      <c r="AE189" s="1">
        <v>700000</v>
      </c>
      <c r="AF189" s="1">
        <v>0</v>
      </c>
      <c r="AG189" s="1">
        <v>366615.54</v>
      </c>
      <c r="AH189" s="1">
        <v>366615.54</v>
      </c>
      <c r="AI189" s="1">
        <v>366615.54</v>
      </c>
      <c r="AJ189" s="1">
        <v>366615.54</v>
      </c>
      <c r="AK189" s="1">
        <v>366615.54</v>
      </c>
      <c r="AL189" s="1">
        <v>333384.46000000002</v>
      </c>
      <c r="AM189" s="1">
        <v>0</v>
      </c>
      <c r="AN189" s="1">
        <v>0</v>
      </c>
      <c r="AO189" s="1">
        <v>0</v>
      </c>
      <c r="AP189" s="1">
        <v>700000</v>
      </c>
      <c r="AQ189" s="1">
        <f t="shared" si="2"/>
        <v>700000</v>
      </c>
    </row>
    <row r="190" spans="1:43" x14ac:dyDescent="0.3">
      <c r="A190" t="s">
        <v>133</v>
      </c>
      <c r="B190" t="s">
        <v>1033</v>
      </c>
      <c r="C190">
        <v>1</v>
      </c>
      <c r="D190" t="s">
        <v>496</v>
      </c>
      <c r="E190">
        <v>1.3</v>
      </c>
      <c r="F190" t="s">
        <v>1031</v>
      </c>
      <c r="G190" t="s">
        <v>24</v>
      </c>
      <c r="H190" t="s">
        <v>25</v>
      </c>
      <c r="I190" t="s">
        <v>39</v>
      </c>
      <c r="J190" t="s">
        <v>40</v>
      </c>
      <c r="K190" t="s">
        <v>41</v>
      </c>
      <c r="L190">
        <v>6</v>
      </c>
      <c r="M190">
        <v>21</v>
      </c>
      <c r="N190" t="s">
        <v>43</v>
      </c>
      <c r="O190" t="s">
        <v>1088</v>
      </c>
      <c r="P190">
        <v>3900</v>
      </c>
      <c r="Q190" t="s">
        <v>1032</v>
      </c>
      <c r="R190">
        <v>3920</v>
      </c>
      <c r="S190" t="s">
        <v>34</v>
      </c>
      <c r="T190">
        <v>3922</v>
      </c>
      <c r="U190" t="s">
        <v>127</v>
      </c>
      <c r="V190">
        <v>0</v>
      </c>
      <c r="W190" t="s">
        <v>36</v>
      </c>
      <c r="X190">
        <v>3000</v>
      </c>
      <c r="Y190" t="s">
        <v>34</v>
      </c>
      <c r="Z190" t="s">
        <v>134</v>
      </c>
      <c r="AA190" t="s">
        <v>42</v>
      </c>
      <c r="AB190" t="s">
        <v>30</v>
      </c>
      <c r="AC190" t="s">
        <v>103</v>
      </c>
      <c r="AD190" t="s">
        <v>44</v>
      </c>
      <c r="AE190" s="1">
        <v>1000000</v>
      </c>
      <c r="AF190" s="1">
        <v>1000000</v>
      </c>
      <c r="AG190" s="1">
        <v>764694.38</v>
      </c>
      <c r="AH190" s="1">
        <v>764694.38</v>
      </c>
      <c r="AI190" s="1">
        <v>150994.38</v>
      </c>
      <c r="AJ190" s="1">
        <v>150994.38</v>
      </c>
      <c r="AK190" s="1">
        <v>150994.38</v>
      </c>
      <c r="AL190" s="1">
        <v>235305.62</v>
      </c>
      <c r="AM190" s="1">
        <v>0</v>
      </c>
      <c r="AN190" s="1">
        <v>0</v>
      </c>
      <c r="AO190" s="1">
        <v>0</v>
      </c>
      <c r="AP190" s="1">
        <v>1000000</v>
      </c>
      <c r="AQ190" s="1">
        <f t="shared" si="2"/>
        <v>1000000</v>
      </c>
    </row>
    <row r="191" spans="1:43" x14ac:dyDescent="0.3">
      <c r="A191" t="s">
        <v>133</v>
      </c>
      <c r="B191" t="s">
        <v>1033</v>
      </c>
      <c r="C191">
        <v>1</v>
      </c>
      <c r="D191" t="s">
        <v>496</v>
      </c>
      <c r="E191">
        <v>1.3</v>
      </c>
      <c r="F191" t="s">
        <v>1031</v>
      </c>
      <c r="G191" t="s">
        <v>24</v>
      </c>
      <c r="H191" t="s">
        <v>25</v>
      </c>
      <c r="I191" t="s">
        <v>39</v>
      </c>
      <c r="J191" t="s">
        <v>40</v>
      </c>
      <c r="K191" t="s">
        <v>41</v>
      </c>
      <c r="L191">
        <v>6</v>
      </c>
      <c r="M191">
        <v>21</v>
      </c>
      <c r="N191" t="s">
        <v>43</v>
      </c>
      <c r="O191" t="s">
        <v>1088</v>
      </c>
      <c r="P191">
        <v>3900</v>
      </c>
      <c r="Q191" t="s">
        <v>1032</v>
      </c>
      <c r="R191">
        <v>3940</v>
      </c>
      <c r="S191" t="s">
        <v>34</v>
      </c>
      <c r="T191">
        <v>3941</v>
      </c>
      <c r="U191" t="s">
        <v>136</v>
      </c>
      <c r="V191">
        <v>0</v>
      </c>
      <c r="W191" t="s">
        <v>36</v>
      </c>
      <c r="X191">
        <v>3000</v>
      </c>
      <c r="Y191" t="s">
        <v>34</v>
      </c>
      <c r="Z191" t="s">
        <v>134</v>
      </c>
      <c r="AA191" t="s">
        <v>42</v>
      </c>
      <c r="AB191" t="s">
        <v>30</v>
      </c>
      <c r="AC191" t="s">
        <v>103</v>
      </c>
      <c r="AD191" t="s">
        <v>44</v>
      </c>
      <c r="AE191" s="1">
        <v>12000000</v>
      </c>
      <c r="AF191" s="1">
        <v>10000000</v>
      </c>
      <c r="AG191" s="1">
        <v>8137841.8300000001</v>
      </c>
      <c r="AH191" s="1">
        <v>8137841.8300000001</v>
      </c>
      <c r="AI191" s="1">
        <v>8137841.8300000001</v>
      </c>
      <c r="AJ191" s="1">
        <v>8042524.0199999996</v>
      </c>
      <c r="AK191" s="1">
        <v>8042524.0199999996</v>
      </c>
      <c r="AL191" s="1">
        <v>3862158.17</v>
      </c>
      <c r="AM191" s="1">
        <v>0</v>
      </c>
      <c r="AN191" s="1">
        <v>0</v>
      </c>
      <c r="AO191" s="1">
        <v>0</v>
      </c>
      <c r="AP191" s="1">
        <v>12000000</v>
      </c>
      <c r="AQ191" s="1">
        <f t="shared" si="2"/>
        <v>12000000</v>
      </c>
    </row>
    <row r="192" spans="1:43" x14ac:dyDescent="0.3">
      <c r="A192" t="s">
        <v>133</v>
      </c>
      <c r="B192" t="s">
        <v>1033</v>
      </c>
      <c r="C192">
        <v>1</v>
      </c>
      <c r="D192" t="s">
        <v>496</v>
      </c>
      <c r="E192">
        <v>1.3</v>
      </c>
      <c r="F192" t="s">
        <v>1031</v>
      </c>
      <c r="G192" t="s">
        <v>24</v>
      </c>
      <c r="H192" t="s">
        <v>25</v>
      </c>
      <c r="I192" t="s">
        <v>39</v>
      </c>
      <c r="J192" t="s">
        <v>40</v>
      </c>
      <c r="K192" t="s">
        <v>41</v>
      </c>
      <c r="L192">
        <v>6</v>
      </c>
      <c r="M192">
        <v>21</v>
      </c>
      <c r="N192" t="s">
        <v>43</v>
      </c>
      <c r="O192" t="s">
        <v>1088</v>
      </c>
      <c r="P192">
        <v>3900</v>
      </c>
      <c r="Q192" t="s">
        <v>1032</v>
      </c>
      <c r="R192">
        <v>396</v>
      </c>
      <c r="S192" t="s">
        <v>280</v>
      </c>
      <c r="T192">
        <v>3962</v>
      </c>
      <c r="U192" t="s">
        <v>142</v>
      </c>
      <c r="V192">
        <v>0</v>
      </c>
      <c r="W192" t="s">
        <v>36</v>
      </c>
      <c r="X192">
        <v>3000</v>
      </c>
      <c r="Y192" t="s">
        <v>34</v>
      </c>
      <c r="Z192" t="s">
        <v>134</v>
      </c>
      <c r="AA192" t="s">
        <v>42</v>
      </c>
      <c r="AB192" t="s">
        <v>30</v>
      </c>
      <c r="AC192" t="s">
        <v>103</v>
      </c>
      <c r="AD192" t="s">
        <v>44</v>
      </c>
      <c r="AE192" s="1">
        <v>75000</v>
      </c>
      <c r="AF192" s="1">
        <v>75000</v>
      </c>
      <c r="AG192" s="1">
        <v>8571</v>
      </c>
      <c r="AH192" s="1">
        <v>8571</v>
      </c>
      <c r="AI192" s="1">
        <v>5256</v>
      </c>
      <c r="AJ192" s="1">
        <v>5256</v>
      </c>
      <c r="AK192" s="1">
        <v>5256</v>
      </c>
      <c r="AL192" s="1">
        <v>66429</v>
      </c>
      <c r="AM192" s="1">
        <v>0</v>
      </c>
      <c r="AN192" s="1">
        <v>0</v>
      </c>
      <c r="AO192" s="1">
        <v>0</v>
      </c>
      <c r="AP192" s="1">
        <v>75000</v>
      </c>
      <c r="AQ192" s="1">
        <f t="shared" si="2"/>
        <v>75000</v>
      </c>
    </row>
    <row r="193" spans="1:43" x14ac:dyDescent="0.3">
      <c r="A193" t="s">
        <v>133</v>
      </c>
      <c r="B193" t="s">
        <v>1033</v>
      </c>
      <c r="C193">
        <v>1</v>
      </c>
      <c r="D193" t="s">
        <v>496</v>
      </c>
      <c r="E193">
        <v>1.3</v>
      </c>
      <c r="F193" t="s">
        <v>1031</v>
      </c>
      <c r="G193" t="s">
        <v>24</v>
      </c>
      <c r="H193" t="s">
        <v>25</v>
      </c>
      <c r="I193" t="s">
        <v>39</v>
      </c>
      <c r="J193" t="s">
        <v>40</v>
      </c>
      <c r="K193" t="s">
        <v>41</v>
      </c>
      <c r="L193">
        <v>6</v>
      </c>
      <c r="M193">
        <v>21</v>
      </c>
      <c r="N193" t="s">
        <v>43</v>
      </c>
      <c r="O193" t="s">
        <v>1088</v>
      </c>
      <c r="P193">
        <v>5600</v>
      </c>
      <c r="Q193" t="s">
        <v>1043</v>
      </c>
      <c r="R193">
        <v>566</v>
      </c>
      <c r="S193" t="s">
        <v>1062</v>
      </c>
      <c r="T193">
        <v>5662</v>
      </c>
      <c r="U193" t="s">
        <v>344</v>
      </c>
      <c r="V193">
        <v>0</v>
      </c>
      <c r="W193" t="s">
        <v>36</v>
      </c>
      <c r="X193">
        <v>5000</v>
      </c>
      <c r="Y193" t="s">
        <v>80</v>
      </c>
      <c r="Z193" t="s">
        <v>134</v>
      </c>
      <c r="AA193" t="s">
        <v>42</v>
      </c>
      <c r="AB193" t="s">
        <v>30</v>
      </c>
      <c r="AC193" t="s">
        <v>103</v>
      </c>
      <c r="AD193" t="s">
        <v>44</v>
      </c>
      <c r="AE193" s="1">
        <v>42224</v>
      </c>
      <c r="AF193" s="1">
        <v>0</v>
      </c>
      <c r="AG193" s="1">
        <v>42224</v>
      </c>
      <c r="AH193" s="1">
        <v>42224</v>
      </c>
      <c r="AI193" s="1">
        <v>42224</v>
      </c>
      <c r="AJ193" s="1">
        <v>42224</v>
      </c>
      <c r="AK193" s="1">
        <v>42224</v>
      </c>
      <c r="AL193" s="1">
        <v>0</v>
      </c>
      <c r="AM193" s="1">
        <v>0</v>
      </c>
      <c r="AN193" s="1">
        <v>0</v>
      </c>
      <c r="AO193" s="1">
        <v>0</v>
      </c>
      <c r="AP193" s="1">
        <v>42224</v>
      </c>
      <c r="AQ193" s="1">
        <f t="shared" si="2"/>
        <v>42224</v>
      </c>
    </row>
    <row r="194" spans="1:43" x14ac:dyDescent="0.3">
      <c r="A194" t="s">
        <v>133</v>
      </c>
      <c r="B194" t="s">
        <v>1033</v>
      </c>
      <c r="C194">
        <v>1</v>
      </c>
      <c r="D194" t="s">
        <v>496</v>
      </c>
      <c r="E194">
        <v>1.3</v>
      </c>
      <c r="F194" t="s">
        <v>1031</v>
      </c>
      <c r="G194" t="s">
        <v>24</v>
      </c>
      <c r="H194" t="s">
        <v>25</v>
      </c>
      <c r="I194" t="s">
        <v>39</v>
      </c>
      <c r="J194" t="s">
        <v>40</v>
      </c>
      <c r="K194" t="s">
        <v>41</v>
      </c>
      <c r="L194">
        <v>6</v>
      </c>
      <c r="M194">
        <v>24</v>
      </c>
      <c r="N194" t="s">
        <v>43</v>
      </c>
      <c r="O194" t="s">
        <v>1088</v>
      </c>
      <c r="P194">
        <v>1200</v>
      </c>
      <c r="Q194" t="s">
        <v>1037</v>
      </c>
      <c r="R194">
        <v>1220</v>
      </c>
      <c r="S194" t="s">
        <v>45</v>
      </c>
      <c r="T194">
        <v>1221</v>
      </c>
      <c r="U194" t="s">
        <v>50</v>
      </c>
      <c r="V194">
        <v>0</v>
      </c>
      <c r="W194" t="s">
        <v>36</v>
      </c>
      <c r="X194">
        <v>1000</v>
      </c>
      <c r="Y194" t="s">
        <v>45</v>
      </c>
      <c r="Z194" t="s">
        <v>134</v>
      </c>
      <c r="AA194" t="s">
        <v>42</v>
      </c>
      <c r="AB194" t="s">
        <v>30</v>
      </c>
      <c r="AC194" t="s">
        <v>45</v>
      </c>
      <c r="AD194" t="s">
        <v>44</v>
      </c>
      <c r="AE194" s="1">
        <v>79212874.560000002</v>
      </c>
      <c r="AF194" s="1">
        <v>96348361.019999996</v>
      </c>
      <c r="AG194" s="1">
        <v>75112590.640000001</v>
      </c>
      <c r="AH194" s="1">
        <v>75112590.640000001</v>
      </c>
      <c r="AI194" s="1">
        <v>75112590.640000001</v>
      </c>
      <c r="AJ194" s="1">
        <v>75112590.640000001</v>
      </c>
      <c r="AK194" s="1">
        <v>75112590.640000001</v>
      </c>
      <c r="AL194" s="1">
        <v>4100283.9200000018</v>
      </c>
      <c r="AM194" s="1">
        <v>0</v>
      </c>
      <c r="AN194" s="1">
        <v>13900502.49</v>
      </c>
      <c r="AO194" s="1">
        <v>0</v>
      </c>
      <c r="AP194" s="1">
        <v>79212874.560000002</v>
      </c>
      <c r="AQ194" s="1">
        <f t="shared" si="2"/>
        <v>93113377.049999997</v>
      </c>
    </row>
    <row r="195" spans="1:43" x14ac:dyDescent="0.3">
      <c r="A195" t="s">
        <v>133</v>
      </c>
      <c r="B195" t="s">
        <v>1033</v>
      </c>
      <c r="C195">
        <v>1</v>
      </c>
      <c r="D195" t="s">
        <v>496</v>
      </c>
      <c r="E195">
        <v>1.3</v>
      </c>
      <c r="F195" t="s">
        <v>1031</v>
      </c>
      <c r="G195" t="s">
        <v>24</v>
      </c>
      <c r="H195" t="s">
        <v>25</v>
      </c>
      <c r="I195" t="s">
        <v>39</v>
      </c>
      <c r="J195" t="s">
        <v>40</v>
      </c>
      <c r="K195" t="s">
        <v>41</v>
      </c>
      <c r="L195">
        <v>6</v>
      </c>
      <c r="M195">
        <v>24</v>
      </c>
      <c r="N195" t="s">
        <v>43</v>
      </c>
      <c r="O195" t="s">
        <v>1088</v>
      </c>
      <c r="P195">
        <v>1200</v>
      </c>
      <c r="Q195" t="s">
        <v>1037</v>
      </c>
      <c r="R195">
        <v>1230</v>
      </c>
      <c r="S195" t="s">
        <v>45</v>
      </c>
      <c r="T195">
        <v>1231</v>
      </c>
      <c r="U195" t="s">
        <v>346</v>
      </c>
      <c r="V195">
        <v>0</v>
      </c>
      <c r="W195" t="s">
        <v>36</v>
      </c>
      <c r="X195">
        <v>1000</v>
      </c>
      <c r="Y195" t="s">
        <v>45</v>
      </c>
      <c r="Z195" t="s">
        <v>134</v>
      </c>
      <c r="AA195" t="s">
        <v>42</v>
      </c>
      <c r="AB195" t="s">
        <v>30</v>
      </c>
      <c r="AC195" t="s">
        <v>45</v>
      </c>
      <c r="AD195" t="s">
        <v>44</v>
      </c>
      <c r="AE195" s="1">
        <v>26400</v>
      </c>
      <c r="AF195" s="1">
        <v>26400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26400</v>
      </c>
      <c r="AM195" s="1">
        <v>0</v>
      </c>
      <c r="AN195" s="1">
        <v>0</v>
      </c>
      <c r="AO195" s="1">
        <v>0</v>
      </c>
      <c r="AP195" s="1">
        <v>26400</v>
      </c>
      <c r="AQ195" s="1">
        <f t="shared" ref="AQ195:AQ258" si="3">AE195-AM195+AN195+AO195</f>
        <v>26400</v>
      </c>
    </row>
    <row r="196" spans="1:43" x14ac:dyDescent="0.3">
      <c r="A196" t="s">
        <v>133</v>
      </c>
      <c r="B196" t="s">
        <v>1033</v>
      </c>
      <c r="C196">
        <v>1</v>
      </c>
      <c r="D196" t="s">
        <v>496</v>
      </c>
      <c r="E196">
        <v>1.3</v>
      </c>
      <c r="F196" t="s">
        <v>1031</v>
      </c>
      <c r="G196" t="s">
        <v>24</v>
      </c>
      <c r="H196" t="s">
        <v>25</v>
      </c>
      <c r="I196" t="s">
        <v>39</v>
      </c>
      <c r="J196" t="s">
        <v>40</v>
      </c>
      <c r="K196" t="s">
        <v>41</v>
      </c>
      <c r="L196">
        <v>6</v>
      </c>
      <c r="M196">
        <v>24</v>
      </c>
      <c r="N196" t="s">
        <v>43</v>
      </c>
      <c r="O196" t="s">
        <v>1088</v>
      </c>
      <c r="P196">
        <v>1300</v>
      </c>
      <c r="Q196" t="s">
        <v>1063</v>
      </c>
      <c r="R196">
        <v>1321</v>
      </c>
      <c r="S196" t="s">
        <v>45</v>
      </c>
      <c r="T196">
        <v>1321</v>
      </c>
      <c r="U196" t="s">
        <v>347</v>
      </c>
      <c r="V196">
        <v>0</v>
      </c>
      <c r="W196" t="s">
        <v>36</v>
      </c>
      <c r="X196">
        <v>1000</v>
      </c>
      <c r="Y196" t="s">
        <v>45</v>
      </c>
      <c r="Z196" t="s">
        <v>134</v>
      </c>
      <c r="AA196" t="s">
        <v>42</v>
      </c>
      <c r="AB196" t="s">
        <v>30</v>
      </c>
      <c r="AC196" t="s">
        <v>45</v>
      </c>
      <c r="AD196" t="s">
        <v>44</v>
      </c>
      <c r="AE196" s="1">
        <v>11963192.779999999</v>
      </c>
      <c r="AF196" s="1">
        <v>20250338.210000001</v>
      </c>
      <c r="AG196" s="1">
        <v>10792431.33</v>
      </c>
      <c r="AH196" s="1">
        <v>10792431.33</v>
      </c>
      <c r="AI196" s="1">
        <v>10792431.33</v>
      </c>
      <c r="AJ196" s="1">
        <v>10789387.41</v>
      </c>
      <c r="AK196" s="1">
        <v>10788814.49</v>
      </c>
      <c r="AL196" s="1">
        <v>1170761.4499999993</v>
      </c>
      <c r="AM196" s="1">
        <v>0</v>
      </c>
      <c r="AN196" s="1">
        <v>65361.220000000671</v>
      </c>
      <c r="AO196" s="1">
        <v>0</v>
      </c>
      <c r="AP196" s="1">
        <v>11963192.779999999</v>
      </c>
      <c r="AQ196" s="1">
        <f t="shared" si="3"/>
        <v>12028554</v>
      </c>
    </row>
    <row r="197" spans="1:43" x14ac:dyDescent="0.3">
      <c r="A197" t="s">
        <v>37</v>
      </c>
      <c r="B197" t="s">
        <v>1033</v>
      </c>
      <c r="C197">
        <v>1</v>
      </c>
      <c r="D197" t="s">
        <v>496</v>
      </c>
      <c r="E197">
        <v>1.3</v>
      </c>
      <c r="F197" t="s">
        <v>1031</v>
      </c>
      <c r="G197" t="s">
        <v>24</v>
      </c>
      <c r="H197" t="s">
        <v>25</v>
      </c>
      <c r="I197" t="s">
        <v>39</v>
      </c>
      <c r="J197" t="s">
        <v>40</v>
      </c>
      <c r="K197" t="s">
        <v>41</v>
      </c>
      <c r="L197">
        <v>6</v>
      </c>
      <c r="M197">
        <v>24</v>
      </c>
      <c r="N197" t="s">
        <v>43</v>
      </c>
      <c r="O197" t="s">
        <v>1088</v>
      </c>
      <c r="P197">
        <v>1300</v>
      </c>
      <c r="Q197" t="s">
        <v>1063</v>
      </c>
      <c r="R197">
        <v>1322</v>
      </c>
      <c r="S197" t="s">
        <v>45</v>
      </c>
      <c r="T197">
        <v>1322</v>
      </c>
      <c r="U197" t="s">
        <v>47</v>
      </c>
      <c r="V197">
        <v>0</v>
      </c>
      <c r="W197" t="s">
        <v>36</v>
      </c>
      <c r="X197">
        <v>1000</v>
      </c>
      <c r="Y197" t="s">
        <v>45</v>
      </c>
      <c r="Z197" t="s">
        <v>38</v>
      </c>
      <c r="AA197" t="s">
        <v>42</v>
      </c>
      <c r="AB197" t="s">
        <v>30</v>
      </c>
      <c r="AC197" t="s">
        <v>45</v>
      </c>
      <c r="AD197" t="s">
        <v>44</v>
      </c>
      <c r="AE197" s="1">
        <v>110301618.84999999</v>
      </c>
      <c r="AF197" s="1">
        <v>69091134.349999994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110301618.84999999</v>
      </c>
      <c r="AM197" s="1">
        <v>0</v>
      </c>
      <c r="AN197" s="1">
        <v>0</v>
      </c>
      <c r="AO197" s="1">
        <v>0</v>
      </c>
      <c r="AP197" s="1">
        <v>110301618.84999999</v>
      </c>
      <c r="AQ197" s="1">
        <f t="shared" si="3"/>
        <v>110301618.84999999</v>
      </c>
    </row>
    <row r="198" spans="1:43" x14ac:dyDescent="0.3">
      <c r="A198" t="s">
        <v>133</v>
      </c>
      <c r="B198" t="s">
        <v>1033</v>
      </c>
      <c r="C198">
        <v>1</v>
      </c>
      <c r="D198" t="s">
        <v>496</v>
      </c>
      <c r="E198">
        <v>1.3</v>
      </c>
      <c r="F198" t="s">
        <v>1031</v>
      </c>
      <c r="G198" t="s">
        <v>24</v>
      </c>
      <c r="H198" t="s">
        <v>25</v>
      </c>
      <c r="I198" t="s">
        <v>39</v>
      </c>
      <c r="J198" t="s">
        <v>40</v>
      </c>
      <c r="K198" t="s">
        <v>41</v>
      </c>
      <c r="L198">
        <v>6</v>
      </c>
      <c r="M198">
        <v>24</v>
      </c>
      <c r="N198" t="s">
        <v>43</v>
      </c>
      <c r="O198" t="s">
        <v>1088</v>
      </c>
      <c r="P198">
        <v>1300</v>
      </c>
      <c r="Q198" t="s">
        <v>1063</v>
      </c>
      <c r="R198">
        <v>1322</v>
      </c>
      <c r="S198" t="s">
        <v>45</v>
      </c>
      <c r="T198">
        <v>1322</v>
      </c>
      <c r="U198" t="s">
        <v>47</v>
      </c>
      <c r="V198">
        <v>0</v>
      </c>
      <c r="W198" t="s">
        <v>36</v>
      </c>
      <c r="X198">
        <v>1000</v>
      </c>
      <c r="Y198" t="s">
        <v>45</v>
      </c>
      <c r="Z198" t="s">
        <v>134</v>
      </c>
      <c r="AA198" t="s">
        <v>42</v>
      </c>
      <c r="AB198" t="s">
        <v>30</v>
      </c>
      <c r="AC198" t="s">
        <v>45</v>
      </c>
      <c r="AD198" t="s">
        <v>44</v>
      </c>
      <c r="AE198" s="1">
        <v>9330308.9399999995</v>
      </c>
      <c r="AF198" s="1">
        <v>88907687.939999998</v>
      </c>
      <c r="AG198" s="1">
        <v>9050058.3699999992</v>
      </c>
      <c r="AH198" s="1">
        <v>9050058.3699999992</v>
      </c>
      <c r="AI198" s="1">
        <v>9050058.3699999992</v>
      </c>
      <c r="AJ198" s="1">
        <v>9026716.3699999992</v>
      </c>
      <c r="AK198" s="1">
        <v>9014112.1999999993</v>
      </c>
      <c r="AL198" s="1">
        <v>280250.5700000003</v>
      </c>
      <c r="AM198" s="1">
        <v>0</v>
      </c>
      <c r="AN198" s="1">
        <v>653612.24</v>
      </c>
      <c r="AO198" s="1">
        <v>0</v>
      </c>
      <c r="AP198" s="1">
        <v>9330308.9399999995</v>
      </c>
      <c r="AQ198" s="1">
        <f t="shared" si="3"/>
        <v>9983921.1799999997</v>
      </c>
    </row>
    <row r="199" spans="1:43" x14ac:dyDescent="0.3">
      <c r="A199" t="s">
        <v>133</v>
      </c>
      <c r="B199" t="s">
        <v>1033</v>
      </c>
      <c r="C199">
        <v>1</v>
      </c>
      <c r="D199" t="s">
        <v>496</v>
      </c>
      <c r="E199">
        <v>1.3</v>
      </c>
      <c r="F199" t="s">
        <v>1031</v>
      </c>
      <c r="G199" t="s">
        <v>24</v>
      </c>
      <c r="H199" t="s">
        <v>25</v>
      </c>
      <c r="I199" t="s">
        <v>39</v>
      </c>
      <c r="J199" t="s">
        <v>40</v>
      </c>
      <c r="K199" t="s">
        <v>41</v>
      </c>
      <c r="L199">
        <v>6</v>
      </c>
      <c r="M199">
        <v>24</v>
      </c>
      <c r="N199" t="s">
        <v>43</v>
      </c>
      <c r="O199" t="s">
        <v>1088</v>
      </c>
      <c r="P199">
        <v>1300</v>
      </c>
      <c r="Q199" t="s">
        <v>1063</v>
      </c>
      <c r="R199">
        <v>1330</v>
      </c>
      <c r="S199" t="s">
        <v>45</v>
      </c>
      <c r="T199">
        <v>1331</v>
      </c>
      <c r="U199" t="s">
        <v>348</v>
      </c>
      <c r="V199">
        <v>0</v>
      </c>
      <c r="W199" t="s">
        <v>36</v>
      </c>
      <c r="X199">
        <v>1000</v>
      </c>
      <c r="Y199" t="s">
        <v>45</v>
      </c>
      <c r="Z199" t="s">
        <v>134</v>
      </c>
      <c r="AA199" t="s">
        <v>42</v>
      </c>
      <c r="AB199" t="s">
        <v>30</v>
      </c>
      <c r="AC199" t="s">
        <v>45</v>
      </c>
      <c r="AD199" t="s">
        <v>44</v>
      </c>
      <c r="AE199" s="1">
        <v>700000</v>
      </c>
      <c r="AF199" s="1">
        <v>600000</v>
      </c>
      <c r="AG199" s="1">
        <v>629301.63</v>
      </c>
      <c r="AH199" s="1">
        <v>629301.63</v>
      </c>
      <c r="AI199" s="1">
        <v>629301.63</v>
      </c>
      <c r="AJ199" s="1">
        <v>629301.63</v>
      </c>
      <c r="AK199" s="1">
        <v>629301.63</v>
      </c>
      <c r="AL199" s="1">
        <v>70698.37</v>
      </c>
      <c r="AM199" s="1">
        <v>0</v>
      </c>
      <c r="AN199" s="1">
        <v>0</v>
      </c>
      <c r="AO199" s="1">
        <v>0</v>
      </c>
      <c r="AP199" s="1">
        <v>700000</v>
      </c>
      <c r="AQ199" s="1">
        <f t="shared" si="3"/>
        <v>700000</v>
      </c>
    </row>
    <row r="200" spans="1:43" x14ac:dyDescent="0.3">
      <c r="A200" t="s">
        <v>133</v>
      </c>
      <c r="B200" t="s">
        <v>1033</v>
      </c>
      <c r="C200">
        <v>1</v>
      </c>
      <c r="D200" t="s">
        <v>496</v>
      </c>
      <c r="E200">
        <v>1.3</v>
      </c>
      <c r="F200" t="s">
        <v>1031</v>
      </c>
      <c r="G200" t="s">
        <v>24</v>
      </c>
      <c r="H200" t="s">
        <v>25</v>
      </c>
      <c r="I200" t="s">
        <v>39</v>
      </c>
      <c r="J200" t="s">
        <v>40</v>
      </c>
      <c r="K200" t="s">
        <v>41</v>
      </c>
      <c r="L200">
        <v>6</v>
      </c>
      <c r="M200">
        <v>24</v>
      </c>
      <c r="N200" t="s">
        <v>43</v>
      </c>
      <c r="O200" t="s">
        <v>1088</v>
      </c>
      <c r="P200">
        <v>1300</v>
      </c>
      <c r="Q200" t="s">
        <v>1063</v>
      </c>
      <c r="R200">
        <v>134</v>
      </c>
      <c r="S200" t="s">
        <v>349</v>
      </c>
      <c r="T200">
        <v>1341</v>
      </c>
      <c r="U200" t="s">
        <v>349</v>
      </c>
      <c r="V200">
        <v>0</v>
      </c>
      <c r="W200" t="s">
        <v>36</v>
      </c>
      <c r="X200">
        <v>1000</v>
      </c>
      <c r="Y200" t="s">
        <v>45</v>
      </c>
      <c r="Z200" t="s">
        <v>134</v>
      </c>
      <c r="AA200" t="s">
        <v>42</v>
      </c>
      <c r="AB200" t="s">
        <v>30</v>
      </c>
      <c r="AC200" t="s">
        <v>45</v>
      </c>
      <c r="AD200" t="s">
        <v>44</v>
      </c>
      <c r="AE200" s="1">
        <v>7500000</v>
      </c>
      <c r="AF200" s="1">
        <v>7500000</v>
      </c>
      <c r="AG200" s="1">
        <v>1438050.8</v>
      </c>
      <c r="AH200" s="1">
        <v>1438050.8</v>
      </c>
      <c r="AI200" s="1">
        <v>1438050.8</v>
      </c>
      <c r="AJ200" s="1">
        <v>1438050.8</v>
      </c>
      <c r="AK200" s="1">
        <v>1438050.8</v>
      </c>
      <c r="AL200" s="1">
        <v>6061949.2000000002</v>
      </c>
      <c r="AM200" s="1">
        <v>0</v>
      </c>
      <c r="AN200" s="1">
        <v>0</v>
      </c>
      <c r="AO200" s="1">
        <v>0</v>
      </c>
      <c r="AP200" s="1">
        <v>7500000</v>
      </c>
      <c r="AQ200" s="1">
        <f t="shared" si="3"/>
        <v>7500000</v>
      </c>
    </row>
    <row r="201" spans="1:43" x14ac:dyDescent="0.3">
      <c r="A201" t="s">
        <v>133</v>
      </c>
      <c r="B201" t="s">
        <v>1033</v>
      </c>
      <c r="C201">
        <v>1</v>
      </c>
      <c r="D201" t="s">
        <v>496</v>
      </c>
      <c r="E201">
        <v>1.3</v>
      </c>
      <c r="F201" t="s">
        <v>1031</v>
      </c>
      <c r="G201" t="s">
        <v>24</v>
      </c>
      <c r="H201" t="s">
        <v>25</v>
      </c>
      <c r="I201" t="s">
        <v>39</v>
      </c>
      <c r="J201" t="s">
        <v>40</v>
      </c>
      <c r="K201" t="s">
        <v>41</v>
      </c>
      <c r="L201">
        <v>6</v>
      </c>
      <c r="M201">
        <v>24</v>
      </c>
      <c r="N201" t="s">
        <v>43</v>
      </c>
      <c r="O201" t="s">
        <v>1088</v>
      </c>
      <c r="P201">
        <v>1400</v>
      </c>
      <c r="Q201" t="s">
        <v>1064</v>
      </c>
      <c r="R201">
        <v>1410</v>
      </c>
      <c r="S201" t="s">
        <v>45</v>
      </c>
      <c r="T201">
        <v>1411</v>
      </c>
      <c r="U201" t="s">
        <v>350</v>
      </c>
      <c r="V201">
        <v>0</v>
      </c>
      <c r="W201" t="s">
        <v>36</v>
      </c>
      <c r="X201">
        <v>1000</v>
      </c>
      <c r="Y201" t="s">
        <v>45</v>
      </c>
      <c r="Z201" t="s">
        <v>134</v>
      </c>
      <c r="AA201" t="s">
        <v>42</v>
      </c>
      <c r="AB201" t="s">
        <v>30</v>
      </c>
      <c r="AC201" t="s">
        <v>45</v>
      </c>
      <c r="AD201" t="s">
        <v>44</v>
      </c>
      <c r="AE201" s="1">
        <v>51680992.799999997</v>
      </c>
      <c r="AF201" s="1">
        <v>51611491.210000001</v>
      </c>
      <c r="AG201" s="1">
        <v>33949380.950000003</v>
      </c>
      <c r="AH201" s="1">
        <v>33949380.950000003</v>
      </c>
      <c r="AI201" s="1">
        <v>33949380.950000003</v>
      </c>
      <c r="AJ201" s="1">
        <v>33949380.950000003</v>
      </c>
      <c r="AK201" s="1">
        <v>33949380.950000003</v>
      </c>
      <c r="AL201" s="1">
        <v>17731611.849999994</v>
      </c>
      <c r="AM201" s="1">
        <v>0</v>
      </c>
      <c r="AN201" s="1">
        <v>282360.480000004</v>
      </c>
      <c r="AO201" s="1">
        <v>0</v>
      </c>
      <c r="AP201" s="1">
        <v>51680992.799999997</v>
      </c>
      <c r="AQ201" s="1">
        <f t="shared" si="3"/>
        <v>51963353.280000001</v>
      </c>
    </row>
    <row r="202" spans="1:43" x14ac:dyDescent="0.3">
      <c r="A202" t="s">
        <v>133</v>
      </c>
      <c r="B202" t="s">
        <v>1033</v>
      </c>
      <c r="C202">
        <v>1</v>
      </c>
      <c r="D202" t="s">
        <v>496</v>
      </c>
      <c r="E202">
        <v>1.3</v>
      </c>
      <c r="F202" t="s">
        <v>1031</v>
      </c>
      <c r="G202" t="s">
        <v>24</v>
      </c>
      <c r="H202" t="s">
        <v>25</v>
      </c>
      <c r="I202" t="s">
        <v>39</v>
      </c>
      <c r="J202" t="s">
        <v>40</v>
      </c>
      <c r="K202" t="s">
        <v>41</v>
      </c>
      <c r="L202">
        <v>6</v>
      </c>
      <c r="M202">
        <v>24</v>
      </c>
      <c r="N202" t="s">
        <v>43</v>
      </c>
      <c r="O202" t="s">
        <v>1088</v>
      </c>
      <c r="P202">
        <v>1400</v>
      </c>
      <c r="Q202" t="s">
        <v>1064</v>
      </c>
      <c r="R202">
        <v>142</v>
      </c>
      <c r="S202" t="s">
        <v>1065</v>
      </c>
      <c r="T202">
        <v>1421</v>
      </c>
      <c r="U202" t="s">
        <v>351</v>
      </c>
      <c r="V202">
        <v>0</v>
      </c>
      <c r="W202" t="s">
        <v>36</v>
      </c>
      <c r="X202">
        <v>1000</v>
      </c>
      <c r="Y202" t="s">
        <v>45</v>
      </c>
      <c r="Z202" t="s">
        <v>134</v>
      </c>
      <c r="AA202" t="s">
        <v>42</v>
      </c>
      <c r="AB202" t="s">
        <v>30</v>
      </c>
      <c r="AC202" t="s">
        <v>45</v>
      </c>
      <c r="AD202" t="s">
        <v>44</v>
      </c>
      <c r="AE202" s="1">
        <v>25840496.399999999</v>
      </c>
      <c r="AF202" s="1">
        <v>32055745.600000001</v>
      </c>
      <c r="AG202" s="1">
        <v>17794637.350000001</v>
      </c>
      <c r="AH202" s="1">
        <v>17794637.350000001</v>
      </c>
      <c r="AI202" s="1">
        <v>17794637.350000001</v>
      </c>
      <c r="AJ202" s="1">
        <v>17794637.350000001</v>
      </c>
      <c r="AK202" s="1">
        <v>17794637.350000001</v>
      </c>
      <c r="AL202" s="1">
        <v>8045859.049999997</v>
      </c>
      <c r="AM202" s="1">
        <v>0</v>
      </c>
      <c r="AN202" s="1">
        <v>141180.25</v>
      </c>
      <c r="AO202" s="1">
        <v>0</v>
      </c>
      <c r="AP202" s="1">
        <v>25840496.399999999</v>
      </c>
      <c r="AQ202" s="1">
        <f t="shared" si="3"/>
        <v>25981676.649999999</v>
      </c>
    </row>
    <row r="203" spans="1:43" x14ac:dyDescent="0.3">
      <c r="A203" t="s">
        <v>133</v>
      </c>
      <c r="B203" t="s">
        <v>1033</v>
      </c>
      <c r="C203">
        <v>1</v>
      </c>
      <c r="D203" t="s">
        <v>496</v>
      </c>
      <c r="E203">
        <v>1.3</v>
      </c>
      <c r="F203" t="s">
        <v>1031</v>
      </c>
      <c r="G203" t="s">
        <v>24</v>
      </c>
      <c r="H203" t="s">
        <v>25</v>
      </c>
      <c r="I203" t="s">
        <v>39</v>
      </c>
      <c r="J203" t="s">
        <v>40</v>
      </c>
      <c r="K203" t="s">
        <v>41</v>
      </c>
      <c r="L203">
        <v>6</v>
      </c>
      <c r="M203">
        <v>24</v>
      </c>
      <c r="N203" t="s">
        <v>43</v>
      </c>
      <c r="O203" t="s">
        <v>1088</v>
      </c>
      <c r="P203">
        <v>1400</v>
      </c>
      <c r="Q203" t="s">
        <v>1064</v>
      </c>
      <c r="R203">
        <v>1431</v>
      </c>
      <c r="S203" t="s">
        <v>45</v>
      </c>
      <c r="T203">
        <v>1431</v>
      </c>
      <c r="U203" t="s">
        <v>352</v>
      </c>
      <c r="V203">
        <v>0</v>
      </c>
      <c r="W203" t="s">
        <v>36</v>
      </c>
      <c r="X203">
        <v>1000</v>
      </c>
      <c r="Y203" t="s">
        <v>45</v>
      </c>
      <c r="Z203" t="s">
        <v>134</v>
      </c>
      <c r="AA203" t="s">
        <v>42</v>
      </c>
      <c r="AB203" t="s">
        <v>30</v>
      </c>
      <c r="AC203" t="s">
        <v>45</v>
      </c>
      <c r="AD203" t="s">
        <v>44</v>
      </c>
      <c r="AE203" s="1">
        <v>17226997.600000001</v>
      </c>
      <c r="AF203" s="1">
        <v>21703830.41</v>
      </c>
      <c r="AG203" s="1">
        <v>11684397.300000001</v>
      </c>
      <c r="AH203" s="1">
        <v>11684397.300000001</v>
      </c>
      <c r="AI203" s="1">
        <v>11684397.300000001</v>
      </c>
      <c r="AJ203" s="1">
        <v>11684397.300000001</v>
      </c>
      <c r="AK203" s="1">
        <v>11684397.300000001</v>
      </c>
      <c r="AL203" s="1">
        <v>5542600.3000000007</v>
      </c>
      <c r="AM203" s="1">
        <v>0</v>
      </c>
      <c r="AN203" s="1">
        <v>94120.160000000105</v>
      </c>
      <c r="AO203" s="1">
        <v>0</v>
      </c>
      <c r="AP203" s="1">
        <v>17226997.600000001</v>
      </c>
      <c r="AQ203" s="1">
        <f t="shared" si="3"/>
        <v>17321117.760000002</v>
      </c>
    </row>
    <row r="204" spans="1:43" x14ac:dyDescent="0.3">
      <c r="A204" t="s">
        <v>37</v>
      </c>
      <c r="B204" t="s">
        <v>1033</v>
      </c>
      <c r="C204">
        <v>1</v>
      </c>
      <c r="D204" t="s">
        <v>496</v>
      </c>
      <c r="E204">
        <v>1.3</v>
      </c>
      <c r="F204" t="s">
        <v>1031</v>
      </c>
      <c r="G204" t="s">
        <v>24</v>
      </c>
      <c r="H204" t="s">
        <v>25</v>
      </c>
      <c r="I204" t="s">
        <v>39</v>
      </c>
      <c r="J204" t="s">
        <v>40</v>
      </c>
      <c r="K204" t="s">
        <v>41</v>
      </c>
      <c r="L204">
        <v>6</v>
      </c>
      <c r="M204">
        <v>24</v>
      </c>
      <c r="N204" t="s">
        <v>43</v>
      </c>
      <c r="O204" t="s">
        <v>1088</v>
      </c>
      <c r="P204">
        <v>1400</v>
      </c>
      <c r="Q204" t="s">
        <v>1064</v>
      </c>
      <c r="R204">
        <v>1432</v>
      </c>
      <c r="S204" t="s">
        <v>45</v>
      </c>
      <c r="T204">
        <v>1432</v>
      </c>
      <c r="U204" t="s">
        <v>353</v>
      </c>
      <c r="V204">
        <v>0</v>
      </c>
      <c r="W204" t="s">
        <v>36</v>
      </c>
      <c r="X204">
        <v>1000</v>
      </c>
      <c r="Y204" t="s">
        <v>45</v>
      </c>
      <c r="Z204" t="s">
        <v>38</v>
      </c>
      <c r="AA204" t="s">
        <v>42</v>
      </c>
      <c r="AB204" t="s">
        <v>30</v>
      </c>
      <c r="AC204" t="s">
        <v>45</v>
      </c>
      <c r="AD204" t="s">
        <v>44</v>
      </c>
      <c r="AE204" s="1">
        <v>80062609.629999995</v>
      </c>
      <c r="AF204" s="1">
        <v>0</v>
      </c>
      <c r="AG204" s="1">
        <v>80062609.629999995</v>
      </c>
      <c r="AH204" s="1">
        <v>80062609.629999995</v>
      </c>
      <c r="AI204" s="1">
        <v>80062609.629999995</v>
      </c>
      <c r="AJ204" s="1">
        <v>80062609.629999995</v>
      </c>
      <c r="AK204" s="1">
        <v>80062609.629999995</v>
      </c>
      <c r="AL204" s="1">
        <v>0</v>
      </c>
      <c r="AM204" s="1">
        <v>0</v>
      </c>
      <c r="AN204" s="1">
        <v>19137674.48</v>
      </c>
      <c r="AO204" s="1">
        <v>0</v>
      </c>
      <c r="AP204" s="1">
        <v>80062609.629999995</v>
      </c>
      <c r="AQ204" s="1">
        <f t="shared" si="3"/>
        <v>99200284.109999999</v>
      </c>
    </row>
    <row r="205" spans="1:43" x14ac:dyDescent="0.3">
      <c r="A205" t="s">
        <v>133</v>
      </c>
      <c r="B205" t="s">
        <v>1033</v>
      </c>
      <c r="C205">
        <v>1</v>
      </c>
      <c r="D205" t="s">
        <v>496</v>
      </c>
      <c r="E205">
        <v>1.3</v>
      </c>
      <c r="F205" t="s">
        <v>1031</v>
      </c>
      <c r="G205" t="s">
        <v>24</v>
      </c>
      <c r="H205" t="s">
        <v>25</v>
      </c>
      <c r="I205" t="s">
        <v>39</v>
      </c>
      <c r="J205" t="s">
        <v>40</v>
      </c>
      <c r="K205" t="s">
        <v>41</v>
      </c>
      <c r="L205">
        <v>6</v>
      </c>
      <c r="M205">
        <v>24</v>
      </c>
      <c r="N205" t="s">
        <v>43</v>
      </c>
      <c r="O205" t="s">
        <v>1088</v>
      </c>
      <c r="P205">
        <v>1400</v>
      </c>
      <c r="Q205" t="s">
        <v>1064</v>
      </c>
      <c r="R205">
        <v>1432</v>
      </c>
      <c r="S205" t="s">
        <v>45</v>
      </c>
      <c r="T205">
        <v>1432</v>
      </c>
      <c r="U205" t="s">
        <v>353</v>
      </c>
      <c r="V205">
        <v>0</v>
      </c>
      <c r="W205" t="s">
        <v>36</v>
      </c>
      <c r="X205">
        <v>1000</v>
      </c>
      <c r="Y205" t="s">
        <v>45</v>
      </c>
      <c r="Z205" t="s">
        <v>134</v>
      </c>
      <c r="AA205" t="s">
        <v>42</v>
      </c>
      <c r="AB205" t="s">
        <v>30</v>
      </c>
      <c r="AC205" t="s">
        <v>45</v>
      </c>
      <c r="AD205" t="s">
        <v>44</v>
      </c>
      <c r="AE205" s="1">
        <v>70673619.379999995</v>
      </c>
      <c r="AF205" s="1">
        <v>148886916.09</v>
      </c>
      <c r="AG205" s="1">
        <v>117421351.84</v>
      </c>
      <c r="AH205" s="1">
        <v>117421351.84</v>
      </c>
      <c r="AI205" s="1">
        <v>117421351.84</v>
      </c>
      <c r="AJ205" s="1">
        <v>117421351.84</v>
      </c>
      <c r="AK205" s="1">
        <v>117421351.84</v>
      </c>
      <c r="AL205" s="1">
        <v>-46747732.460000008</v>
      </c>
      <c r="AM205" s="1">
        <v>19137674.48</v>
      </c>
      <c r="AN205" s="1">
        <v>823551.41</v>
      </c>
      <c r="AO205" s="1">
        <v>0</v>
      </c>
      <c r="AP205" s="1">
        <v>70673619.379999995</v>
      </c>
      <c r="AQ205" s="1">
        <f t="shared" si="3"/>
        <v>52359496.309999987</v>
      </c>
    </row>
    <row r="206" spans="1:43" x14ac:dyDescent="0.3">
      <c r="A206" t="s">
        <v>133</v>
      </c>
      <c r="B206" t="s">
        <v>1033</v>
      </c>
      <c r="C206">
        <v>1</v>
      </c>
      <c r="D206" t="s">
        <v>496</v>
      </c>
      <c r="E206">
        <v>1.3</v>
      </c>
      <c r="F206" t="s">
        <v>1031</v>
      </c>
      <c r="G206" t="s">
        <v>24</v>
      </c>
      <c r="H206" t="s">
        <v>25</v>
      </c>
      <c r="I206" t="s">
        <v>39</v>
      </c>
      <c r="J206" t="s">
        <v>40</v>
      </c>
      <c r="K206" t="s">
        <v>41</v>
      </c>
      <c r="L206">
        <v>6</v>
      </c>
      <c r="M206">
        <v>24</v>
      </c>
      <c r="N206" t="s">
        <v>43</v>
      </c>
      <c r="O206" t="s">
        <v>1088</v>
      </c>
      <c r="P206">
        <v>1400</v>
      </c>
      <c r="Q206" t="s">
        <v>1064</v>
      </c>
      <c r="R206">
        <v>1440</v>
      </c>
      <c r="S206" t="s">
        <v>45</v>
      </c>
      <c r="T206">
        <v>1441</v>
      </c>
      <c r="U206" t="s">
        <v>354</v>
      </c>
      <c r="V206">
        <v>0</v>
      </c>
      <c r="W206" t="s">
        <v>36</v>
      </c>
      <c r="X206">
        <v>1000</v>
      </c>
      <c r="Y206" t="s">
        <v>45</v>
      </c>
      <c r="Z206" t="s">
        <v>134</v>
      </c>
      <c r="AA206" t="s">
        <v>42</v>
      </c>
      <c r="AB206" t="s">
        <v>30</v>
      </c>
      <c r="AC206" t="s">
        <v>45</v>
      </c>
      <c r="AD206" t="s">
        <v>44</v>
      </c>
      <c r="AE206" s="1">
        <v>13616211</v>
      </c>
      <c r="AF206" s="1">
        <v>10000000</v>
      </c>
      <c r="AG206" s="1">
        <v>13606210.52</v>
      </c>
      <c r="AH206" s="1">
        <v>13606210.52</v>
      </c>
      <c r="AI206" s="1">
        <v>13606210.52</v>
      </c>
      <c r="AJ206" s="1">
        <v>13606210.52</v>
      </c>
      <c r="AK206" s="1">
        <v>13606210.52</v>
      </c>
      <c r="AL206" s="1">
        <v>10000.480000000447</v>
      </c>
      <c r="AM206" s="1">
        <v>0</v>
      </c>
      <c r="AN206" s="1">
        <v>0</v>
      </c>
      <c r="AO206" s="1">
        <v>0</v>
      </c>
      <c r="AP206" s="1">
        <v>13616211</v>
      </c>
      <c r="AQ206" s="1">
        <f t="shared" si="3"/>
        <v>13616211</v>
      </c>
    </row>
    <row r="207" spans="1:43" x14ac:dyDescent="0.3">
      <c r="A207" t="s">
        <v>133</v>
      </c>
      <c r="B207" t="s">
        <v>1033</v>
      </c>
      <c r="C207">
        <v>1</v>
      </c>
      <c r="D207" t="s">
        <v>496</v>
      </c>
      <c r="E207">
        <v>1.3</v>
      </c>
      <c r="F207" t="s">
        <v>1031</v>
      </c>
      <c r="G207" t="s">
        <v>24</v>
      </c>
      <c r="H207" t="s">
        <v>25</v>
      </c>
      <c r="I207" t="s">
        <v>39</v>
      </c>
      <c r="J207" t="s">
        <v>40</v>
      </c>
      <c r="K207" t="s">
        <v>41</v>
      </c>
      <c r="L207">
        <v>6</v>
      </c>
      <c r="M207">
        <v>24</v>
      </c>
      <c r="N207" t="s">
        <v>43</v>
      </c>
      <c r="O207" t="s">
        <v>1088</v>
      </c>
      <c r="P207">
        <v>1500</v>
      </c>
      <c r="Q207" t="s">
        <v>1066</v>
      </c>
      <c r="R207">
        <v>1520</v>
      </c>
      <c r="S207" t="s">
        <v>45</v>
      </c>
      <c r="T207">
        <v>1521</v>
      </c>
      <c r="U207" t="s">
        <v>355</v>
      </c>
      <c r="V207">
        <v>0</v>
      </c>
      <c r="W207" t="s">
        <v>36</v>
      </c>
      <c r="X207">
        <v>1000</v>
      </c>
      <c r="Y207" t="s">
        <v>45</v>
      </c>
      <c r="Z207" t="s">
        <v>134</v>
      </c>
      <c r="AA207" t="s">
        <v>42</v>
      </c>
      <c r="AB207" t="s">
        <v>30</v>
      </c>
      <c r="AC207" t="s">
        <v>45</v>
      </c>
      <c r="AD207" t="s">
        <v>44</v>
      </c>
      <c r="AE207" s="1">
        <v>5373789</v>
      </c>
      <c r="AF207" s="1">
        <v>6000000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5373789</v>
      </c>
      <c r="AM207" s="1">
        <v>0</v>
      </c>
      <c r="AN207" s="1">
        <v>0</v>
      </c>
      <c r="AO207" s="1">
        <v>0</v>
      </c>
      <c r="AP207" s="1">
        <v>5373789</v>
      </c>
      <c r="AQ207" s="1">
        <f t="shared" si="3"/>
        <v>5373789</v>
      </c>
    </row>
    <row r="208" spans="1:43" x14ac:dyDescent="0.3">
      <c r="A208" t="s">
        <v>48</v>
      </c>
      <c r="B208" t="s">
        <v>1033</v>
      </c>
      <c r="C208">
        <v>1</v>
      </c>
      <c r="D208" t="s">
        <v>496</v>
      </c>
      <c r="E208">
        <v>1.3</v>
      </c>
      <c r="F208" t="s">
        <v>1031</v>
      </c>
      <c r="G208" t="s">
        <v>24</v>
      </c>
      <c r="H208" t="s">
        <v>25</v>
      </c>
      <c r="I208" t="s">
        <v>39</v>
      </c>
      <c r="J208" t="s">
        <v>40</v>
      </c>
      <c r="K208" t="s">
        <v>41</v>
      </c>
      <c r="L208">
        <v>6</v>
      </c>
      <c r="M208">
        <v>24</v>
      </c>
      <c r="N208" t="s">
        <v>43</v>
      </c>
      <c r="O208" t="s">
        <v>1088</v>
      </c>
      <c r="P208">
        <v>1500</v>
      </c>
      <c r="Q208" t="s">
        <v>1066</v>
      </c>
      <c r="R208">
        <v>1590</v>
      </c>
      <c r="S208" t="s">
        <v>45</v>
      </c>
      <c r="T208">
        <v>1591</v>
      </c>
      <c r="U208" t="s">
        <v>51</v>
      </c>
      <c r="V208">
        <v>0</v>
      </c>
      <c r="W208" t="s">
        <v>36</v>
      </c>
      <c r="X208">
        <v>1000</v>
      </c>
      <c r="Y208" t="s">
        <v>45</v>
      </c>
      <c r="Z208" t="s">
        <v>49</v>
      </c>
      <c r="AA208" t="s">
        <v>42</v>
      </c>
      <c r="AB208" t="s">
        <v>30</v>
      </c>
      <c r="AC208" t="s">
        <v>45</v>
      </c>
      <c r="AD208" t="s">
        <v>44</v>
      </c>
      <c r="AE208" s="1">
        <v>99913663.920000002</v>
      </c>
      <c r="AF208" s="1">
        <v>99953663.920000002</v>
      </c>
      <c r="AG208" s="1">
        <v>73962437.099999994</v>
      </c>
      <c r="AH208" s="1">
        <v>73962437.099999994</v>
      </c>
      <c r="AI208" s="1">
        <v>55621188.539999999</v>
      </c>
      <c r="AJ208" s="1">
        <v>55621188.539999999</v>
      </c>
      <c r="AK208" s="1">
        <v>55621188.539999999</v>
      </c>
      <c r="AL208" s="1">
        <v>25951226.820000008</v>
      </c>
      <c r="AM208" s="1">
        <v>0</v>
      </c>
      <c r="AN208" s="1">
        <v>0</v>
      </c>
      <c r="AO208" s="1">
        <v>0</v>
      </c>
      <c r="AP208" s="1">
        <v>99913663.920000002</v>
      </c>
      <c r="AQ208" s="1">
        <f t="shared" si="3"/>
        <v>99913663.920000002</v>
      </c>
    </row>
    <row r="209" spans="1:43" x14ac:dyDescent="0.3">
      <c r="A209" t="s">
        <v>1067</v>
      </c>
      <c r="B209" t="s">
        <v>1030</v>
      </c>
      <c r="C209">
        <v>1</v>
      </c>
      <c r="D209" t="s">
        <v>496</v>
      </c>
      <c r="E209">
        <v>1.3</v>
      </c>
      <c r="F209" t="s">
        <v>1031</v>
      </c>
      <c r="G209" t="s">
        <v>24</v>
      </c>
      <c r="H209" t="s">
        <v>25</v>
      </c>
      <c r="I209" t="s">
        <v>104</v>
      </c>
      <c r="J209" t="s">
        <v>105</v>
      </c>
      <c r="K209" t="s">
        <v>84</v>
      </c>
      <c r="L209">
        <v>3</v>
      </c>
      <c r="M209">
        <v>37</v>
      </c>
      <c r="N209" t="s">
        <v>106</v>
      </c>
      <c r="O209" t="s">
        <v>1087</v>
      </c>
      <c r="P209">
        <v>6100</v>
      </c>
      <c r="Q209" t="s">
        <v>1048</v>
      </c>
      <c r="R209">
        <v>6150</v>
      </c>
      <c r="S209" t="s">
        <v>1049</v>
      </c>
      <c r="T209">
        <v>6151</v>
      </c>
      <c r="U209" t="s">
        <v>112</v>
      </c>
      <c r="V209">
        <v>0</v>
      </c>
      <c r="W209" t="s">
        <v>36</v>
      </c>
      <c r="X209">
        <v>6000</v>
      </c>
      <c r="Y209" t="s">
        <v>109</v>
      </c>
      <c r="Z209" t="s">
        <v>1068</v>
      </c>
      <c r="AA209" t="s">
        <v>85</v>
      </c>
      <c r="AB209" t="s">
        <v>86</v>
      </c>
      <c r="AC209" t="s">
        <v>108</v>
      </c>
      <c r="AD209" t="s">
        <v>107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1500000</v>
      </c>
      <c r="AP209" s="1">
        <v>0</v>
      </c>
      <c r="AQ209" s="1">
        <f t="shared" si="3"/>
        <v>1500000</v>
      </c>
    </row>
    <row r="210" spans="1:43" x14ac:dyDescent="0.3">
      <c r="A210" t="s">
        <v>1069</v>
      </c>
      <c r="B210" t="s">
        <v>1030</v>
      </c>
      <c r="C210">
        <v>1</v>
      </c>
      <c r="D210" t="s">
        <v>496</v>
      </c>
      <c r="E210">
        <v>1.3</v>
      </c>
      <c r="F210" t="s">
        <v>1031</v>
      </c>
      <c r="G210" t="s">
        <v>24</v>
      </c>
      <c r="H210" t="s">
        <v>25</v>
      </c>
      <c r="I210" t="s">
        <v>104</v>
      </c>
      <c r="J210" t="s">
        <v>105</v>
      </c>
      <c r="K210" t="s">
        <v>84</v>
      </c>
      <c r="L210">
        <v>3</v>
      </c>
      <c r="M210">
        <v>37</v>
      </c>
      <c r="N210" t="s">
        <v>106</v>
      </c>
      <c r="O210" t="s">
        <v>1087</v>
      </c>
      <c r="P210">
        <v>6100</v>
      </c>
      <c r="Q210" t="s">
        <v>1048</v>
      </c>
      <c r="R210">
        <v>6150</v>
      </c>
      <c r="S210" t="s">
        <v>1049</v>
      </c>
      <c r="T210">
        <v>6151</v>
      </c>
      <c r="U210" t="s">
        <v>112</v>
      </c>
      <c r="V210">
        <v>0</v>
      </c>
      <c r="W210" t="s">
        <v>36</v>
      </c>
      <c r="X210">
        <v>6000</v>
      </c>
      <c r="Y210" t="s">
        <v>109</v>
      </c>
      <c r="Z210" t="s">
        <v>1070</v>
      </c>
      <c r="AA210" t="s">
        <v>85</v>
      </c>
      <c r="AB210" t="s">
        <v>86</v>
      </c>
      <c r="AC210" t="s">
        <v>108</v>
      </c>
      <c r="AD210" t="s">
        <v>107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1500000</v>
      </c>
      <c r="AP210" s="1">
        <v>0</v>
      </c>
      <c r="AQ210" s="1">
        <f t="shared" si="3"/>
        <v>1500000</v>
      </c>
    </row>
    <row r="211" spans="1:43" x14ac:dyDescent="0.3">
      <c r="A211" t="s">
        <v>133</v>
      </c>
      <c r="B211" t="s">
        <v>1033</v>
      </c>
      <c r="C211">
        <v>1</v>
      </c>
      <c r="D211" t="s">
        <v>496</v>
      </c>
      <c r="E211">
        <v>1.3</v>
      </c>
      <c r="F211" t="s">
        <v>1031</v>
      </c>
      <c r="G211" t="s">
        <v>24</v>
      </c>
      <c r="H211" t="s">
        <v>25</v>
      </c>
      <c r="I211" t="s">
        <v>39</v>
      </c>
      <c r="J211" t="s">
        <v>40</v>
      </c>
      <c r="K211" t="s">
        <v>41</v>
      </c>
      <c r="L211">
        <v>6</v>
      </c>
      <c r="M211">
        <v>24</v>
      </c>
      <c r="N211" t="s">
        <v>43</v>
      </c>
      <c r="O211" t="s">
        <v>1088</v>
      </c>
      <c r="P211">
        <v>1500</v>
      </c>
      <c r="Q211" t="s">
        <v>1066</v>
      </c>
      <c r="R211">
        <v>1590</v>
      </c>
      <c r="S211" t="s">
        <v>45</v>
      </c>
      <c r="T211">
        <v>1591</v>
      </c>
      <c r="U211" t="s">
        <v>51</v>
      </c>
      <c r="V211">
        <v>0</v>
      </c>
      <c r="W211" t="s">
        <v>36</v>
      </c>
      <c r="X211">
        <v>1000</v>
      </c>
      <c r="Y211" t="s">
        <v>45</v>
      </c>
      <c r="Z211" t="s">
        <v>134</v>
      </c>
      <c r="AA211" t="s">
        <v>42</v>
      </c>
      <c r="AB211" t="s">
        <v>30</v>
      </c>
      <c r="AC211" t="s">
        <v>45</v>
      </c>
      <c r="AD211" t="s">
        <v>44</v>
      </c>
      <c r="AE211" s="1">
        <v>9023171.3399999999</v>
      </c>
      <c r="AF211" s="1">
        <v>0</v>
      </c>
      <c r="AG211" s="1">
        <v>8026282.1900000004</v>
      </c>
      <c r="AH211" s="1">
        <v>8026282.1900000004</v>
      </c>
      <c r="AI211" s="1">
        <v>8026282.1900000004</v>
      </c>
      <c r="AJ211" s="1">
        <v>8026282.1900000004</v>
      </c>
      <c r="AK211" s="1">
        <v>8026282.1900000004</v>
      </c>
      <c r="AL211" s="1">
        <v>996889.14999999944</v>
      </c>
      <c r="AM211" s="1">
        <v>0</v>
      </c>
      <c r="AN211" s="1">
        <v>3176986.2299999893</v>
      </c>
      <c r="AO211" s="1">
        <v>0</v>
      </c>
      <c r="AP211" s="1">
        <v>9023171.3399999999</v>
      </c>
      <c r="AQ211" s="1">
        <f t="shared" si="3"/>
        <v>12200157.569999989</v>
      </c>
    </row>
    <row r="212" spans="1:43" x14ac:dyDescent="0.3">
      <c r="A212" t="s">
        <v>133</v>
      </c>
      <c r="B212" t="s">
        <v>1033</v>
      </c>
      <c r="C212">
        <v>1</v>
      </c>
      <c r="D212" t="s">
        <v>496</v>
      </c>
      <c r="E212">
        <v>1.3</v>
      </c>
      <c r="F212" t="s">
        <v>1031</v>
      </c>
      <c r="G212" t="s">
        <v>24</v>
      </c>
      <c r="H212" t="s">
        <v>25</v>
      </c>
      <c r="I212" t="s">
        <v>39</v>
      </c>
      <c r="J212" t="s">
        <v>40</v>
      </c>
      <c r="K212" t="s">
        <v>41</v>
      </c>
      <c r="L212">
        <v>6</v>
      </c>
      <c r="M212">
        <v>24</v>
      </c>
      <c r="N212" t="s">
        <v>43</v>
      </c>
      <c r="O212" t="s">
        <v>1088</v>
      </c>
      <c r="P212">
        <v>3400</v>
      </c>
      <c r="Q212" t="s">
        <v>1059</v>
      </c>
      <c r="R212">
        <v>3410</v>
      </c>
      <c r="S212" t="s">
        <v>34</v>
      </c>
      <c r="T212">
        <v>3411</v>
      </c>
      <c r="U212" t="s">
        <v>268</v>
      </c>
      <c r="V212">
        <v>0</v>
      </c>
      <c r="W212" t="s">
        <v>36</v>
      </c>
      <c r="X212">
        <v>3000</v>
      </c>
      <c r="Y212" t="s">
        <v>34</v>
      </c>
      <c r="Z212" t="s">
        <v>134</v>
      </c>
      <c r="AA212" t="s">
        <v>42</v>
      </c>
      <c r="AB212" t="s">
        <v>30</v>
      </c>
      <c r="AC212" t="s">
        <v>45</v>
      </c>
      <c r="AD212" t="s">
        <v>44</v>
      </c>
      <c r="AE212" s="1">
        <v>5254432.8499999996</v>
      </c>
      <c r="AF212" s="1">
        <v>0</v>
      </c>
      <c r="AG212" s="1">
        <v>2014462.94</v>
      </c>
      <c r="AH212" s="1">
        <v>2014462.94</v>
      </c>
      <c r="AI212" s="1">
        <v>2014462.94</v>
      </c>
      <c r="AJ212" s="1">
        <v>2014462.94</v>
      </c>
      <c r="AK212" s="1">
        <v>2014462.94</v>
      </c>
      <c r="AL212" s="1">
        <v>3239969.9099999997</v>
      </c>
      <c r="AM212" s="1">
        <v>0</v>
      </c>
      <c r="AN212" s="1">
        <v>0</v>
      </c>
      <c r="AO212" s="1">
        <v>0</v>
      </c>
      <c r="AP212" s="1">
        <v>5254432.8499999996</v>
      </c>
      <c r="AQ212" s="1">
        <f t="shared" si="3"/>
        <v>5254432.8499999996</v>
      </c>
    </row>
    <row r="213" spans="1:43" x14ac:dyDescent="0.3">
      <c r="A213" t="s">
        <v>133</v>
      </c>
      <c r="B213" t="s">
        <v>1033</v>
      </c>
      <c r="C213">
        <v>1</v>
      </c>
      <c r="D213" t="s">
        <v>496</v>
      </c>
      <c r="E213">
        <v>1.3</v>
      </c>
      <c r="F213" t="s">
        <v>1031</v>
      </c>
      <c r="G213" t="s">
        <v>24</v>
      </c>
      <c r="H213" t="s">
        <v>25</v>
      </c>
      <c r="I213" t="s">
        <v>39</v>
      </c>
      <c r="J213" t="s">
        <v>40</v>
      </c>
      <c r="K213" t="s">
        <v>84</v>
      </c>
      <c r="L213">
        <v>3</v>
      </c>
      <c r="M213">
        <v>33</v>
      </c>
      <c r="N213" t="s">
        <v>356</v>
      </c>
      <c r="O213" t="s">
        <v>1087</v>
      </c>
      <c r="P213">
        <v>5600</v>
      </c>
      <c r="Q213" t="s">
        <v>1043</v>
      </c>
      <c r="R213">
        <v>5610</v>
      </c>
      <c r="S213" t="s">
        <v>80</v>
      </c>
      <c r="T213">
        <v>5611</v>
      </c>
      <c r="U213" t="s">
        <v>181</v>
      </c>
      <c r="V213">
        <v>0</v>
      </c>
      <c r="W213" t="s">
        <v>36</v>
      </c>
      <c r="X213">
        <v>5000</v>
      </c>
      <c r="Y213" t="s">
        <v>80</v>
      </c>
      <c r="Z213" t="s">
        <v>134</v>
      </c>
      <c r="AA213" t="s">
        <v>85</v>
      </c>
      <c r="AB213" t="s">
        <v>86</v>
      </c>
      <c r="AC213" t="s">
        <v>358</v>
      </c>
      <c r="AD213" t="s">
        <v>357</v>
      </c>
      <c r="AE213" s="1">
        <v>88195.199999999997</v>
      </c>
      <c r="AF213" s="1">
        <v>0</v>
      </c>
      <c r="AG213" s="1">
        <v>48178.99</v>
      </c>
      <c r="AH213" s="1">
        <v>48178.99</v>
      </c>
      <c r="AI213" s="1">
        <v>29612.959999999999</v>
      </c>
      <c r="AJ213" s="1">
        <v>29612.959999999999</v>
      </c>
      <c r="AK213" s="1">
        <v>29612.959999999999</v>
      </c>
      <c r="AL213" s="1">
        <v>40016.21</v>
      </c>
      <c r="AM213" s="1">
        <v>18130.8</v>
      </c>
      <c r="AN213" s="1">
        <v>0</v>
      </c>
      <c r="AO213" s="1">
        <v>0</v>
      </c>
      <c r="AP213" s="1">
        <v>150000</v>
      </c>
      <c r="AQ213" s="1">
        <f t="shared" si="3"/>
        <v>70064.399999999994</v>
      </c>
    </row>
    <row r="214" spans="1:43" x14ac:dyDescent="0.3">
      <c r="A214" t="s">
        <v>133</v>
      </c>
      <c r="B214" t="s">
        <v>1033</v>
      </c>
      <c r="C214">
        <v>1</v>
      </c>
      <c r="D214" t="s">
        <v>496</v>
      </c>
      <c r="E214">
        <v>1.3</v>
      </c>
      <c r="F214" t="s">
        <v>1031</v>
      </c>
      <c r="G214" t="s">
        <v>24</v>
      </c>
      <c r="H214" t="s">
        <v>25</v>
      </c>
      <c r="I214" t="s">
        <v>39</v>
      </c>
      <c r="J214" t="s">
        <v>40</v>
      </c>
      <c r="K214" t="s">
        <v>84</v>
      </c>
      <c r="L214">
        <v>3</v>
      </c>
      <c r="M214">
        <v>33</v>
      </c>
      <c r="N214" t="s">
        <v>356</v>
      </c>
      <c r="O214" t="s">
        <v>1087</v>
      </c>
      <c r="P214">
        <v>5600</v>
      </c>
      <c r="Q214" t="s">
        <v>1043</v>
      </c>
      <c r="R214">
        <v>5630</v>
      </c>
      <c r="S214" t="s">
        <v>80</v>
      </c>
      <c r="T214">
        <v>5631</v>
      </c>
      <c r="U214" t="s">
        <v>1071</v>
      </c>
      <c r="V214">
        <v>0</v>
      </c>
      <c r="W214" t="s">
        <v>36</v>
      </c>
      <c r="X214">
        <v>5000</v>
      </c>
      <c r="Y214" t="s">
        <v>80</v>
      </c>
      <c r="Z214" t="s">
        <v>134</v>
      </c>
      <c r="AA214" t="s">
        <v>85</v>
      </c>
      <c r="AB214" t="s">
        <v>86</v>
      </c>
      <c r="AC214" t="s">
        <v>358</v>
      </c>
      <c r="AD214" t="s">
        <v>357</v>
      </c>
      <c r="AE214" s="1">
        <v>0</v>
      </c>
      <c r="AF214" s="1">
        <v>0</v>
      </c>
      <c r="AG214" s="1">
        <v>41050</v>
      </c>
      <c r="AH214" s="1">
        <v>41050</v>
      </c>
      <c r="AI214" s="1">
        <v>0</v>
      </c>
      <c r="AJ214" s="1">
        <v>0</v>
      </c>
      <c r="AK214" s="1">
        <v>0</v>
      </c>
      <c r="AL214" s="1">
        <v>-41050</v>
      </c>
      <c r="AM214" s="1">
        <v>0</v>
      </c>
      <c r="AN214" s="1">
        <v>45765</v>
      </c>
      <c r="AO214" s="1">
        <v>0</v>
      </c>
      <c r="AP214" s="1">
        <v>0</v>
      </c>
      <c r="AQ214" s="1">
        <f t="shared" si="3"/>
        <v>45765</v>
      </c>
    </row>
    <row r="215" spans="1:43" x14ac:dyDescent="0.3">
      <c r="A215" t="s">
        <v>133</v>
      </c>
      <c r="B215" t="s">
        <v>1033</v>
      </c>
      <c r="C215">
        <v>1</v>
      </c>
      <c r="D215" t="s">
        <v>496</v>
      </c>
      <c r="E215">
        <v>1.3</v>
      </c>
      <c r="F215" t="s">
        <v>1031</v>
      </c>
      <c r="G215" t="s">
        <v>24</v>
      </c>
      <c r="H215" t="s">
        <v>25</v>
      </c>
      <c r="I215" t="s">
        <v>39</v>
      </c>
      <c r="J215" t="s">
        <v>40</v>
      </c>
      <c r="K215" t="s">
        <v>84</v>
      </c>
      <c r="L215">
        <v>3</v>
      </c>
      <c r="M215">
        <v>33</v>
      </c>
      <c r="N215" t="s">
        <v>356</v>
      </c>
      <c r="O215" t="s">
        <v>1087</v>
      </c>
      <c r="P215">
        <v>5600</v>
      </c>
      <c r="Q215" t="s">
        <v>1043</v>
      </c>
      <c r="R215">
        <v>5670</v>
      </c>
      <c r="S215" t="s">
        <v>80</v>
      </c>
      <c r="T215">
        <v>5671</v>
      </c>
      <c r="U215" t="s">
        <v>254</v>
      </c>
      <c r="V215">
        <v>0</v>
      </c>
      <c r="W215" t="s">
        <v>36</v>
      </c>
      <c r="X215">
        <v>5000</v>
      </c>
      <c r="Y215" t="s">
        <v>80</v>
      </c>
      <c r="Z215" t="s">
        <v>134</v>
      </c>
      <c r="AA215" t="s">
        <v>85</v>
      </c>
      <c r="AB215" t="s">
        <v>86</v>
      </c>
      <c r="AC215" t="s">
        <v>358</v>
      </c>
      <c r="AD215" t="s">
        <v>357</v>
      </c>
      <c r="AE215" s="1">
        <v>1436708.8</v>
      </c>
      <c r="AF215" s="1">
        <v>0</v>
      </c>
      <c r="AG215" s="1">
        <v>2015470.28</v>
      </c>
      <c r="AH215" s="1">
        <v>1219600.68</v>
      </c>
      <c r="AI215" s="1">
        <v>1219600.68</v>
      </c>
      <c r="AJ215" s="1">
        <v>1219600.68</v>
      </c>
      <c r="AK215" s="1">
        <v>1219600.68</v>
      </c>
      <c r="AL215" s="1">
        <v>-578761.48</v>
      </c>
      <c r="AM215" s="1">
        <v>0</v>
      </c>
      <c r="AN215" s="1">
        <v>570038.32000000007</v>
      </c>
      <c r="AO215" s="1">
        <v>0</v>
      </c>
      <c r="AP215" s="1">
        <v>1374904</v>
      </c>
      <c r="AQ215" s="1">
        <f t="shared" si="3"/>
        <v>2006747.12</v>
      </c>
    </row>
    <row r="216" spans="1:43" x14ac:dyDescent="0.3">
      <c r="A216" t="s">
        <v>133</v>
      </c>
      <c r="B216" t="s">
        <v>1033</v>
      </c>
      <c r="C216">
        <v>1</v>
      </c>
      <c r="D216" t="s">
        <v>496</v>
      </c>
      <c r="E216">
        <v>1.3</v>
      </c>
      <c r="F216" t="s">
        <v>1031</v>
      </c>
      <c r="G216" t="s">
        <v>24</v>
      </c>
      <c r="H216" t="s">
        <v>25</v>
      </c>
      <c r="I216" t="s">
        <v>39</v>
      </c>
      <c r="J216" t="s">
        <v>40</v>
      </c>
      <c r="K216" t="s">
        <v>84</v>
      </c>
      <c r="L216">
        <v>3</v>
      </c>
      <c r="M216">
        <v>33</v>
      </c>
      <c r="N216" t="s">
        <v>356</v>
      </c>
      <c r="O216" t="s">
        <v>1088</v>
      </c>
      <c r="P216">
        <v>2100</v>
      </c>
      <c r="Q216" t="s">
        <v>999</v>
      </c>
      <c r="R216">
        <v>2160</v>
      </c>
      <c r="S216" t="s">
        <v>69</v>
      </c>
      <c r="T216">
        <v>2161</v>
      </c>
      <c r="U216" t="s">
        <v>158</v>
      </c>
      <c r="V216">
        <v>0</v>
      </c>
      <c r="W216" t="s">
        <v>36</v>
      </c>
      <c r="X216">
        <v>2000</v>
      </c>
      <c r="Y216" t="s">
        <v>69</v>
      </c>
      <c r="Z216" t="s">
        <v>134</v>
      </c>
      <c r="AA216" t="s">
        <v>85</v>
      </c>
      <c r="AB216" t="s">
        <v>86</v>
      </c>
      <c r="AC216" t="s">
        <v>358</v>
      </c>
      <c r="AD216" t="s">
        <v>357</v>
      </c>
      <c r="AE216" s="1">
        <v>1250000</v>
      </c>
      <c r="AF216" s="1">
        <v>0</v>
      </c>
      <c r="AG216" s="1">
        <v>599978.68000000005</v>
      </c>
      <c r="AH216" s="1">
        <v>500450.68</v>
      </c>
      <c r="AI216" s="1">
        <v>0</v>
      </c>
      <c r="AJ216" s="1">
        <v>0</v>
      </c>
      <c r="AK216" s="1">
        <v>0</v>
      </c>
      <c r="AL216" s="1">
        <v>650021.31999999995</v>
      </c>
      <c r="AM216" s="1">
        <v>0</v>
      </c>
      <c r="AN216" s="1">
        <v>0</v>
      </c>
      <c r="AO216" s="1">
        <v>0</v>
      </c>
      <c r="AP216" s="1">
        <v>1250000</v>
      </c>
      <c r="AQ216" s="1">
        <f t="shared" si="3"/>
        <v>1250000</v>
      </c>
    </row>
    <row r="217" spans="1:43" x14ac:dyDescent="0.3">
      <c r="A217" t="s">
        <v>133</v>
      </c>
      <c r="B217" t="s">
        <v>1033</v>
      </c>
      <c r="C217">
        <v>1</v>
      </c>
      <c r="D217" t="s">
        <v>496</v>
      </c>
      <c r="E217">
        <v>1.3</v>
      </c>
      <c r="F217" t="s">
        <v>1031</v>
      </c>
      <c r="G217" t="s">
        <v>24</v>
      </c>
      <c r="H217" t="s">
        <v>25</v>
      </c>
      <c r="I217" t="s">
        <v>39</v>
      </c>
      <c r="J217" t="s">
        <v>40</v>
      </c>
      <c r="K217" t="s">
        <v>84</v>
      </c>
      <c r="L217">
        <v>3</v>
      </c>
      <c r="M217">
        <v>33</v>
      </c>
      <c r="N217" t="s">
        <v>356</v>
      </c>
      <c r="O217" t="s">
        <v>1088</v>
      </c>
      <c r="P217">
        <v>2400</v>
      </c>
      <c r="Q217" t="s">
        <v>1061</v>
      </c>
      <c r="R217">
        <v>2410</v>
      </c>
      <c r="S217" t="s">
        <v>69</v>
      </c>
      <c r="T217">
        <v>2411</v>
      </c>
      <c r="U217" t="s">
        <v>169</v>
      </c>
      <c r="V217">
        <v>0</v>
      </c>
      <c r="W217" t="s">
        <v>36</v>
      </c>
      <c r="X217">
        <v>2000</v>
      </c>
      <c r="Y217" t="s">
        <v>69</v>
      </c>
      <c r="Z217" t="s">
        <v>134</v>
      </c>
      <c r="AA217" t="s">
        <v>85</v>
      </c>
      <c r="AB217" t="s">
        <v>86</v>
      </c>
      <c r="AC217" t="s">
        <v>358</v>
      </c>
      <c r="AD217" t="s">
        <v>357</v>
      </c>
      <c r="AE217" s="1">
        <v>236389.6</v>
      </c>
      <c r="AF217" s="1">
        <v>300000</v>
      </c>
      <c r="AG217" s="1">
        <v>56163.519999999997</v>
      </c>
      <c r="AH217" s="1">
        <v>56163.519999999997</v>
      </c>
      <c r="AI217" s="1">
        <v>0</v>
      </c>
      <c r="AJ217" s="1">
        <v>0</v>
      </c>
      <c r="AK217" s="1">
        <v>0</v>
      </c>
      <c r="AL217" s="1">
        <v>180226.08000000002</v>
      </c>
      <c r="AM217" s="1">
        <v>0</v>
      </c>
      <c r="AN217" s="1">
        <v>0</v>
      </c>
      <c r="AO217" s="1">
        <v>0</v>
      </c>
      <c r="AP217" s="1">
        <v>300000</v>
      </c>
      <c r="AQ217" s="1">
        <f t="shared" si="3"/>
        <v>236389.6</v>
      </c>
    </row>
    <row r="218" spans="1:43" x14ac:dyDescent="0.3">
      <c r="A218" t="s">
        <v>133</v>
      </c>
      <c r="B218" t="s">
        <v>1033</v>
      </c>
      <c r="C218">
        <v>1</v>
      </c>
      <c r="D218" t="s">
        <v>496</v>
      </c>
      <c r="E218">
        <v>1.3</v>
      </c>
      <c r="F218" t="s">
        <v>1031</v>
      </c>
      <c r="G218" t="s">
        <v>24</v>
      </c>
      <c r="H218" t="s">
        <v>25</v>
      </c>
      <c r="I218" t="s">
        <v>39</v>
      </c>
      <c r="J218" t="s">
        <v>40</v>
      </c>
      <c r="K218" t="s">
        <v>84</v>
      </c>
      <c r="L218">
        <v>3</v>
      </c>
      <c r="M218">
        <v>33</v>
      </c>
      <c r="N218" t="s">
        <v>356</v>
      </c>
      <c r="O218" t="s">
        <v>1088</v>
      </c>
      <c r="P218">
        <v>2400</v>
      </c>
      <c r="Q218" t="s">
        <v>1061</v>
      </c>
      <c r="R218">
        <v>2420</v>
      </c>
      <c r="S218" t="s">
        <v>69</v>
      </c>
      <c r="T218">
        <v>2421</v>
      </c>
      <c r="U218" t="s">
        <v>159</v>
      </c>
      <c r="V218">
        <v>0</v>
      </c>
      <c r="W218" t="s">
        <v>36</v>
      </c>
      <c r="X218">
        <v>2000</v>
      </c>
      <c r="Y218" t="s">
        <v>69</v>
      </c>
      <c r="Z218" t="s">
        <v>134</v>
      </c>
      <c r="AA218" t="s">
        <v>85</v>
      </c>
      <c r="AB218" t="s">
        <v>86</v>
      </c>
      <c r="AC218" t="s">
        <v>358</v>
      </c>
      <c r="AD218" t="s">
        <v>357</v>
      </c>
      <c r="AE218" s="1">
        <v>12100000</v>
      </c>
      <c r="AF218" s="1">
        <v>11000000</v>
      </c>
      <c r="AG218" s="1">
        <v>12011625.35</v>
      </c>
      <c r="AH218" s="1">
        <v>12011625.35</v>
      </c>
      <c r="AI218" s="1">
        <v>9747910.1199999992</v>
      </c>
      <c r="AJ218" s="1">
        <v>9731537.6199999992</v>
      </c>
      <c r="AK218" s="1">
        <v>9731537.6199999992</v>
      </c>
      <c r="AL218" s="1">
        <v>88374.650000000373</v>
      </c>
      <c r="AM218" s="1">
        <v>0</v>
      </c>
      <c r="AN218" s="1">
        <v>0</v>
      </c>
      <c r="AO218" s="1">
        <v>0</v>
      </c>
      <c r="AP218" s="1">
        <v>12100000</v>
      </c>
      <c r="AQ218" s="1">
        <f t="shared" si="3"/>
        <v>12100000</v>
      </c>
    </row>
    <row r="219" spans="1:43" x14ac:dyDescent="0.3">
      <c r="A219" t="s">
        <v>133</v>
      </c>
      <c r="B219" t="s">
        <v>1033</v>
      </c>
      <c r="C219">
        <v>1</v>
      </c>
      <c r="D219" t="s">
        <v>496</v>
      </c>
      <c r="E219">
        <v>1.3</v>
      </c>
      <c r="F219" t="s">
        <v>1031</v>
      </c>
      <c r="G219" t="s">
        <v>24</v>
      </c>
      <c r="H219" t="s">
        <v>25</v>
      </c>
      <c r="I219" t="s">
        <v>39</v>
      </c>
      <c r="J219" t="s">
        <v>40</v>
      </c>
      <c r="K219" t="s">
        <v>84</v>
      </c>
      <c r="L219">
        <v>3</v>
      </c>
      <c r="M219">
        <v>33</v>
      </c>
      <c r="N219" t="s">
        <v>356</v>
      </c>
      <c r="O219" t="s">
        <v>1088</v>
      </c>
      <c r="P219">
        <v>2400</v>
      </c>
      <c r="Q219" t="s">
        <v>1061</v>
      </c>
      <c r="R219">
        <v>2470</v>
      </c>
      <c r="S219" t="s">
        <v>69</v>
      </c>
      <c r="T219">
        <v>2471</v>
      </c>
      <c r="U219" t="s">
        <v>170</v>
      </c>
      <c r="V219">
        <v>0</v>
      </c>
      <c r="W219" t="s">
        <v>36</v>
      </c>
      <c r="X219">
        <v>2000</v>
      </c>
      <c r="Y219" t="s">
        <v>69</v>
      </c>
      <c r="Z219" t="s">
        <v>134</v>
      </c>
      <c r="AA219" t="s">
        <v>85</v>
      </c>
      <c r="AB219" t="s">
        <v>86</v>
      </c>
      <c r="AC219" t="s">
        <v>358</v>
      </c>
      <c r="AD219" t="s">
        <v>357</v>
      </c>
      <c r="AE219" s="1">
        <v>770000</v>
      </c>
      <c r="AF219" s="1">
        <v>750000</v>
      </c>
      <c r="AG219" s="1">
        <v>566389.88</v>
      </c>
      <c r="AH219" s="1">
        <v>566389.88</v>
      </c>
      <c r="AI219" s="1">
        <v>566080.16</v>
      </c>
      <c r="AJ219" s="1">
        <v>566080.16</v>
      </c>
      <c r="AK219" s="1">
        <v>553983.68000000005</v>
      </c>
      <c r="AL219" s="1">
        <v>203610.12</v>
      </c>
      <c r="AM219" s="1">
        <v>194788.32</v>
      </c>
      <c r="AN219" s="1">
        <v>0</v>
      </c>
      <c r="AO219" s="1">
        <v>0</v>
      </c>
      <c r="AP219" s="1">
        <v>770000</v>
      </c>
      <c r="AQ219" s="1">
        <f t="shared" si="3"/>
        <v>575211.67999999993</v>
      </c>
    </row>
    <row r="220" spans="1:43" x14ac:dyDescent="0.3">
      <c r="A220" t="s">
        <v>133</v>
      </c>
      <c r="B220" t="s">
        <v>1033</v>
      </c>
      <c r="C220">
        <v>1</v>
      </c>
      <c r="D220" t="s">
        <v>496</v>
      </c>
      <c r="E220">
        <v>1.3</v>
      </c>
      <c r="F220" t="s">
        <v>1031</v>
      </c>
      <c r="G220" t="s">
        <v>24</v>
      </c>
      <c r="H220" t="s">
        <v>25</v>
      </c>
      <c r="I220" t="s">
        <v>39</v>
      </c>
      <c r="J220" t="s">
        <v>40</v>
      </c>
      <c r="K220" t="s">
        <v>84</v>
      </c>
      <c r="L220">
        <v>3</v>
      </c>
      <c r="M220">
        <v>33</v>
      </c>
      <c r="N220" t="s">
        <v>356</v>
      </c>
      <c r="O220" t="s">
        <v>1088</v>
      </c>
      <c r="P220">
        <v>2400</v>
      </c>
      <c r="Q220" t="s">
        <v>1061</v>
      </c>
      <c r="R220">
        <v>2490</v>
      </c>
      <c r="S220" t="s">
        <v>69</v>
      </c>
      <c r="T220">
        <v>2491</v>
      </c>
      <c r="U220" t="s">
        <v>161</v>
      </c>
      <c r="V220">
        <v>0</v>
      </c>
      <c r="W220" t="s">
        <v>36</v>
      </c>
      <c r="X220">
        <v>2000</v>
      </c>
      <c r="Y220" t="s">
        <v>69</v>
      </c>
      <c r="Z220" t="s">
        <v>134</v>
      </c>
      <c r="AA220" t="s">
        <v>85</v>
      </c>
      <c r="AB220" t="s">
        <v>86</v>
      </c>
      <c r="AC220" t="s">
        <v>358</v>
      </c>
      <c r="AD220" t="s">
        <v>357</v>
      </c>
      <c r="AE220" s="1">
        <v>4650000</v>
      </c>
      <c r="AF220" s="1">
        <v>3650000</v>
      </c>
      <c r="AG220" s="1">
        <v>4615076.16</v>
      </c>
      <c r="AH220" s="1">
        <v>4156736.96</v>
      </c>
      <c r="AI220" s="1">
        <v>3361576.76</v>
      </c>
      <c r="AJ220" s="1">
        <v>3361576.76</v>
      </c>
      <c r="AK220" s="1">
        <v>3359212.68</v>
      </c>
      <c r="AL220" s="1">
        <v>34923.839999999851</v>
      </c>
      <c r="AM220" s="1">
        <v>0</v>
      </c>
      <c r="AN220" s="1">
        <v>212000</v>
      </c>
      <c r="AO220" s="1">
        <v>0</v>
      </c>
      <c r="AP220" s="1">
        <v>4650000</v>
      </c>
      <c r="AQ220" s="1">
        <f t="shared" si="3"/>
        <v>4862000</v>
      </c>
    </row>
    <row r="221" spans="1:43" x14ac:dyDescent="0.3">
      <c r="A221" t="s">
        <v>133</v>
      </c>
      <c r="B221" t="s">
        <v>1033</v>
      </c>
      <c r="C221">
        <v>1</v>
      </c>
      <c r="D221" t="s">
        <v>496</v>
      </c>
      <c r="E221">
        <v>1.3</v>
      </c>
      <c r="F221" t="s">
        <v>1031</v>
      </c>
      <c r="G221" t="s">
        <v>24</v>
      </c>
      <c r="H221" t="s">
        <v>25</v>
      </c>
      <c r="I221" t="s">
        <v>39</v>
      </c>
      <c r="J221" t="s">
        <v>40</v>
      </c>
      <c r="K221" t="s">
        <v>84</v>
      </c>
      <c r="L221">
        <v>3</v>
      </c>
      <c r="M221">
        <v>33</v>
      </c>
      <c r="N221" t="s">
        <v>356</v>
      </c>
      <c r="O221" t="s">
        <v>1088</v>
      </c>
      <c r="P221">
        <v>2700</v>
      </c>
      <c r="Q221" t="s">
        <v>1003</v>
      </c>
      <c r="R221">
        <v>2720</v>
      </c>
      <c r="S221" t="s">
        <v>69</v>
      </c>
      <c r="T221">
        <v>2721</v>
      </c>
      <c r="U221" t="s">
        <v>162</v>
      </c>
      <c r="V221">
        <v>0</v>
      </c>
      <c r="W221" t="s">
        <v>36</v>
      </c>
      <c r="X221">
        <v>2000</v>
      </c>
      <c r="Y221" t="s">
        <v>69</v>
      </c>
      <c r="Z221" t="s">
        <v>134</v>
      </c>
      <c r="AA221" t="s">
        <v>85</v>
      </c>
      <c r="AB221" t="s">
        <v>86</v>
      </c>
      <c r="AC221" t="s">
        <v>358</v>
      </c>
      <c r="AD221" t="s">
        <v>357</v>
      </c>
      <c r="AE221" s="1">
        <v>366490.4</v>
      </c>
      <c r="AF221" s="1">
        <v>350000</v>
      </c>
      <c r="AG221" s="1">
        <v>366490.4</v>
      </c>
      <c r="AH221" s="1">
        <v>346190.4</v>
      </c>
      <c r="AI221" s="1">
        <v>346190.4</v>
      </c>
      <c r="AJ221" s="1">
        <v>346190.4</v>
      </c>
      <c r="AK221" s="1">
        <v>346190.4</v>
      </c>
      <c r="AL221" s="1">
        <v>0</v>
      </c>
      <c r="AM221" s="1">
        <v>0</v>
      </c>
      <c r="AN221" s="1">
        <v>0</v>
      </c>
      <c r="AO221" s="1">
        <v>0</v>
      </c>
      <c r="AP221" s="1">
        <v>416880</v>
      </c>
      <c r="AQ221" s="1">
        <f t="shared" si="3"/>
        <v>366490.4</v>
      </c>
    </row>
    <row r="222" spans="1:43" x14ac:dyDescent="0.3">
      <c r="A222" t="s">
        <v>133</v>
      </c>
      <c r="B222" t="s">
        <v>1033</v>
      </c>
      <c r="C222">
        <v>1</v>
      </c>
      <c r="D222" t="s">
        <v>496</v>
      </c>
      <c r="E222">
        <v>1.3</v>
      </c>
      <c r="F222" t="s">
        <v>1031</v>
      </c>
      <c r="G222" t="s">
        <v>24</v>
      </c>
      <c r="H222" t="s">
        <v>25</v>
      </c>
      <c r="I222" t="s">
        <v>39</v>
      </c>
      <c r="J222" t="s">
        <v>40</v>
      </c>
      <c r="K222" t="s">
        <v>84</v>
      </c>
      <c r="L222">
        <v>3</v>
      </c>
      <c r="M222">
        <v>33</v>
      </c>
      <c r="N222" t="s">
        <v>356</v>
      </c>
      <c r="O222" t="s">
        <v>1088</v>
      </c>
      <c r="P222">
        <v>2900</v>
      </c>
      <c r="Q222" t="s">
        <v>1005</v>
      </c>
      <c r="R222">
        <v>2910</v>
      </c>
      <c r="S222" t="s">
        <v>69</v>
      </c>
      <c r="T222">
        <v>2911</v>
      </c>
      <c r="U222" t="s">
        <v>163</v>
      </c>
      <c r="V222">
        <v>0</v>
      </c>
      <c r="W222" t="s">
        <v>36</v>
      </c>
      <c r="X222">
        <v>2000</v>
      </c>
      <c r="Y222" t="s">
        <v>69</v>
      </c>
      <c r="Z222" t="s">
        <v>134</v>
      </c>
      <c r="AA222" t="s">
        <v>85</v>
      </c>
      <c r="AB222" t="s">
        <v>86</v>
      </c>
      <c r="AC222" t="s">
        <v>358</v>
      </c>
      <c r="AD222" t="s">
        <v>357</v>
      </c>
      <c r="AE222" s="1">
        <v>1000000</v>
      </c>
      <c r="AF222" s="1">
        <v>1000000</v>
      </c>
      <c r="AG222" s="1">
        <v>559064.4</v>
      </c>
      <c r="AH222" s="1">
        <v>503558.40000000002</v>
      </c>
      <c r="AI222" s="1">
        <v>335925.09</v>
      </c>
      <c r="AJ222" s="1">
        <v>310198.03000000003</v>
      </c>
      <c r="AK222" s="1">
        <v>310198.03000000003</v>
      </c>
      <c r="AL222" s="1">
        <v>362285.6</v>
      </c>
      <c r="AM222" s="1">
        <v>78650</v>
      </c>
      <c r="AN222" s="1">
        <v>0</v>
      </c>
      <c r="AO222" s="1">
        <v>0</v>
      </c>
      <c r="AP222" s="1">
        <v>1000000</v>
      </c>
      <c r="AQ222" s="1">
        <f t="shared" si="3"/>
        <v>921350</v>
      </c>
    </row>
    <row r="223" spans="1:43" x14ac:dyDescent="0.3">
      <c r="A223" t="s">
        <v>133</v>
      </c>
      <c r="B223" t="s">
        <v>1033</v>
      </c>
      <c r="C223">
        <v>1</v>
      </c>
      <c r="D223" t="s">
        <v>496</v>
      </c>
      <c r="E223">
        <v>1.3</v>
      </c>
      <c r="F223" t="s">
        <v>1031</v>
      </c>
      <c r="G223" t="s">
        <v>24</v>
      </c>
      <c r="H223" t="s">
        <v>25</v>
      </c>
      <c r="I223" t="s">
        <v>39</v>
      </c>
      <c r="J223" t="s">
        <v>40</v>
      </c>
      <c r="K223" t="s">
        <v>84</v>
      </c>
      <c r="L223">
        <v>3</v>
      </c>
      <c r="M223">
        <v>33</v>
      </c>
      <c r="N223" t="s">
        <v>356</v>
      </c>
      <c r="O223" t="s">
        <v>1088</v>
      </c>
      <c r="P223">
        <v>2900</v>
      </c>
      <c r="Q223" t="s">
        <v>1005</v>
      </c>
      <c r="R223">
        <v>2970</v>
      </c>
      <c r="S223" t="s">
        <v>69</v>
      </c>
      <c r="T223">
        <v>2971</v>
      </c>
      <c r="U223" t="s">
        <v>193</v>
      </c>
      <c r="V223">
        <v>0</v>
      </c>
      <c r="W223" t="s">
        <v>36</v>
      </c>
      <c r="X223">
        <v>2000</v>
      </c>
      <c r="Y223" t="s">
        <v>69</v>
      </c>
      <c r="Z223" t="s">
        <v>134</v>
      </c>
      <c r="AA223" t="s">
        <v>85</v>
      </c>
      <c r="AB223" t="s">
        <v>86</v>
      </c>
      <c r="AC223" t="s">
        <v>358</v>
      </c>
      <c r="AD223" t="s">
        <v>357</v>
      </c>
      <c r="AE223" s="1">
        <v>239000</v>
      </c>
      <c r="AF223" s="1">
        <v>400000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239000</v>
      </c>
      <c r="AN223" s="1">
        <v>0</v>
      </c>
      <c r="AO223" s="1">
        <v>0</v>
      </c>
      <c r="AP223" s="1">
        <v>310000</v>
      </c>
      <c r="AQ223" s="1">
        <f t="shared" si="3"/>
        <v>0</v>
      </c>
    </row>
    <row r="224" spans="1:43" x14ac:dyDescent="0.3">
      <c r="A224" t="s">
        <v>133</v>
      </c>
      <c r="B224" t="s">
        <v>1033</v>
      </c>
      <c r="C224">
        <v>1</v>
      </c>
      <c r="D224" t="s">
        <v>496</v>
      </c>
      <c r="E224">
        <v>1.3</v>
      </c>
      <c r="F224" t="s">
        <v>1031</v>
      </c>
      <c r="G224" t="s">
        <v>24</v>
      </c>
      <c r="H224" t="s">
        <v>25</v>
      </c>
      <c r="I224" t="s">
        <v>39</v>
      </c>
      <c r="J224" t="s">
        <v>40</v>
      </c>
      <c r="K224" t="s">
        <v>84</v>
      </c>
      <c r="L224">
        <v>3</v>
      </c>
      <c r="M224">
        <v>33</v>
      </c>
      <c r="N224" t="s">
        <v>356</v>
      </c>
      <c r="O224" t="s">
        <v>1088</v>
      </c>
      <c r="P224">
        <v>3200</v>
      </c>
      <c r="Q224" t="s">
        <v>1047</v>
      </c>
      <c r="R224">
        <v>3260</v>
      </c>
      <c r="S224" t="s">
        <v>34</v>
      </c>
      <c r="T224">
        <v>3261</v>
      </c>
      <c r="U224" t="s">
        <v>175</v>
      </c>
      <c r="V224">
        <v>0</v>
      </c>
      <c r="W224" t="s">
        <v>36</v>
      </c>
      <c r="X224">
        <v>3000</v>
      </c>
      <c r="Y224" t="s">
        <v>34</v>
      </c>
      <c r="Z224" t="s">
        <v>134</v>
      </c>
      <c r="AA224" t="s">
        <v>85</v>
      </c>
      <c r="AB224" t="s">
        <v>86</v>
      </c>
      <c r="AC224" t="s">
        <v>358</v>
      </c>
      <c r="AD224" t="s">
        <v>357</v>
      </c>
      <c r="AE224" s="1">
        <v>13740256</v>
      </c>
      <c r="AF224" s="1">
        <v>10000000</v>
      </c>
      <c r="AG224" s="1">
        <v>13412036</v>
      </c>
      <c r="AH224" s="1">
        <v>10870244</v>
      </c>
      <c r="AI224" s="1">
        <v>8135003.4400000004</v>
      </c>
      <c r="AJ224" s="1">
        <v>8135003.4400000004</v>
      </c>
      <c r="AK224" s="1">
        <v>7842683.4400000004</v>
      </c>
      <c r="AL224" s="1">
        <v>328220</v>
      </c>
      <c r="AM224" s="1">
        <v>0</v>
      </c>
      <c r="AN224" s="1">
        <v>0</v>
      </c>
      <c r="AO224" s="1">
        <v>0</v>
      </c>
      <c r="AP224" s="1">
        <v>12000000</v>
      </c>
      <c r="AQ224" s="1">
        <f t="shared" si="3"/>
        <v>13740256</v>
      </c>
    </row>
    <row r="225" spans="1:43" x14ac:dyDescent="0.3">
      <c r="A225" t="s">
        <v>133</v>
      </c>
      <c r="B225" t="s">
        <v>1033</v>
      </c>
      <c r="C225">
        <v>1</v>
      </c>
      <c r="D225" t="s">
        <v>496</v>
      </c>
      <c r="E225">
        <v>1.3</v>
      </c>
      <c r="F225" t="s">
        <v>1031</v>
      </c>
      <c r="G225" t="s">
        <v>24</v>
      </c>
      <c r="H225" t="s">
        <v>25</v>
      </c>
      <c r="I225" t="s">
        <v>39</v>
      </c>
      <c r="J225" t="s">
        <v>40</v>
      </c>
      <c r="K225" t="s">
        <v>84</v>
      </c>
      <c r="L225">
        <v>3</v>
      </c>
      <c r="M225">
        <v>33</v>
      </c>
      <c r="N225" t="s">
        <v>356</v>
      </c>
      <c r="O225" t="s">
        <v>1088</v>
      </c>
      <c r="P225">
        <v>3300</v>
      </c>
      <c r="Q225" t="s">
        <v>1035</v>
      </c>
      <c r="R225">
        <v>3370</v>
      </c>
      <c r="S225" t="s">
        <v>34</v>
      </c>
      <c r="T225">
        <v>3371</v>
      </c>
      <c r="U225" t="s">
        <v>334</v>
      </c>
      <c r="V225">
        <v>0</v>
      </c>
      <c r="W225" t="s">
        <v>36</v>
      </c>
      <c r="X225">
        <v>3000</v>
      </c>
      <c r="Y225" t="s">
        <v>34</v>
      </c>
      <c r="Z225" t="s">
        <v>134</v>
      </c>
      <c r="AA225" t="s">
        <v>85</v>
      </c>
      <c r="AB225" t="s">
        <v>86</v>
      </c>
      <c r="AC225" t="s">
        <v>358</v>
      </c>
      <c r="AD225" t="s">
        <v>357</v>
      </c>
      <c r="AE225" s="1">
        <v>5350000</v>
      </c>
      <c r="AF225" s="1">
        <v>5000000</v>
      </c>
      <c r="AG225" s="1">
        <v>5005632</v>
      </c>
      <c r="AH225" s="1">
        <v>5005632</v>
      </c>
      <c r="AI225" s="1">
        <v>3754224</v>
      </c>
      <c r="AJ225" s="1">
        <v>3754224</v>
      </c>
      <c r="AK225" s="1">
        <v>3754224</v>
      </c>
      <c r="AL225" s="1">
        <v>344368</v>
      </c>
      <c r="AM225" s="1">
        <v>343065</v>
      </c>
      <c r="AN225" s="1">
        <v>0</v>
      </c>
      <c r="AO225" s="1">
        <v>0</v>
      </c>
      <c r="AP225" s="1">
        <v>5350000</v>
      </c>
      <c r="AQ225" s="1">
        <f t="shared" si="3"/>
        <v>5006935</v>
      </c>
    </row>
    <row r="226" spans="1:43" x14ac:dyDescent="0.3">
      <c r="A226" t="s">
        <v>133</v>
      </c>
      <c r="B226" t="s">
        <v>1033</v>
      </c>
      <c r="C226">
        <v>1</v>
      </c>
      <c r="D226" t="s">
        <v>496</v>
      </c>
      <c r="E226">
        <v>1.3</v>
      </c>
      <c r="F226" t="s">
        <v>1031</v>
      </c>
      <c r="G226" t="s">
        <v>24</v>
      </c>
      <c r="H226" t="s">
        <v>25</v>
      </c>
      <c r="I226" t="s">
        <v>39</v>
      </c>
      <c r="J226" t="s">
        <v>40</v>
      </c>
      <c r="K226" t="s">
        <v>359</v>
      </c>
      <c r="L226">
        <v>3</v>
      </c>
      <c r="M226">
        <v>43</v>
      </c>
      <c r="N226" t="s">
        <v>361</v>
      </c>
      <c r="O226" t="s">
        <v>1088</v>
      </c>
      <c r="P226">
        <v>2200</v>
      </c>
      <c r="Q226" t="s">
        <v>1000</v>
      </c>
      <c r="R226">
        <v>2220</v>
      </c>
      <c r="S226" t="s">
        <v>69</v>
      </c>
      <c r="T226">
        <v>2221</v>
      </c>
      <c r="U226" t="s">
        <v>190</v>
      </c>
      <c r="V226">
        <v>0</v>
      </c>
      <c r="W226" t="s">
        <v>36</v>
      </c>
      <c r="X226">
        <v>2000</v>
      </c>
      <c r="Y226" t="s">
        <v>69</v>
      </c>
      <c r="Z226" t="s">
        <v>134</v>
      </c>
      <c r="AA226" t="s">
        <v>360</v>
      </c>
      <c r="AB226" t="s">
        <v>86</v>
      </c>
      <c r="AC226" t="s">
        <v>363</v>
      </c>
      <c r="AD226" t="s">
        <v>362</v>
      </c>
      <c r="AE226" s="1">
        <v>59000</v>
      </c>
      <c r="AF226" s="1">
        <v>25000</v>
      </c>
      <c r="AG226" s="1">
        <v>59000</v>
      </c>
      <c r="AH226" s="1">
        <v>59000</v>
      </c>
      <c r="AI226" s="1">
        <v>59000</v>
      </c>
      <c r="AJ226" s="1">
        <v>59000</v>
      </c>
      <c r="AK226" s="1">
        <v>59000</v>
      </c>
      <c r="AL226" s="1">
        <v>0</v>
      </c>
      <c r="AM226" s="1">
        <v>0</v>
      </c>
      <c r="AN226" s="1">
        <v>0</v>
      </c>
      <c r="AO226" s="1">
        <v>0</v>
      </c>
      <c r="AP226" s="1">
        <v>75000</v>
      </c>
      <c r="AQ226" s="1">
        <f t="shared" si="3"/>
        <v>59000</v>
      </c>
    </row>
    <row r="227" spans="1:43" x14ac:dyDescent="0.3">
      <c r="A227" t="s">
        <v>133</v>
      </c>
      <c r="B227" t="s">
        <v>1033</v>
      </c>
      <c r="C227">
        <v>1</v>
      </c>
      <c r="D227" t="s">
        <v>496</v>
      </c>
      <c r="E227">
        <v>1.3</v>
      </c>
      <c r="F227" t="s">
        <v>1031</v>
      </c>
      <c r="G227" t="s">
        <v>24</v>
      </c>
      <c r="H227" t="s">
        <v>25</v>
      </c>
      <c r="I227" t="s">
        <v>39</v>
      </c>
      <c r="J227" t="s">
        <v>40</v>
      </c>
      <c r="K227" t="s">
        <v>359</v>
      </c>
      <c r="L227">
        <v>3</v>
      </c>
      <c r="M227">
        <v>43</v>
      </c>
      <c r="N227" t="s">
        <v>361</v>
      </c>
      <c r="O227" t="s">
        <v>1088</v>
      </c>
      <c r="P227">
        <v>2700</v>
      </c>
      <c r="Q227" t="s">
        <v>1003</v>
      </c>
      <c r="R227">
        <v>2720</v>
      </c>
      <c r="S227" t="s">
        <v>69</v>
      </c>
      <c r="T227">
        <v>2721</v>
      </c>
      <c r="U227" t="s">
        <v>162</v>
      </c>
      <c r="V227">
        <v>0</v>
      </c>
      <c r="W227" t="s">
        <v>36</v>
      </c>
      <c r="X227">
        <v>2000</v>
      </c>
      <c r="Y227" t="s">
        <v>69</v>
      </c>
      <c r="Z227" t="s">
        <v>134</v>
      </c>
      <c r="AA227" t="s">
        <v>360</v>
      </c>
      <c r="AB227" t="s">
        <v>86</v>
      </c>
      <c r="AC227" t="s">
        <v>363</v>
      </c>
      <c r="AD227" t="s">
        <v>362</v>
      </c>
      <c r="AE227" s="1">
        <v>34000</v>
      </c>
      <c r="AF227" s="1">
        <v>75000</v>
      </c>
      <c r="AG227" s="1">
        <v>33872.230000000003</v>
      </c>
      <c r="AH227" s="1">
        <v>33872.230000000003</v>
      </c>
      <c r="AI227" s="1">
        <v>33872.230000000003</v>
      </c>
      <c r="AJ227" s="1">
        <v>33872.230000000003</v>
      </c>
      <c r="AK227" s="1">
        <v>33872.230000000003</v>
      </c>
      <c r="AL227" s="1">
        <v>127.7699999999968</v>
      </c>
      <c r="AM227" s="1">
        <v>0</v>
      </c>
      <c r="AN227" s="1">
        <v>0</v>
      </c>
      <c r="AO227" s="1">
        <v>0</v>
      </c>
      <c r="AP227" s="1">
        <v>75000</v>
      </c>
      <c r="AQ227" s="1">
        <f t="shared" si="3"/>
        <v>34000</v>
      </c>
    </row>
    <row r="228" spans="1:43" x14ac:dyDescent="0.3">
      <c r="A228" t="s">
        <v>133</v>
      </c>
      <c r="B228" t="s">
        <v>1033</v>
      </c>
      <c r="C228">
        <v>1</v>
      </c>
      <c r="D228" t="s">
        <v>496</v>
      </c>
      <c r="E228">
        <v>1.3</v>
      </c>
      <c r="F228" t="s">
        <v>1031</v>
      </c>
      <c r="G228" t="s">
        <v>24</v>
      </c>
      <c r="H228" t="s">
        <v>25</v>
      </c>
      <c r="I228" t="s">
        <v>39</v>
      </c>
      <c r="J228" t="s">
        <v>40</v>
      </c>
      <c r="K228" t="s">
        <v>359</v>
      </c>
      <c r="L228">
        <v>3</v>
      </c>
      <c r="M228">
        <v>43</v>
      </c>
      <c r="N228" t="s">
        <v>361</v>
      </c>
      <c r="O228" t="s">
        <v>1088</v>
      </c>
      <c r="P228">
        <v>2900</v>
      </c>
      <c r="Q228" t="s">
        <v>1005</v>
      </c>
      <c r="R228">
        <v>2910</v>
      </c>
      <c r="S228" t="s">
        <v>69</v>
      </c>
      <c r="T228">
        <v>2911</v>
      </c>
      <c r="U228" t="s">
        <v>163</v>
      </c>
      <c r="V228">
        <v>0</v>
      </c>
      <c r="W228" t="s">
        <v>36</v>
      </c>
      <c r="X228">
        <v>2000</v>
      </c>
      <c r="Y228" t="s">
        <v>69</v>
      </c>
      <c r="Z228" t="s">
        <v>134</v>
      </c>
      <c r="AA228" t="s">
        <v>360</v>
      </c>
      <c r="AB228" t="s">
        <v>86</v>
      </c>
      <c r="AC228" t="s">
        <v>363</v>
      </c>
      <c r="AD228" t="s">
        <v>362</v>
      </c>
      <c r="AE228" s="1">
        <v>50000</v>
      </c>
      <c r="AF228" s="1">
        <v>50000</v>
      </c>
      <c r="AG228" s="1">
        <v>49938</v>
      </c>
      <c r="AH228" s="1">
        <v>49938</v>
      </c>
      <c r="AI228" s="1">
        <v>0</v>
      </c>
      <c r="AJ228" s="1">
        <v>0</v>
      </c>
      <c r="AK228" s="1">
        <v>0</v>
      </c>
      <c r="AL228" s="1">
        <v>62</v>
      </c>
      <c r="AM228" s="1">
        <v>0</v>
      </c>
      <c r="AN228" s="1">
        <v>0</v>
      </c>
      <c r="AO228" s="1">
        <v>0</v>
      </c>
      <c r="AP228" s="1">
        <v>50000</v>
      </c>
      <c r="AQ228" s="1">
        <f t="shared" si="3"/>
        <v>50000</v>
      </c>
    </row>
    <row r="229" spans="1:43" x14ac:dyDescent="0.3">
      <c r="A229" t="s">
        <v>133</v>
      </c>
      <c r="B229" t="s">
        <v>1033</v>
      </c>
      <c r="C229">
        <v>1</v>
      </c>
      <c r="D229" t="s">
        <v>496</v>
      </c>
      <c r="E229">
        <v>1.3</v>
      </c>
      <c r="F229" t="s">
        <v>1031</v>
      </c>
      <c r="G229" t="s">
        <v>24</v>
      </c>
      <c r="H229" t="s">
        <v>25</v>
      </c>
      <c r="I229" t="s">
        <v>39</v>
      </c>
      <c r="J229" t="s">
        <v>40</v>
      </c>
      <c r="K229" t="s">
        <v>359</v>
      </c>
      <c r="L229">
        <v>3</v>
      </c>
      <c r="M229">
        <v>43</v>
      </c>
      <c r="N229" t="s">
        <v>361</v>
      </c>
      <c r="O229" t="s">
        <v>1088</v>
      </c>
      <c r="P229">
        <v>3500</v>
      </c>
      <c r="Q229" t="s">
        <v>1051</v>
      </c>
      <c r="R229">
        <v>3570</v>
      </c>
      <c r="S229" t="s">
        <v>34</v>
      </c>
      <c r="T229">
        <v>3571</v>
      </c>
      <c r="U229" t="s">
        <v>179</v>
      </c>
      <c r="V229">
        <v>0</v>
      </c>
      <c r="W229" t="s">
        <v>36</v>
      </c>
      <c r="X229">
        <v>3000</v>
      </c>
      <c r="Y229" t="s">
        <v>34</v>
      </c>
      <c r="Z229" t="s">
        <v>134</v>
      </c>
      <c r="AA229" t="s">
        <v>360</v>
      </c>
      <c r="AB229" t="s">
        <v>86</v>
      </c>
      <c r="AC229" t="s">
        <v>363</v>
      </c>
      <c r="AD229" t="s">
        <v>362</v>
      </c>
      <c r="AE229" s="1">
        <v>250000</v>
      </c>
      <c r="AF229" s="1">
        <v>200000</v>
      </c>
      <c r="AG229" s="1">
        <v>197664</v>
      </c>
      <c r="AH229" s="1">
        <v>197664</v>
      </c>
      <c r="AI229" s="1">
        <v>109736</v>
      </c>
      <c r="AJ229" s="1">
        <v>109736</v>
      </c>
      <c r="AK229" s="1">
        <v>109736</v>
      </c>
      <c r="AL229" s="1">
        <v>52336</v>
      </c>
      <c r="AM229" s="1">
        <v>0</v>
      </c>
      <c r="AN229" s="1">
        <v>0</v>
      </c>
      <c r="AO229" s="1">
        <v>0</v>
      </c>
      <c r="AP229" s="1">
        <v>250000</v>
      </c>
      <c r="AQ229" s="1">
        <f t="shared" si="3"/>
        <v>250000</v>
      </c>
    </row>
    <row r="230" spans="1:43" x14ac:dyDescent="0.3">
      <c r="A230" t="s">
        <v>133</v>
      </c>
      <c r="B230" t="s">
        <v>1033</v>
      </c>
      <c r="C230">
        <v>1</v>
      </c>
      <c r="D230" t="s">
        <v>496</v>
      </c>
      <c r="E230">
        <v>1.3</v>
      </c>
      <c r="F230" t="s">
        <v>1031</v>
      </c>
      <c r="G230" t="s">
        <v>24</v>
      </c>
      <c r="H230" t="s">
        <v>25</v>
      </c>
      <c r="I230" t="s">
        <v>121</v>
      </c>
      <c r="J230" t="s">
        <v>122</v>
      </c>
      <c r="K230" t="s">
        <v>93</v>
      </c>
      <c r="L230">
        <v>1</v>
      </c>
      <c r="M230">
        <v>7</v>
      </c>
      <c r="N230" t="s">
        <v>124</v>
      </c>
      <c r="O230" t="s">
        <v>1087</v>
      </c>
      <c r="P230">
        <v>5800</v>
      </c>
      <c r="Q230" t="s">
        <v>1055</v>
      </c>
      <c r="R230">
        <v>5810</v>
      </c>
      <c r="S230" t="s">
        <v>80</v>
      </c>
      <c r="T230">
        <v>5811</v>
      </c>
      <c r="U230" t="s">
        <v>128</v>
      </c>
      <c r="V230">
        <v>0</v>
      </c>
      <c r="W230" t="s">
        <v>36</v>
      </c>
      <c r="X230">
        <v>5000</v>
      </c>
      <c r="Y230" t="s">
        <v>80</v>
      </c>
      <c r="Z230" t="s">
        <v>134</v>
      </c>
      <c r="AA230" t="s">
        <v>94</v>
      </c>
      <c r="AB230" t="s">
        <v>123</v>
      </c>
      <c r="AC230" t="s">
        <v>126</v>
      </c>
      <c r="AD230" t="s">
        <v>125</v>
      </c>
      <c r="AE230" s="1">
        <v>30325555.600000001</v>
      </c>
      <c r="AF230" s="1">
        <v>0</v>
      </c>
      <c r="AG230" s="1">
        <v>26218852.010000002</v>
      </c>
      <c r="AH230" s="1">
        <v>26218852.010000002</v>
      </c>
      <c r="AI230" s="1">
        <v>26218852.010000002</v>
      </c>
      <c r="AJ230" s="1">
        <v>26218852.010000002</v>
      </c>
      <c r="AK230" s="1">
        <v>26218852.010000002</v>
      </c>
      <c r="AL230" s="1">
        <v>4106703.59</v>
      </c>
      <c r="AM230" s="1">
        <v>0</v>
      </c>
      <c r="AN230" s="1">
        <v>0</v>
      </c>
      <c r="AO230" s="1">
        <v>0</v>
      </c>
      <c r="AP230" s="1">
        <v>30325555.600000001</v>
      </c>
      <c r="AQ230" s="1">
        <f t="shared" si="3"/>
        <v>30325555.600000001</v>
      </c>
    </row>
    <row r="231" spans="1:43" x14ac:dyDescent="0.3">
      <c r="A231" t="s">
        <v>133</v>
      </c>
      <c r="B231" t="s">
        <v>1033</v>
      </c>
      <c r="C231">
        <v>1</v>
      </c>
      <c r="D231" t="s">
        <v>496</v>
      </c>
      <c r="E231">
        <v>1.3</v>
      </c>
      <c r="F231" t="s">
        <v>1031</v>
      </c>
      <c r="G231" t="s">
        <v>24</v>
      </c>
      <c r="H231" t="s">
        <v>25</v>
      </c>
      <c r="I231" t="s">
        <v>121</v>
      </c>
      <c r="J231" t="s">
        <v>122</v>
      </c>
      <c r="K231" t="s">
        <v>93</v>
      </c>
      <c r="L231">
        <v>1</v>
      </c>
      <c r="M231">
        <v>7</v>
      </c>
      <c r="N231" t="s">
        <v>124</v>
      </c>
      <c r="O231" t="s">
        <v>1088</v>
      </c>
      <c r="P231">
        <v>3300</v>
      </c>
      <c r="Q231" t="s">
        <v>1035</v>
      </c>
      <c r="R231">
        <v>3390</v>
      </c>
      <c r="S231" t="s">
        <v>34</v>
      </c>
      <c r="T231">
        <v>3391</v>
      </c>
      <c r="U231" t="s">
        <v>141</v>
      </c>
      <c r="V231">
        <v>0</v>
      </c>
      <c r="W231" t="s">
        <v>36</v>
      </c>
      <c r="X231">
        <v>3000</v>
      </c>
      <c r="Y231" t="s">
        <v>34</v>
      </c>
      <c r="Z231" t="s">
        <v>134</v>
      </c>
      <c r="AA231" t="s">
        <v>94</v>
      </c>
      <c r="AB231" t="s">
        <v>123</v>
      </c>
      <c r="AC231" t="s">
        <v>126</v>
      </c>
      <c r="AD231" t="s">
        <v>125</v>
      </c>
      <c r="AE231" s="1">
        <v>812000</v>
      </c>
      <c r="AF231" s="1">
        <v>0</v>
      </c>
      <c r="AG231" s="1">
        <v>1457888</v>
      </c>
      <c r="AH231" s="1">
        <v>726508</v>
      </c>
      <c r="AI231" s="1">
        <v>726508</v>
      </c>
      <c r="AJ231" s="1">
        <v>726508</v>
      </c>
      <c r="AK231" s="1">
        <v>726508</v>
      </c>
      <c r="AL231" s="1">
        <v>-645888</v>
      </c>
      <c r="AM231" s="1">
        <v>0</v>
      </c>
      <c r="AN231" s="1">
        <v>0</v>
      </c>
      <c r="AO231" s="1">
        <v>0</v>
      </c>
      <c r="AP231" s="1">
        <v>812000</v>
      </c>
      <c r="AQ231" s="1">
        <f t="shared" si="3"/>
        <v>812000</v>
      </c>
    </row>
    <row r="232" spans="1:43" x14ac:dyDescent="0.3">
      <c r="A232" t="s">
        <v>133</v>
      </c>
      <c r="B232" t="s">
        <v>1033</v>
      </c>
      <c r="C232">
        <v>1</v>
      </c>
      <c r="D232" t="s">
        <v>496</v>
      </c>
      <c r="E232">
        <v>1.3</v>
      </c>
      <c r="F232" t="s">
        <v>1031</v>
      </c>
      <c r="G232" t="s">
        <v>24</v>
      </c>
      <c r="H232" t="s">
        <v>25</v>
      </c>
      <c r="I232" t="s">
        <v>121</v>
      </c>
      <c r="J232" t="s">
        <v>122</v>
      </c>
      <c r="K232" t="s">
        <v>93</v>
      </c>
      <c r="L232">
        <v>1</v>
      </c>
      <c r="M232">
        <v>7</v>
      </c>
      <c r="N232" t="s">
        <v>124</v>
      </c>
      <c r="O232" t="s">
        <v>1088</v>
      </c>
      <c r="P232">
        <v>3400</v>
      </c>
      <c r="Q232" t="s">
        <v>1059</v>
      </c>
      <c r="R232">
        <v>3410</v>
      </c>
      <c r="S232" t="s">
        <v>34</v>
      </c>
      <c r="T232">
        <v>3411</v>
      </c>
      <c r="U232" t="s">
        <v>268</v>
      </c>
      <c r="V232">
        <v>0</v>
      </c>
      <c r="W232" t="s">
        <v>36</v>
      </c>
      <c r="X232">
        <v>3000</v>
      </c>
      <c r="Y232" t="s">
        <v>34</v>
      </c>
      <c r="Z232" t="s">
        <v>134</v>
      </c>
      <c r="AA232" t="s">
        <v>94</v>
      </c>
      <c r="AB232" t="s">
        <v>123</v>
      </c>
      <c r="AC232" t="s">
        <v>126</v>
      </c>
      <c r="AD232" t="s">
        <v>125</v>
      </c>
      <c r="AE232" s="1">
        <v>2112609.0699999998</v>
      </c>
      <c r="AF232" s="1">
        <v>500000</v>
      </c>
      <c r="AG232" s="1">
        <v>1112609.07</v>
      </c>
      <c r="AH232" s="1">
        <v>1112609.07</v>
      </c>
      <c r="AI232" s="1">
        <v>1112609.07</v>
      </c>
      <c r="AJ232" s="1">
        <v>1112609.07</v>
      </c>
      <c r="AK232" s="1">
        <v>1112609.07</v>
      </c>
      <c r="AL232" s="1">
        <v>999999.99999999977</v>
      </c>
      <c r="AM232" s="1">
        <v>0</v>
      </c>
      <c r="AN232" s="1">
        <v>0</v>
      </c>
      <c r="AO232" s="1">
        <v>0</v>
      </c>
      <c r="AP232" s="1">
        <v>2112609.0699999998</v>
      </c>
      <c r="AQ232" s="1">
        <f t="shared" si="3"/>
        <v>2112609.0699999998</v>
      </c>
    </row>
    <row r="233" spans="1:43" x14ac:dyDescent="0.3">
      <c r="A233" t="s">
        <v>133</v>
      </c>
      <c r="B233" t="s">
        <v>1033</v>
      </c>
      <c r="C233">
        <v>1</v>
      </c>
      <c r="D233" t="s">
        <v>496</v>
      </c>
      <c r="E233">
        <v>1.3</v>
      </c>
      <c r="F233" t="s">
        <v>1031</v>
      </c>
      <c r="G233" t="s">
        <v>24</v>
      </c>
      <c r="H233" t="s">
        <v>25</v>
      </c>
      <c r="I233" t="s">
        <v>121</v>
      </c>
      <c r="J233" t="s">
        <v>122</v>
      </c>
      <c r="K233" t="s">
        <v>93</v>
      </c>
      <c r="L233">
        <v>1</v>
      </c>
      <c r="M233">
        <v>7</v>
      </c>
      <c r="N233" t="s">
        <v>124</v>
      </c>
      <c r="O233" t="s">
        <v>1088</v>
      </c>
      <c r="P233">
        <v>3800</v>
      </c>
      <c r="Q233" t="s">
        <v>1039</v>
      </c>
      <c r="R233">
        <v>3820</v>
      </c>
      <c r="S233" t="s">
        <v>34</v>
      </c>
      <c r="T233">
        <v>3821</v>
      </c>
      <c r="U233" t="s">
        <v>229</v>
      </c>
      <c r="V233">
        <v>0</v>
      </c>
      <c r="W233" t="s">
        <v>36</v>
      </c>
      <c r="X233">
        <v>3000</v>
      </c>
      <c r="Y233" t="s">
        <v>34</v>
      </c>
      <c r="Z233" t="s">
        <v>134</v>
      </c>
      <c r="AA233" t="s">
        <v>94</v>
      </c>
      <c r="AB233" t="s">
        <v>123</v>
      </c>
      <c r="AC233" t="s">
        <v>126</v>
      </c>
      <c r="AD233" t="s">
        <v>125</v>
      </c>
      <c r="AE233" s="1">
        <v>160000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160000</v>
      </c>
      <c r="AM233" s="1">
        <v>0</v>
      </c>
      <c r="AN233" s="1">
        <v>0</v>
      </c>
      <c r="AO233" s="1">
        <v>0</v>
      </c>
      <c r="AP233" s="1">
        <v>160000</v>
      </c>
      <c r="AQ233" s="1">
        <f t="shared" si="3"/>
        <v>160000</v>
      </c>
    </row>
    <row r="234" spans="1:43" x14ac:dyDescent="0.3">
      <c r="A234" t="s">
        <v>133</v>
      </c>
      <c r="B234" t="s">
        <v>1033</v>
      </c>
      <c r="C234">
        <v>1</v>
      </c>
      <c r="D234" t="s">
        <v>496</v>
      </c>
      <c r="E234">
        <v>1.3</v>
      </c>
      <c r="F234" t="s">
        <v>1031</v>
      </c>
      <c r="G234" t="s">
        <v>24</v>
      </c>
      <c r="H234" t="s">
        <v>25</v>
      </c>
      <c r="I234" t="s">
        <v>121</v>
      </c>
      <c r="J234" t="s">
        <v>122</v>
      </c>
      <c r="K234" t="s">
        <v>93</v>
      </c>
      <c r="L234">
        <v>1</v>
      </c>
      <c r="M234">
        <v>7</v>
      </c>
      <c r="N234" t="s">
        <v>124</v>
      </c>
      <c r="O234" t="s">
        <v>1088</v>
      </c>
      <c r="P234">
        <v>3900</v>
      </c>
      <c r="Q234" t="s">
        <v>1032</v>
      </c>
      <c r="R234">
        <v>3920</v>
      </c>
      <c r="S234" t="s">
        <v>34</v>
      </c>
      <c r="T234">
        <v>3922</v>
      </c>
      <c r="U234" t="s">
        <v>127</v>
      </c>
      <c r="V234">
        <v>0</v>
      </c>
      <c r="W234" t="s">
        <v>36</v>
      </c>
      <c r="X234">
        <v>3000</v>
      </c>
      <c r="Y234" t="s">
        <v>34</v>
      </c>
      <c r="Z234" t="s">
        <v>134</v>
      </c>
      <c r="AA234" t="s">
        <v>94</v>
      </c>
      <c r="AB234" t="s">
        <v>123</v>
      </c>
      <c r="AC234" t="s">
        <v>126</v>
      </c>
      <c r="AD234" t="s">
        <v>125</v>
      </c>
      <c r="AE234" s="1">
        <v>1500000</v>
      </c>
      <c r="AF234" s="1">
        <v>0</v>
      </c>
      <c r="AG234" s="1">
        <v>654168.37</v>
      </c>
      <c r="AH234" s="1">
        <v>654168.37</v>
      </c>
      <c r="AI234" s="1">
        <v>654168.37</v>
      </c>
      <c r="AJ234" s="1">
        <v>327084.45</v>
      </c>
      <c r="AK234" s="1">
        <v>327084.45</v>
      </c>
      <c r="AL234" s="1">
        <v>845831.63</v>
      </c>
      <c r="AM234" s="1">
        <v>0</v>
      </c>
      <c r="AN234" s="1">
        <v>0</v>
      </c>
      <c r="AO234" s="1">
        <v>0</v>
      </c>
      <c r="AP234" s="1">
        <v>1500000</v>
      </c>
      <c r="AQ234" s="1">
        <f t="shared" si="3"/>
        <v>1500000</v>
      </c>
    </row>
    <row r="235" spans="1:43" x14ac:dyDescent="0.3">
      <c r="A235" t="s">
        <v>133</v>
      </c>
      <c r="B235" t="s">
        <v>1033</v>
      </c>
      <c r="C235">
        <v>1</v>
      </c>
      <c r="D235" t="s">
        <v>496</v>
      </c>
      <c r="E235">
        <v>1.3</v>
      </c>
      <c r="F235" t="s">
        <v>1031</v>
      </c>
      <c r="G235" t="s">
        <v>24</v>
      </c>
      <c r="H235" t="s">
        <v>25</v>
      </c>
      <c r="I235" t="s">
        <v>104</v>
      </c>
      <c r="J235" t="s">
        <v>105</v>
      </c>
      <c r="K235" t="s">
        <v>84</v>
      </c>
      <c r="L235">
        <v>3</v>
      </c>
      <c r="M235">
        <v>37</v>
      </c>
      <c r="N235" t="s">
        <v>106</v>
      </c>
      <c r="O235" t="s">
        <v>1087</v>
      </c>
      <c r="P235">
        <v>6100</v>
      </c>
      <c r="Q235" t="s">
        <v>1048</v>
      </c>
      <c r="R235">
        <v>6120</v>
      </c>
      <c r="S235" t="s">
        <v>1049</v>
      </c>
      <c r="T235">
        <v>6121</v>
      </c>
      <c r="U235" t="s">
        <v>110</v>
      </c>
      <c r="V235">
        <v>0</v>
      </c>
      <c r="W235" t="s">
        <v>36</v>
      </c>
      <c r="X235">
        <v>6000</v>
      </c>
      <c r="Y235" t="s">
        <v>109</v>
      </c>
      <c r="Z235" t="s">
        <v>134</v>
      </c>
      <c r="AA235" t="s">
        <v>85</v>
      </c>
      <c r="AB235" t="s">
        <v>86</v>
      </c>
      <c r="AC235" t="s">
        <v>108</v>
      </c>
      <c r="AD235" t="s">
        <v>107</v>
      </c>
      <c r="AE235" s="1">
        <v>0</v>
      </c>
      <c r="AF235" s="1">
        <v>20466278.190000001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f t="shared" si="3"/>
        <v>0</v>
      </c>
    </row>
    <row r="236" spans="1:43" x14ac:dyDescent="0.3">
      <c r="A236" t="s">
        <v>133</v>
      </c>
      <c r="B236" t="s">
        <v>1033</v>
      </c>
      <c r="C236">
        <v>1</v>
      </c>
      <c r="D236" t="s">
        <v>496</v>
      </c>
      <c r="E236">
        <v>1.3</v>
      </c>
      <c r="F236" t="s">
        <v>1031</v>
      </c>
      <c r="G236" t="s">
        <v>24</v>
      </c>
      <c r="H236" t="s">
        <v>25</v>
      </c>
      <c r="I236" t="s">
        <v>104</v>
      </c>
      <c r="J236" t="s">
        <v>105</v>
      </c>
      <c r="K236" t="s">
        <v>84</v>
      </c>
      <c r="L236">
        <v>3</v>
      </c>
      <c r="M236">
        <v>37</v>
      </c>
      <c r="N236" t="s">
        <v>106</v>
      </c>
      <c r="O236" t="s">
        <v>1087</v>
      </c>
      <c r="P236">
        <v>6100</v>
      </c>
      <c r="Q236" t="s">
        <v>1048</v>
      </c>
      <c r="R236">
        <v>6130</v>
      </c>
      <c r="S236" t="s">
        <v>1049</v>
      </c>
      <c r="T236">
        <v>6131</v>
      </c>
      <c r="U236" t="s">
        <v>111</v>
      </c>
      <c r="V236">
        <v>0</v>
      </c>
      <c r="W236" t="s">
        <v>36</v>
      </c>
      <c r="X236">
        <v>6000</v>
      </c>
      <c r="Y236" t="s">
        <v>109</v>
      </c>
      <c r="Z236" t="s">
        <v>134</v>
      </c>
      <c r="AA236" t="s">
        <v>85</v>
      </c>
      <c r="AB236" t="s">
        <v>86</v>
      </c>
      <c r="AC236" t="s">
        <v>108</v>
      </c>
      <c r="AD236" t="s">
        <v>107</v>
      </c>
      <c r="AE236" s="1">
        <v>33683296.25</v>
      </c>
      <c r="AF236" s="1">
        <v>0</v>
      </c>
      <c r="AG236" s="1">
        <v>3683296.25</v>
      </c>
      <c r="AH236" s="1">
        <v>3683296.25</v>
      </c>
      <c r="AI236" s="1">
        <v>2453511.9</v>
      </c>
      <c r="AJ236" s="1">
        <v>2453511.9</v>
      </c>
      <c r="AK236" s="1">
        <v>2453511.9</v>
      </c>
      <c r="AL236" s="1">
        <v>30000000</v>
      </c>
      <c r="AM236" s="1">
        <v>0</v>
      </c>
      <c r="AN236" s="1">
        <v>0</v>
      </c>
      <c r="AO236" s="1">
        <v>0</v>
      </c>
      <c r="AP236" s="1">
        <v>33683296.25</v>
      </c>
      <c r="AQ236" s="1">
        <f t="shared" si="3"/>
        <v>33683296.25</v>
      </c>
    </row>
    <row r="237" spans="1:43" x14ac:dyDescent="0.3">
      <c r="A237" t="s">
        <v>133</v>
      </c>
      <c r="B237" t="s">
        <v>1033</v>
      </c>
      <c r="C237">
        <v>1</v>
      </c>
      <c r="D237" t="s">
        <v>496</v>
      </c>
      <c r="E237">
        <v>1.3</v>
      </c>
      <c r="F237" t="s">
        <v>1031</v>
      </c>
      <c r="G237" t="s">
        <v>24</v>
      </c>
      <c r="H237" t="s">
        <v>25</v>
      </c>
      <c r="I237" t="s">
        <v>104</v>
      </c>
      <c r="J237" t="s">
        <v>105</v>
      </c>
      <c r="K237" t="s">
        <v>84</v>
      </c>
      <c r="L237">
        <v>3</v>
      </c>
      <c r="M237">
        <v>37</v>
      </c>
      <c r="N237" t="s">
        <v>106</v>
      </c>
      <c r="O237" t="s">
        <v>1087</v>
      </c>
      <c r="P237">
        <v>6100</v>
      </c>
      <c r="Q237" t="s">
        <v>1048</v>
      </c>
      <c r="R237">
        <v>6130</v>
      </c>
      <c r="S237" t="s">
        <v>1049</v>
      </c>
      <c r="T237">
        <v>6131</v>
      </c>
      <c r="U237" t="s">
        <v>111</v>
      </c>
      <c r="V237">
        <v>28</v>
      </c>
      <c r="W237" t="s">
        <v>367</v>
      </c>
      <c r="X237">
        <v>6000</v>
      </c>
      <c r="Y237" t="s">
        <v>109</v>
      </c>
      <c r="Z237" t="s">
        <v>134</v>
      </c>
      <c r="AA237" t="s">
        <v>85</v>
      </c>
      <c r="AB237" t="s">
        <v>86</v>
      </c>
      <c r="AC237" t="s">
        <v>108</v>
      </c>
      <c r="AD237" t="s">
        <v>107</v>
      </c>
      <c r="AE237" s="1">
        <v>70368847.280000001</v>
      </c>
      <c r="AF237" s="1">
        <v>34090909.229999997</v>
      </c>
      <c r="AG237" s="1">
        <v>68181818.180000007</v>
      </c>
      <c r="AH237" s="1">
        <v>68181818.180000007</v>
      </c>
      <c r="AI237" s="1">
        <v>39771373.950000003</v>
      </c>
      <c r="AJ237" s="1">
        <v>39771373.950000003</v>
      </c>
      <c r="AK237" s="1">
        <v>39771373.950000003</v>
      </c>
      <c r="AL237" s="1">
        <v>2187029.099999994</v>
      </c>
      <c r="AM237" s="1">
        <v>0</v>
      </c>
      <c r="AN237" s="1">
        <v>0</v>
      </c>
      <c r="AO237" s="1">
        <v>0</v>
      </c>
      <c r="AP237" s="1">
        <v>70368847.280000001</v>
      </c>
      <c r="AQ237" s="1">
        <f t="shared" si="3"/>
        <v>70368847.280000001</v>
      </c>
    </row>
    <row r="238" spans="1:43" x14ac:dyDescent="0.3">
      <c r="A238" t="s">
        <v>133</v>
      </c>
      <c r="B238" t="s">
        <v>1033</v>
      </c>
      <c r="C238">
        <v>1</v>
      </c>
      <c r="D238" t="s">
        <v>496</v>
      </c>
      <c r="E238">
        <v>1.3</v>
      </c>
      <c r="F238" t="s">
        <v>1031</v>
      </c>
      <c r="G238" t="s">
        <v>24</v>
      </c>
      <c r="H238" t="s">
        <v>25</v>
      </c>
      <c r="I238" t="s">
        <v>104</v>
      </c>
      <c r="J238" t="s">
        <v>105</v>
      </c>
      <c r="K238" t="s">
        <v>84</v>
      </c>
      <c r="L238">
        <v>3</v>
      </c>
      <c r="M238">
        <v>37</v>
      </c>
      <c r="N238" t="s">
        <v>106</v>
      </c>
      <c r="O238" t="s">
        <v>1087</v>
      </c>
      <c r="P238">
        <v>6100</v>
      </c>
      <c r="Q238" t="s">
        <v>1048</v>
      </c>
      <c r="R238">
        <v>6150</v>
      </c>
      <c r="S238" t="s">
        <v>1049</v>
      </c>
      <c r="T238">
        <v>6151</v>
      </c>
      <c r="U238" t="s">
        <v>112</v>
      </c>
      <c r="V238">
        <v>0</v>
      </c>
      <c r="W238" t="s">
        <v>36</v>
      </c>
      <c r="X238">
        <v>6000</v>
      </c>
      <c r="Y238" t="s">
        <v>109</v>
      </c>
      <c r="Z238" t="s">
        <v>134</v>
      </c>
      <c r="AA238" t="s">
        <v>85</v>
      </c>
      <c r="AB238" t="s">
        <v>86</v>
      </c>
      <c r="AC238" t="s">
        <v>108</v>
      </c>
      <c r="AD238" t="s">
        <v>107</v>
      </c>
      <c r="AE238" s="1">
        <v>2833043.46</v>
      </c>
      <c r="AF238" s="1">
        <v>0</v>
      </c>
      <c r="AG238" s="1">
        <v>1983043.46</v>
      </c>
      <c r="AH238" s="1">
        <v>1983043.46</v>
      </c>
      <c r="AI238" s="1">
        <v>1983043.46</v>
      </c>
      <c r="AJ238" s="1">
        <v>1983043.46</v>
      </c>
      <c r="AK238" s="1">
        <v>1983043.46</v>
      </c>
      <c r="AL238" s="1">
        <v>850000</v>
      </c>
      <c r="AM238" s="1">
        <v>0</v>
      </c>
      <c r="AN238" s="1">
        <v>0</v>
      </c>
      <c r="AO238" s="1">
        <v>0</v>
      </c>
      <c r="AP238" s="1">
        <v>2833043.46</v>
      </c>
      <c r="AQ238" s="1">
        <f t="shared" si="3"/>
        <v>2833043.46</v>
      </c>
    </row>
    <row r="239" spans="1:43" x14ac:dyDescent="0.3">
      <c r="A239" t="s">
        <v>133</v>
      </c>
      <c r="B239" t="s">
        <v>1033</v>
      </c>
      <c r="C239">
        <v>1</v>
      </c>
      <c r="D239" t="s">
        <v>496</v>
      </c>
      <c r="E239">
        <v>1.3</v>
      </c>
      <c r="F239" t="s">
        <v>1031</v>
      </c>
      <c r="G239" t="s">
        <v>24</v>
      </c>
      <c r="H239" t="s">
        <v>25</v>
      </c>
      <c r="I239" t="s">
        <v>104</v>
      </c>
      <c r="J239" t="s">
        <v>105</v>
      </c>
      <c r="K239" t="s">
        <v>84</v>
      </c>
      <c r="L239">
        <v>3</v>
      </c>
      <c r="M239">
        <v>37</v>
      </c>
      <c r="N239" t="s">
        <v>106</v>
      </c>
      <c r="O239" t="s">
        <v>1088</v>
      </c>
      <c r="P239">
        <v>2700</v>
      </c>
      <c r="Q239" t="s">
        <v>1003</v>
      </c>
      <c r="R239">
        <v>2720</v>
      </c>
      <c r="S239" t="s">
        <v>69</v>
      </c>
      <c r="T239">
        <v>2721</v>
      </c>
      <c r="U239" t="s">
        <v>162</v>
      </c>
      <c r="V239">
        <v>0</v>
      </c>
      <c r="W239" t="s">
        <v>36</v>
      </c>
      <c r="X239">
        <v>2000</v>
      </c>
      <c r="Y239" t="s">
        <v>69</v>
      </c>
      <c r="Z239" t="s">
        <v>134</v>
      </c>
      <c r="AA239" t="s">
        <v>85</v>
      </c>
      <c r="AB239" t="s">
        <v>86</v>
      </c>
      <c r="AC239" t="s">
        <v>108</v>
      </c>
      <c r="AD239" t="s">
        <v>107</v>
      </c>
      <c r="AE239" s="1">
        <v>20000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20000</v>
      </c>
      <c r="AM239" s="1">
        <v>0</v>
      </c>
      <c r="AN239" s="1">
        <v>0</v>
      </c>
      <c r="AO239" s="1">
        <v>0</v>
      </c>
      <c r="AP239" s="1">
        <v>0</v>
      </c>
      <c r="AQ239" s="1">
        <f t="shared" si="3"/>
        <v>20000</v>
      </c>
    </row>
    <row r="240" spans="1:43" x14ac:dyDescent="0.3">
      <c r="A240" t="s">
        <v>133</v>
      </c>
      <c r="B240" t="s">
        <v>1033</v>
      </c>
      <c r="C240">
        <v>1</v>
      </c>
      <c r="D240" t="s">
        <v>496</v>
      </c>
      <c r="E240">
        <v>1.3</v>
      </c>
      <c r="F240" t="s">
        <v>1031</v>
      </c>
      <c r="G240" t="s">
        <v>24</v>
      </c>
      <c r="H240" t="s">
        <v>25</v>
      </c>
      <c r="I240" t="s">
        <v>104</v>
      </c>
      <c r="J240" t="s">
        <v>105</v>
      </c>
      <c r="K240" t="s">
        <v>84</v>
      </c>
      <c r="L240">
        <v>3</v>
      </c>
      <c r="M240">
        <v>37</v>
      </c>
      <c r="N240" t="s">
        <v>106</v>
      </c>
      <c r="O240" t="s">
        <v>1088</v>
      </c>
      <c r="P240">
        <v>3300</v>
      </c>
      <c r="Q240" t="s">
        <v>1035</v>
      </c>
      <c r="R240">
        <v>3360</v>
      </c>
      <c r="S240" t="s">
        <v>34</v>
      </c>
      <c r="T240">
        <v>3361</v>
      </c>
      <c r="U240" t="s">
        <v>201</v>
      </c>
      <c r="V240">
        <v>0</v>
      </c>
      <c r="W240" t="s">
        <v>36</v>
      </c>
      <c r="X240">
        <v>3000</v>
      </c>
      <c r="Y240" t="s">
        <v>34</v>
      </c>
      <c r="Z240" t="s">
        <v>134</v>
      </c>
      <c r="AA240" t="s">
        <v>85</v>
      </c>
      <c r="AB240" t="s">
        <v>86</v>
      </c>
      <c r="AC240" t="s">
        <v>108</v>
      </c>
      <c r="AD240" t="s">
        <v>107</v>
      </c>
      <c r="AE240" s="1">
        <v>12318.5</v>
      </c>
      <c r="AF240" s="1">
        <v>0</v>
      </c>
      <c r="AG240" s="1">
        <v>12318.5</v>
      </c>
      <c r="AH240" s="1">
        <v>12318.5</v>
      </c>
      <c r="AI240" s="1">
        <v>12318.5</v>
      </c>
      <c r="AJ240" s="1">
        <v>12318.5</v>
      </c>
      <c r="AK240" s="1">
        <v>12318.5</v>
      </c>
      <c r="AL240" s="1">
        <v>0</v>
      </c>
      <c r="AM240" s="1">
        <v>0</v>
      </c>
      <c r="AN240" s="1">
        <v>0</v>
      </c>
      <c r="AO240" s="1">
        <v>0</v>
      </c>
      <c r="AP240" s="1">
        <v>12318.5</v>
      </c>
      <c r="AQ240" s="1">
        <f t="shared" si="3"/>
        <v>12318.5</v>
      </c>
    </row>
    <row r="241" spans="1:43" x14ac:dyDescent="0.3">
      <c r="A241" t="s">
        <v>133</v>
      </c>
      <c r="B241" t="s">
        <v>1033</v>
      </c>
      <c r="C241">
        <v>1</v>
      </c>
      <c r="D241" t="s">
        <v>496</v>
      </c>
      <c r="E241">
        <v>1.3</v>
      </c>
      <c r="F241" t="s">
        <v>1031</v>
      </c>
      <c r="G241" t="s">
        <v>24</v>
      </c>
      <c r="H241" t="s">
        <v>25</v>
      </c>
      <c r="I241" t="s">
        <v>104</v>
      </c>
      <c r="J241" t="s">
        <v>105</v>
      </c>
      <c r="K241" t="s">
        <v>84</v>
      </c>
      <c r="L241">
        <v>3</v>
      </c>
      <c r="M241">
        <v>37</v>
      </c>
      <c r="N241" t="s">
        <v>106</v>
      </c>
      <c r="O241" t="s">
        <v>1087</v>
      </c>
      <c r="P241">
        <v>6100</v>
      </c>
      <c r="Q241" t="s">
        <v>1048</v>
      </c>
      <c r="R241">
        <v>6120</v>
      </c>
      <c r="S241" t="s">
        <v>1049</v>
      </c>
      <c r="T241">
        <v>6121</v>
      </c>
      <c r="U241" t="s">
        <v>110</v>
      </c>
      <c r="V241">
        <v>68</v>
      </c>
      <c r="W241" t="s">
        <v>1072</v>
      </c>
      <c r="X241">
        <v>6000</v>
      </c>
      <c r="Y241" t="s">
        <v>109</v>
      </c>
      <c r="Z241" t="s">
        <v>134</v>
      </c>
      <c r="AA241" t="s">
        <v>85</v>
      </c>
      <c r="AB241" t="s">
        <v>86</v>
      </c>
      <c r="AC241" t="s">
        <v>108</v>
      </c>
      <c r="AD241" t="s">
        <v>107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75000000</v>
      </c>
      <c r="AP241" s="1">
        <v>0</v>
      </c>
      <c r="AQ241" s="1">
        <f t="shared" si="3"/>
        <v>75000000</v>
      </c>
    </row>
    <row r="242" spans="1:43" x14ac:dyDescent="0.3">
      <c r="A242" t="s">
        <v>133</v>
      </c>
      <c r="B242" t="s">
        <v>1033</v>
      </c>
      <c r="C242">
        <v>1</v>
      </c>
      <c r="D242" t="s">
        <v>496</v>
      </c>
      <c r="E242">
        <v>1.3</v>
      </c>
      <c r="F242" t="s">
        <v>1031</v>
      </c>
      <c r="G242" t="s">
        <v>24</v>
      </c>
      <c r="H242" t="s">
        <v>25</v>
      </c>
      <c r="I242" t="s">
        <v>104</v>
      </c>
      <c r="J242" t="s">
        <v>105</v>
      </c>
      <c r="K242" t="s">
        <v>84</v>
      </c>
      <c r="L242">
        <v>3</v>
      </c>
      <c r="M242">
        <v>38</v>
      </c>
      <c r="N242" t="s">
        <v>106</v>
      </c>
      <c r="O242" t="s">
        <v>1087</v>
      </c>
      <c r="P242">
        <v>6100</v>
      </c>
      <c r="Q242" t="s">
        <v>1048</v>
      </c>
      <c r="R242">
        <v>6120</v>
      </c>
      <c r="S242" t="s">
        <v>1049</v>
      </c>
      <c r="T242">
        <v>6121</v>
      </c>
      <c r="U242" t="s">
        <v>110</v>
      </c>
      <c r="V242">
        <v>0</v>
      </c>
      <c r="W242" t="s">
        <v>36</v>
      </c>
      <c r="X242">
        <v>6000</v>
      </c>
      <c r="Y242" t="s">
        <v>109</v>
      </c>
      <c r="Z242" t="s">
        <v>134</v>
      </c>
      <c r="AA242" t="s">
        <v>85</v>
      </c>
      <c r="AB242" t="s">
        <v>86</v>
      </c>
      <c r="AC242" t="s">
        <v>368</v>
      </c>
      <c r="AD242" t="s">
        <v>107</v>
      </c>
      <c r="AE242" s="1">
        <v>5724717.4800000004</v>
      </c>
      <c r="AF242" s="1">
        <v>16000000</v>
      </c>
      <c r="AG242" s="1">
        <v>3998966.69</v>
      </c>
      <c r="AH242" s="1">
        <v>3998966.69</v>
      </c>
      <c r="AI242" s="1">
        <v>999741.67</v>
      </c>
      <c r="AJ242" s="1">
        <v>999741.67</v>
      </c>
      <c r="AK242" s="1">
        <v>999741.67</v>
      </c>
      <c r="AL242" s="1">
        <v>1725750.7900000005</v>
      </c>
      <c r="AM242" s="1">
        <v>0</v>
      </c>
      <c r="AN242" s="1">
        <v>0</v>
      </c>
      <c r="AO242" s="1">
        <v>0</v>
      </c>
      <c r="AP242" s="1">
        <v>16000000</v>
      </c>
      <c r="AQ242" s="1">
        <f t="shared" si="3"/>
        <v>5724717.4800000004</v>
      </c>
    </row>
    <row r="243" spans="1:43" x14ac:dyDescent="0.3">
      <c r="A243" t="s">
        <v>133</v>
      </c>
      <c r="B243" t="s">
        <v>1033</v>
      </c>
      <c r="C243">
        <v>1</v>
      </c>
      <c r="D243" t="s">
        <v>496</v>
      </c>
      <c r="E243">
        <v>1.3</v>
      </c>
      <c r="F243" t="s">
        <v>1031</v>
      </c>
      <c r="G243" t="s">
        <v>24</v>
      </c>
      <c r="H243" t="s">
        <v>25</v>
      </c>
      <c r="I243" t="s">
        <v>104</v>
      </c>
      <c r="J243" t="s">
        <v>105</v>
      </c>
      <c r="K243" t="s">
        <v>84</v>
      </c>
      <c r="L243">
        <v>3</v>
      </c>
      <c r="M243">
        <v>38</v>
      </c>
      <c r="N243" t="s">
        <v>106</v>
      </c>
      <c r="O243" t="s">
        <v>1087</v>
      </c>
      <c r="P243">
        <v>6100</v>
      </c>
      <c r="Q243" t="s">
        <v>1048</v>
      </c>
      <c r="R243">
        <v>6150</v>
      </c>
      <c r="S243" t="s">
        <v>1049</v>
      </c>
      <c r="T243">
        <v>6151</v>
      </c>
      <c r="U243" t="s">
        <v>112</v>
      </c>
      <c r="V243">
        <v>0</v>
      </c>
      <c r="W243" t="s">
        <v>36</v>
      </c>
      <c r="X243">
        <v>6000</v>
      </c>
      <c r="Y243" t="s">
        <v>109</v>
      </c>
      <c r="Z243" t="s">
        <v>134</v>
      </c>
      <c r="AA243" t="s">
        <v>85</v>
      </c>
      <c r="AB243" t="s">
        <v>86</v>
      </c>
      <c r="AC243" t="s">
        <v>368</v>
      </c>
      <c r="AD243" t="s">
        <v>107</v>
      </c>
      <c r="AE243" s="1">
        <v>25425282.52</v>
      </c>
      <c r="AF243" s="1">
        <v>16000000</v>
      </c>
      <c r="AG243" s="1">
        <v>23808526.710000001</v>
      </c>
      <c r="AH243" s="1">
        <v>23808526.710000001</v>
      </c>
      <c r="AI243" s="1">
        <v>8735561.3300000001</v>
      </c>
      <c r="AJ243" s="1">
        <v>8735561.3300000001</v>
      </c>
      <c r="AK243" s="1">
        <v>8735561.3300000001</v>
      </c>
      <c r="AL243" s="1">
        <v>1616755.8099999987</v>
      </c>
      <c r="AM243" s="1">
        <v>0</v>
      </c>
      <c r="AN243" s="1">
        <v>0</v>
      </c>
      <c r="AO243" s="1">
        <v>0</v>
      </c>
      <c r="AP243" s="1">
        <v>15150000</v>
      </c>
      <c r="AQ243" s="1">
        <f t="shared" si="3"/>
        <v>25425282.52</v>
      </c>
    </row>
    <row r="244" spans="1:43" x14ac:dyDescent="0.3">
      <c r="A244" t="s">
        <v>133</v>
      </c>
      <c r="B244" t="s">
        <v>1033</v>
      </c>
      <c r="C244">
        <v>1</v>
      </c>
      <c r="D244" t="s">
        <v>496</v>
      </c>
      <c r="E244">
        <v>1.3</v>
      </c>
      <c r="F244" t="s">
        <v>1031</v>
      </c>
      <c r="G244" t="s">
        <v>24</v>
      </c>
      <c r="H244" t="s">
        <v>25</v>
      </c>
      <c r="I244" t="s">
        <v>369</v>
      </c>
      <c r="J244" t="s">
        <v>370</v>
      </c>
      <c r="K244" t="s">
        <v>302</v>
      </c>
      <c r="L244">
        <v>6</v>
      </c>
      <c r="M244">
        <v>6</v>
      </c>
      <c r="N244" t="s">
        <v>371</v>
      </c>
      <c r="O244" t="s">
        <v>1088</v>
      </c>
      <c r="P244">
        <v>3300</v>
      </c>
      <c r="Q244" t="s">
        <v>1035</v>
      </c>
      <c r="R244">
        <v>3390</v>
      </c>
      <c r="S244" t="s">
        <v>34</v>
      </c>
      <c r="T244">
        <v>3391</v>
      </c>
      <c r="U244" t="s">
        <v>141</v>
      </c>
      <c r="V244">
        <v>0</v>
      </c>
      <c r="W244" t="s">
        <v>36</v>
      </c>
      <c r="X244">
        <v>3000</v>
      </c>
      <c r="Y244" t="s">
        <v>34</v>
      </c>
      <c r="Z244" t="s">
        <v>134</v>
      </c>
      <c r="AA244" t="s">
        <v>303</v>
      </c>
      <c r="AB244" t="s">
        <v>30</v>
      </c>
      <c r="AC244" t="s">
        <v>373</v>
      </c>
      <c r="AD244" t="s">
        <v>372</v>
      </c>
      <c r="AE244" s="1">
        <v>2111015.56</v>
      </c>
      <c r="AF244" s="1">
        <v>1570000</v>
      </c>
      <c r="AG244" s="1">
        <v>2111015.56</v>
      </c>
      <c r="AH244" s="1">
        <v>2111015.56</v>
      </c>
      <c r="AI244" s="1">
        <v>787176</v>
      </c>
      <c r="AJ244" s="1">
        <v>787176</v>
      </c>
      <c r="AK244" s="1">
        <v>787176</v>
      </c>
      <c r="AL244" s="1">
        <v>0</v>
      </c>
      <c r="AM244" s="1">
        <v>0</v>
      </c>
      <c r="AN244" s="1">
        <v>0</v>
      </c>
      <c r="AO244" s="1">
        <v>0</v>
      </c>
      <c r="AP244" s="1">
        <v>2111015.56</v>
      </c>
      <c r="AQ244" s="1">
        <f t="shared" si="3"/>
        <v>2111015.56</v>
      </c>
    </row>
    <row r="245" spans="1:43" x14ac:dyDescent="0.3">
      <c r="A245" t="s">
        <v>133</v>
      </c>
      <c r="B245" t="s">
        <v>1033</v>
      </c>
      <c r="C245">
        <v>1</v>
      </c>
      <c r="D245" t="s">
        <v>496</v>
      </c>
      <c r="E245">
        <v>1.3</v>
      </c>
      <c r="F245" t="s">
        <v>1031</v>
      </c>
      <c r="G245" t="s">
        <v>24</v>
      </c>
      <c r="H245" t="s">
        <v>25</v>
      </c>
      <c r="I245" t="s">
        <v>374</v>
      </c>
      <c r="J245" t="s">
        <v>1073</v>
      </c>
      <c r="K245" t="s">
        <v>93</v>
      </c>
      <c r="L245">
        <v>1</v>
      </c>
      <c r="M245">
        <v>9</v>
      </c>
      <c r="N245" t="s">
        <v>124</v>
      </c>
      <c r="O245" t="s">
        <v>1088</v>
      </c>
      <c r="P245">
        <v>4400</v>
      </c>
      <c r="Q245" t="s">
        <v>1040</v>
      </c>
      <c r="R245">
        <v>4480</v>
      </c>
      <c r="S245" t="s">
        <v>1041</v>
      </c>
      <c r="T245">
        <v>4481</v>
      </c>
      <c r="U245" t="s">
        <v>376</v>
      </c>
      <c r="V245">
        <v>0</v>
      </c>
      <c r="W245" t="s">
        <v>36</v>
      </c>
      <c r="X245">
        <v>4000</v>
      </c>
      <c r="Y245" t="s">
        <v>150</v>
      </c>
      <c r="Z245" t="s">
        <v>134</v>
      </c>
      <c r="AA245" t="s">
        <v>94</v>
      </c>
      <c r="AB245" t="s">
        <v>123</v>
      </c>
      <c r="AC245" t="s">
        <v>375</v>
      </c>
      <c r="AD245" t="s">
        <v>125</v>
      </c>
      <c r="AE245" s="1">
        <v>751609.44</v>
      </c>
      <c r="AF245" s="1">
        <v>500000</v>
      </c>
      <c r="AG245" s="1">
        <v>1089485.31</v>
      </c>
      <c r="AH245" s="1">
        <v>1089485.31</v>
      </c>
      <c r="AI245" s="1">
        <v>1089485.31</v>
      </c>
      <c r="AJ245" s="1">
        <v>1089485.31</v>
      </c>
      <c r="AK245" s="1">
        <v>1089485.31</v>
      </c>
      <c r="AL245" s="1">
        <v>-337875.87000000011</v>
      </c>
      <c r="AM245" s="1">
        <v>0</v>
      </c>
      <c r="AN245" s="1">
        <v>0</v>
      </c>
      <c r="AO245" s="1">
        <v>0</v>
      </c>
      <c r="AP245" s="1">
        <v>500000</v>
      </c>
      <c r="AQ245" s="1">
        <f t="shared" si="3"/>
        <v>751609.44</v>
      </c>
    </row>
    <row r="246" spans="1:43" x14ac:dyDescent="0.3">
      <c r="A246" t="s">
        <v>133</v>
      </c>
      <c r="B246" t="s">
        <v>1033</v>
      </c>
      <c r="C246">
        <v>1</v>
      </c>
      <c r="D246" t="s">
        <v>496</v>
      </c>
      <c r="E246">
        <v>1.3</v>
      </c>
      <c r="F246" t="s">
        <v>1031</v>
      </c>
      <c r="G246" t="s">
        <v>261</v>
      </c>
      <c r="H246" t="s">
        <v>262</v>
      </c>
      <c r="I246" t="s">
        <v>121</v>
      </c>
      <c r="J246" t="s">
        <v>122</v>
      </c>
      <c r="K246" t="s">
        <v>263</v>
      </c>
      <c r="L246">
        <v>1</v>
      </c>
      <c r="M246">
        <v>17</v>
      </c>
      <c r="N246" t="s">
        <v>265</v>
      </c>
      <c r="O246" t="s">
        <v>1088</v>
      </c>
      <c r="P246">
        <v>2200</v>
      </c>
      <c r="Q246" t="s">
        <v>1000</v>
      </c>
      <c r="R246">
        <v>2210</v>
      </c>
      <c r="S246" t="s">
        <v>69</v>
      </c>
      <c r="T246">
        <v>2211</v>
      </c>
      <c r="U246" t="s">
        <v>137</v>
      </c>
      <c r="V246">
        <v>0</v>
      </c>
      <c r="W246" t="s">
        <v>36</v>
      </c>
      <c r="X246">
        <v>2000</v>
      </c>
      <c r="Y246" t="s">
        <v>69</v>
      </c>
      <c r="Z246" t="s">
        <v>134</v>
      </c>
      <c r="AA246" t="s">
        <v>264</v>
      </c>
      <c r="AB246" t="s">
        <v>123</v>
      </c>
      <c r="AC246" t="s">
        <v>267</v>
      </c>
      <c r="AD246" t="s">
        <v>266</v>
      </c>
      <c r="AE246" s="1">
        <v>85000</v>
      </c>
      <c r="AF246" s="1">
        <v>85000</v>
      </c>
      <c r="AG246" s="1">
        <v>52199.7</v>
      </c>
      <c r="AH246" s="1">
        <v>52199.7</v>
      </c>
      <c r="AI246" s="1">
        <v>52199.7</v>
      </c>
      <c r="AJ246" s="1">
        <v>52199.7</v>
      </c>
      <c r="AK246" s="1">
        <v>52199.7</v>
      </c>
      <c r="AL246" s="1">
        <v>32800.300000000003</v>
      </c>
      <c r="AM246" s="1">
        <v>0</v>
      </c>
      <c r="AN246" s="1">
        <v>0</v>
      </c>
      <c r="AO246" s="1">
        <v>0</v>
      </c>
      <c r="AP246" s="1">
        <v>85000</v>
      </c>
      <c r="AQ246" s="1">
        <f t="shared" si="3"/>
        <v>85000</v>
      </c>
    </row>
    <row r="247" spans="1:43" x14ac:dyDescent="0.3">
      <c r="A247" t="s">
        <v>133</v>
      </c>
      <c r="B247" t="s">
        <v>1033</v>
      </c>
      <c r="C247">
        <v>1</v>
      </c>
      <c r="D247" t="s">
        <v>496</v>
      </c>
      <c r="E247">
        <v>1.3</v>
      </c>
      <c r="F247" t="s">
        <v>1031</v>
      </c>
      <c r="G247" t="s">
        <v>261</v>
      </c>
      <c r="H247" t="s">
        <v>262</v>
      </c>
      <c r="I247" t="s">
        <v>121</v>
      </c>
      <c r="J247" t="s">
        <v>122</v>
      </c>
      <c r="K247" t="s">
        <v>263</v>
      </c>
      <c r="L247">
        <v>1</v>
      </c>
      <c r="M247">
        <v>17</v>
      </c>
      <c r="N247" t="s">
        <v>265</v>
      </c>
      <c r="O247" t="s">
        <v>1088</v>
      </c>
      <c r="P247">
        <v>2400</v>
      </c>
      <c r="Q247" t="s">
        <v>1061</v>
      </c>
      <c r="R247">
        <v>2490</v>
      </c>
      <c r="S247" t="s">
        <v>69</v>
      </c>
      <c r="T247">
        <v>2491</v>
      </c>
      <c r="U247" t="s">
        <v>161</v>
      </c>
      <c r="V247">
        <v>0</v>
      </c>
      <c r="W247" t="s">
        <v>36</v>
      </c>
      <c r="X247">
        <v>2000</v>
      </c>
      <c r="Y247" t="s">
        <v>69</v>
      </c>
      <c r="Z247" t="s">
        <v>134</v>
      </c>
      <c r="AA247" t="s">
        <v>264</v>
      </c>
      <c r="AB247" t="s">
        <v>123</v>
      </c>
      <c r="AC247" t="s">
        <v>267</v>
      </c>
      <c r="AD247" t="s">
        <v>266</v>
      </c>
      <c r="AE247" s="1">
        <v>75000</v>
      </c>
      <c r="AF247" s="1">
        <v>75000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75000</v>
      </c>
      <c r="AM247" s="1">
        <v>0</v>
      </c>
      <c r="AN247" s="1">
        <v>0</v>
      </c>
      <c r="AO247" s="1">
        <v>0</v>
      </c>
      <c r="AP247" s="1">
        <v>75000</v>
      </c>
      <c r="AQ247" s="1">
        <f t="shared" si="3"/>
        <v>75000</v>
      </c>
    </row>
    <row r="248" spans="1:43" x14ac:dyDescent="0.3">
      <c r="A248" t="s">
        <v>133</v>
      </c>
      <c r="B248" t="s">
        <v>1033</v>
      </c>
      <c r="C248">
        <v>1</v>
      </c>
      <c r="D248" t="s">
        <v>496</v>
      </c>
      <c r="E248">
        <v>1.3</v>
      </c>
      <c r="F248" t="s">
        <v>1031</v>
      </c>
      <c r="G248" t="s">
        <v>261</v>
      </c>
      <c r="H248" t="s">
        <v>262</v>
      </c>
      <c r="I248" t="s">
        <v>121</v>
      </c>
      <c r="J248" t="s">
        <v>122</v>
      </c>
      <c r="K248" t="s">
        <v>263</v>
      </c>
      <c r="L248">
        <v>1</v>
      </c>
      <c r="M248">
        <v>17</v>
      </c>
      <c r="N248" t="s">
        <v>265</v>
      </c>
      <c r="O248" t="s">
        <v>1088</v>
      </c>
      <c r="P248">
        <v>2700</v>
      </c>
      <c r="Q248" t="s">
        <v>1003</v>
      </c>
      <c r="R248">
        <v>2720</v>
      </c>
      <c r="S248" t="s">
        <v>69</v>
      </c>
      <c r="T248">
        <v>2721</v>
      </c>
      <c r="U248" t="s">
        <v>162</v>
      </c>
      <c r="V248">
        <v>0</v>
      </c>
      <c r="W248" t="s">
        <v>36</v>
      </c>
      <c r="X248">
        <v>2000</v>
      </c>
      <c r="Y248" t="s">
        <v>69</v>
      </c>
      <c r="Z248" t="s">
        <v>134</v>
      </c>
      <c r="AA248" t="s">
        <v>264</v>
      </c>
      <c r="AB248" t="s">
        <v>123</v>
      </c>
      <c r="AC248" t="s">
        <v>267</v>
      </c>
      <c r="AD248" t="s">
        <v>266</v>
      </c>
      <c r="AE248" s="1">
        <v>50000</v>
      </c>
      <c r="AF248" s="1">
        <v>50000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50000</v>
      </c>
      <c r="AM248" s="1">
        <v>0</v>
      </c>
      <c r="AN248" s="1">
        <v>0</v>
      </c>
      <c r="AO248" s="1">
        <v>0</v>
      </c>
      <c r="AP248" s="1">
        <v>50000</v>
      </c>
      <c r="AQ248" s="1">
        <f t="shared" si="3"/>
        <v>50000</v>
      </c>
    </row>
    <row r="249" spans="1:43" x14ac:dyDescent="0.3">
      <c r="A249" t="s">
        <v>133</v>
      </c>
      <c r="B249" t="s">
        <v>1033</v>
      </c>
      <c r="C249">
        <v>1</v>
      </c>
      <c r="D249" t="s">
        <v>496</v>
      </c>
      <c r="E249">
        <v>1.3</v>
      </c>
      <c r="F249" t="s">
        <v>1031</v>
      </c>
      <c r="G249" t="s">
        <v>261</v>
      </c>
      <c r="H249" t="s">
        <v>262</v>
      </c>
      <c r="I249" t="s">
        <v>121</v>
      </c>
      <c r="J249" t="s">
        <v>122</v>
      </c>
      <c r="K249" t="s">
        <v>263</v>
      </c>
      <c r="L249">
        <v>1</v>
      </c>
      <c r="M249">
        <v>17</v>
      </c>
      <c r="N249" t="s">
        <v>265</v>
      </c>
      <c r="O249" t="s">
        <v>1088</v>
      </c>
      <c r="P249">
        <v>3300</v>
      </c>
      <c r="Q249" t="s">
        <v>1035</v>
      </c>
      <c r="R249">
        <v>3310</v>
      </c>
      <c r="S249" t="s">
        <v>34</v>
      </c>
      <c r="T249">
        <v>3311</v>
      </c>
      <c r="U249" t="s">
        <v>176</v>
      </c>
      <c r="V249">
        <v>0</v>
      </c>
      <c r="W249" t="s">
        <v>36</v>
      </c>
      <c r="X249">
        <v>3000</v>
      </c>
      <c r="Y249" t="s">
        <v>34</v>
      </c>
      <c r="Z249" t="s">
        <v>134</v>
      </c>
      <c r="AA249" t="s">
        <v>264</v>
      </c>
      <c r="AB249" t="s">
        <v>123</v>
      </c>
      <c r="AC249" t="s">
        <v>267</v>
      </c>
      <c r="AD249" t="s">
        <v>266</v>
      </c>
      <c r="AE249" s="1">
        <v>2367000</v>
      </c>
      <c r="AF249" s="1">
        <v>2375000</v>
      </c>
      <c r="AG249" s="1">
        <v>1859400</v>
      </c>
      <c r="AH249" s="1">
        <v>1859400</v>
      </c>
      <c r="AI249" s="1">
        <v>1241200</v>
      </c>
      <c r="AJ249" s="1">
        <v>1189000</v>
      </c>
      <c r="AK249" s="1">
        <v>1090400</v>
      </c>
      <c r="AL249" s="1">
        <v>507600</v>
      </c>
      <c r="AM249" s="1">
        <v>0</v>
      </c>
      <c r="AN249" s="1">
        <v>0</v>
      </c>
      <c r="AO249" s="1">
        <v>0</v>
      </c>
      <c r="AP249" s="1">
        <v>2367000</v>
      </c>
      <c r="AQ249" s="1">
        <f t="shared" si="3"/>
        <v>2367000</v>
      </c>
    </row>
    <row r="250" spans="1:43" x14ac:dyDescent="0.3">
      <c r="A250" t="s">
        <v>133</v>
      </c>
      <c r="B250" t="s">
        <v>1033</v>
      </c>
      <c r="C250">
        <v>1</v>
      </c>
      <c r="D250" t="s">
        <v>496</v>
      </c>
      <c r="E250">
        <v>1.3</v>
      </c>
      <c r="F250" t="s">
        <v>1031</v>
      </c>
      <c r="G250" t="s">
        <v>261</v>
      </c>
      <c r="H250" t="s">
        <v>262</v>
      </c>
      <c r="I250" t="s">
        <v>121</v>
      </c>
      <c r="J250" t="s">
        <v>122</v>
      </c>
      <c r="K250" t="s">
        <v>263</v>
      </c>
      <c r="L250">
        <v>1</v>
      </c>
      <c r="M250">
        <v>17</v>
      </c>
      <c r="N250" t="s">
        <v>265</v>
      </c>
      <c r="O250" t="s">
        <v>1088</v>
      </c>
      <c r="P250">
        <v>3500</v>
      </c>
      <c r="Q250" t="s">
        <v>1051</v>
      </c>
      <c r="R250">
        <v>3520</v>
      </c>
      <c r="S250" t="s">
        <v>34</v>
      </c>
      <c r="T250">
        <v>3521</v>
      </c>
      <c r="U250" t="s">
        <v>455</v>
      </c>
      <c r="V250">
        <v>0</v>
      </c>
      <c r="W250" t="s">
        <v>36</v>
      </c>
      <c r="X250">
        <v>3000</v>
      </c>
      <c r="Y250" t="s">
        <v>34</v>
      </c>
      <c r="Z250" t="s">
        <v>134</v>
      </c>
      <c r="AA250" t="s">
        <v>264</v>
      </c>
      <c r="AB250" t="s">
        <v>123</v>
      </c>
      <c r="AC250" t="s">
        <v>267</v>
      </c>
      <c r="AD250" t="s">
        <v>266</v>
      </c>
      <c r="AE250" s="1">
        <v>8000</v>
      </c>
      <c r="AF250" s="1">
        <v>0</v>
      </c>
      <c r="AG250" s="1">
        <v>7656</v>
      </c>
      <c r="AH250" s="1">
        <v>0</v>
      </c>
      <c r="AI250" s="1">
        <v>0</v>
      </c>
      <c r="AJ250" s="1">
        <v>0</v>
      </c>
      <c r="AK250" s="1">
        <v>0</v>
      </c>
      <c r="AL250" s="1">
        <v>344</v>
      </c>
      <c r="AM250" s="1">
        <v>0</v>
      </c>
      <c r="AN250" s="1">
        <v>0</v>
      </c>
      <c r="AO250" s="1">
        <v>0</v>
      </c>
      <c r="AP250" s="1">
        <v>8000</v>
      </c>
      <c r="AQ250" s="1">
        <f t="shared" si="3"/>
        <v>8000</v>
      </c>
    </row>
    <row r="251" spans="1:43" x14ac:dyDescent="0.3">
      <c r="A251" t="s">
        <v>133</v>
      </c>
      <c r="B251" t="s">
        <v>1033</v>
      </c>
      <c r="C251">
        <v>1</v>
      </c>
      <c r="D251" t="s">
        <v>496</v>
      </c>
      <c r="E251">
        <v>1.7</v>
      </c>
      <c r="F251" t="s">
        <v>497</v>
      </c>
      <c r="G251" t="s">
        <v>57</v>
      </c>
      <c r="H251" t="s">
        <v>58</v>
      </c>
      <c r="I251" t="s">
        <v>59</v>
      </c>
      <c r="J251" t="s">
        <v>60</v>
      </c>
      <c r="K251" t="s">
        <v>61</v>
      </c>
      <c r="L251">
        <v>7</v>
      </c>
      <c r="M251">
        <v>40</v>
      </c>
      <c r="N251" t="s">
        <v>64</v>
      </c>
      <c r="O251" t="s">
        <v>1088</v>
      </c>
      <c r="P251">
        <v>3100</v>
      </c>
      <c r="Q251" t="s">
        <v>1052</v>
      </c>
      <c r="R251">
        <v>3180</v>
      </c>
      <c r="S251" t="s">
        <v>34</v>
      </c>
      <c r="T251">
        <v>3181</v>
      </c>
      <c r="U251" t="s">
        <v>135</v>
      </c>
      <c r="V251">
        <v>0</v>
      </c>
      <c r="W251" t="s">
        <v>36</v>
      </c>
      <c r="X251">
        <v>3000</v>
      </c>
      <c r="Y251" t="s">
        <v>34</v>
      </c>
      <c r="Z251" t="s">
        <v>134</v>
      </c>
      <c r="AA251" t="s">
        <v>62</v>
      </c>
      <c r="AB251" t="s">
        <v>63</v>
      </c>
      <c r="AC251" t="s">
        <v>66</v>
      </c>
      <c r="AD251" t="s">
        <v>65</v>
      </c>
      <c r="AE251" s="1">
        <v>10000</v>
      </c>
      <c r="AF251" s="1">
        <v>10000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10000</v>
      </c>
      <c r="AM251" s="1">
        <v>0</v>
      </c>
      <c r="AN251" s="1">
        <v>0</v>
      </c>
      <c r="AO251" s="1">
        <v>0</v>
      </c>
      <c r="AP251" s="1">
        <v>10000</v>
      </c>
      <c r="AQ251" s="1">
        <f t="shared" si="3"/>
        <v>10000</v>
      </c>
    </row>
    <row r="252" spans="1:43" x14ac:dyDescent="0.3">
      <c r="A252" t="s">
        <v>133</v>
      </c>
      <c r="B252" t="s">
        <v>1033</v>
      </c>
      <c r="C252">
        <v>1</v>
      </c>
      <c r="D252" t="s">
        <v>496</v>
      </c>
      <c r="E252">
        <v>1.7</v>
      </c>
      <c r="F252" t="s">
        <v>497</v>
      </c>
      <c r="G252" t="s">
        <v>57</v>
      </c>
      <c r="H252" t="s">
        <v>58</v>
      </c>
      <c r="I252" t="s">
        <v>59</v>
      </c>
      <c r="J252" t="s">
        <v>60</v>
      </c>
      <c r="K252" t="s">
        <v>61</v>
      </c>
      <c r="L252">
        <v>7</v>
      </c>
      <c r="M252">
        <v>40</v>
      </c>
      <c r="N252" t="s">
        <v>64</v>
      </c>
      <c r="O252" t="s">
        <v>1088</v>
      </c>
      <c r="P252">
        <v>3900</v>
      </c>
      <c r="Q252" t="s">
        <v>1032</v>
      </c>
      <c r="R252">
        <v>3940</v>
      </c>
      <c r="S252" t="s">
        <v>34</v>
      </c>
      <c r="T252">
        <v>3941</v>
      </c>
      <c r="U252" t="s">
        <v>136</v>
      </c>
      <c r="V252">
        <v>0</v>
      </c>
      <c r="W252" t="s">
        <v>36</v>
      </c>
      <c r="X252">
        <v>3000</v>
      </c>
      <c r="Y252" t="s">
        <v>34</v>
      </c>
      <c r="Z252" t="s">
        <v>134</v>
      </c>
      <c r="AA252" t="s">
        <v>62</v>
      </c>
      <c r="AB252" t="s">
        <v>63</v>
      </c>
      <c r="AC252" t="s">
        <v>66</v>
      </c>
      <c r="AD252" t="s">
        <v>65</v>
      </c>
      <c r="AE252" s="1">
        <v>45121</v>
      </c>
      <c r="AF252" s="1">
        <v>35000</v>
      </c>
      <c r="AG252" s="1">
        <v>45121</v>
      </c>
      <c r="AH252" s="1">
        <v>45121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35000</v>
      </c>
      <c r="AQ252" s="1">
        <f t="shared" si="3"/>
        <v>45121</v>
      </c>
    </row>
    <row r="253" spans="1:43" x14ac:dyDescent="0.3">
      <c r="A253" t="s">
        <v>133</v>
      </c>
      <c r="B253" t="s">
        <v>1033</v>
      </c>
      <c r="C253">
        <v>1</v>
      </c>
      <c r="D253" t="s">
        <v>496</v>
      </c>
      <c r="E253">
        <v>1.7</v>
      </c>
      <c r="F253" t="s">
        <v>497</v>
      </c>
      <c r="G253" t="s">
        <v>57</v>
      </c>
      <c r="H253" t="s">
        <v>58</v>
      </c>
      <c r="I253" t="s">
        <v>59</v>
      </c>
      <c r="J253" t="s">
        <v>60</v>
      </c>
      <c r="K253" t="s">
        <v>61</v>
      </c>
      <c r="L253">
        <v>7</v>
      </c>
      <c r="M253">
        <v>41</v>
      </c>
      <c r="N253" t="s">
        <v>64</v>
      </c>
      <c r="O253" t="s">
        <v>1088</v>
      </c>
      <c r="P253">
        <v>2100</v>
      </c>
      <c r="Q253" t="s">
        <v>999</v>
      </c>
      <c r="R253">
        <v>2110</v>
      </c>
      <c r="S253" t="s">
        <v>69</v>
      </c>
      <c r="T253">
        <v>2111</v>
      </c>
      <c r="U253" t="s">
        <v>157</v>
      </c>
      <c r="V253">
        <v>0</v>
      </c>
      <c r="W253" t="s">
        <v>36</v>
      </c>
      <c r="X253">
        <v>2000</v>
      </c>
      <c r="Y253" t="s">
        <v>69</v>
      </c>
      <c r="Z253" t="s">
        <v>134</v>
      </c>
      <c r="AA253" t="s">
        <v>62</v>
      </c>
      <c r="AB253" t="s">
        <v>63</v>
      </c>
      <c r="AC253" t="s">
        <v>68</v>
      </c>
      <c r="AD253" t="s">
        <v>65</v>
      </c>
      <c r="AE253" s="1">
        <v>1058.5999999999999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1058.5999999999999</v>
      </c>
      <c r="AM253" s="1">
        <v>0</v>
      </c>
      <c r="AN253" s="1">
        <v>0</v>
      </c>
      <c r="AO253" s="1">
        <v>0</v>
      </c>
      <c r="AP253" s="1">
        <v>0</v>
      </c>
      <c r="AQ253" s="1">
        <f t="shared" si="3"/>
        <v>1058.5999999999999</v>
      </c>
    </row>
    <row r="254" spans="1:43" x14ac:dyDescent="0.3">
      <c r="A254" t="s">
        <v>133</v>
      </c>
      <c r="B254" t="s">
        <v>1033</v>
      </c>
      <c r="C254">
        <v>1</v>
      </c>
      <c r="D254" t="s">
        <v>496</v>
      </c>
      <c r="E254">
        <v>1.7</v>
      </c>
      <c r="F254" t="s">
        <v>497</v>
      </c>
      <c r="G254" t="s">
        <v>57</v>
      </c>
      <c r="H254" t="s">
        <v>58</v>
      </c>
      <c r="I254" t="s">
        <v>59</v>
      </c>
      <c r="J254" t="s">
        <v>60</v>
      </c>
      <c r="K254" t="s">
        <v>61</v>
      </c>
      <c r="L254">
        <v>7</v>
      </c>
      <c r="M254">
        <v>41</v>
      </c>
      <c r="N254" t="s">
        <v>64</v>
      </c>
      <c r="O254" t="s">
        <v>1088</v>
      </c>
      <c r="P254">
        <v>2100</v>
      </c>
      <c r="Q254" t="s">
        <v>999</v>
      </c>
      <c r="R254">
        <v>2140</v>
      </c>
      <c r="S254" t="s">
        <v>69</v>
      </c>
      <c r="T254">
        <v>2141</v>
      </c>
      <c r="U254" t="s">
        <v>197</v>
      </c>
      <c r="V254">
        <v>0</v>
      </c>
      <c r="W254" t="s">
        <v>36</v>
      </c>
      <c r="X254">
        <v>2000</v>
      </c>
      <c r="Y254" t="s">
        <v>69</v>
      </c>
      <c r="Z254" t="s">
        <v>134</v>
      </c>
      <c r="AA254" t="s">
        <v>62</v>
      </c>
      <c r="AB254" t="s">
        <v>63</v>
      </c>
      <c r="AC254" t="s">
        <v>68</v>
      </c>
      <c r="AD254" t="s">
        <v>65</v>
      </c>
      <c r="AE254" s="1">
        <v>30000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30000</v>
      </c>
      <c r="AM254" s="1">
        <v>0</v>
      </c>
      <c r="AN254" s="1">
        <v>0</v>
      </c>
      <c r="AO254" s="1">
        <v>0</v>
      </c>
      <c r="AP254" s="1">
        <v>30000</v>
      </c>
      <c r="AQ254" s="1">
        <f t="shared" si="3"/>
        <v>30000</v>
      </c>
    </row>
    <row r="255" spans="1:43" x14ac:dyDescent="0.3">
      <c r="A255" t="s">
        <v>133</v>
      </c>
      <c r="B255" t="s">
        <v>1033</v>
      </c>
      <c r="C255">
        <v>1</v>
      </c>
      <c r="D255" t="s">
        <v>496</v>
      </c>
      <c r="E255">
        <v>1.7</v>
      </c>
      <c r="F255" t="s">
        <v>497</v>
      </c>
      <c r="G255" t="s">
        <v>57</v>
      </c>
      <c r="H255" t="s">
        <v>58</v>
      </c>
      <c r="I255" t="s">
        <v>59</v>
      </c>
      <c r="J255" t="s">
        <v>60</v>
      </c>
      <c r="K255" t="s">
        <v>61</v>
      </c>
      <c r="L255">
        <v>7</v>
      </c>
      <c r="M255">
        <v>41</v>
      </c>
      <c r="N255" t="s">
        <v>64</v>
      </c>
      <c r="O255" t="s">
        <v>1088</v>
      </c>
      <c r="P255">
        <v>2200</v>
      </c>
      <c r="Q255" t="s">
        <v>1000</v>
      </c>
      <c r="R255">
        <v>2210</v>
      </c>
      <c r="S255" t="s">
        <v>69</v>
      </c>
      <c r="T255">
        <v>2211</v>
      </c>
      <c r="U255" t="s">
        <v>137</v>
      </c>
      <c r="V255">
        <v>0</v>
      </c>
      <c r="W255" t="s">
        <v>36</v>
      </c>
      <c r="X255">
        <v>2000</v>
      </c>
      <c r="Y255" t="s">
        <v>69</v>
      </c>
      <c r="Z255" t="s">
        <v>134</v>
      </c>
      <c r="AA255" t="s">
        <v>62</v>
      </c>
      <c r="AB255" t="s">
        <v>63</v>
      </c>
      <c r="AC255" t="s">
        <v>68</v>
      </c>
      <c r="AD255" t="s">
        <v>65</v>
      </c>
      <c r="AE255" s="1">
        <v>384482</v>
      </c>
      <c r="AF255" s="1">
        <v>369158</v>
      </c>
      <c r="AG255" s="1">
        <v>384482</v>
      </c>
      <c r="AH255" s="1">
        <v>384482</v>
      </c>
      <c r="AI255" s="1">
        <v>234030</v>
      </c>
      <c r="AJ255" s="1">
        <v>234030</v>
      </c>
      <c r="AK255" s="1">
        <v>234030</v>
      </c>
      <c r="AL255" s="1">
        <v>0</v>
      </c>
      <c r="AM255" s="1">
        <v>0</v>
      </c>
      <c r="AN255" s="1">
        <v>0</v>
      </c>
      <c r="AO255" s="1">
        <v>0</v>
      </c>
      <c r="AP255" s="1">
        <v>384482</v>
      </c>
      <c r="AQ255" s="1">
        <f t="shared" si="3"/>
        <v>384482</v>
      </c>
    </row>
    <row r="256" spans="1:43" x14ac:dyDescent="0.3">
      <c r="A256" t="s">
        <v>133</v>
      </c>
      <c r="B256" t="s">
        <v>1033</v>
      </c>
      <c r="C256">
        <v>1</v>
      </c>
      <c r="D256" t="s">
        <v>496</v>
      </c>
      <c r="E256">
        <v>1.7</v>
      </c>
      <c r="F256" t="s">
        <v>497</v>
      </c>
      <c r="G256" t="s">
        <v>57</v>
      </c>
      <c r="H256" t="s">
        <v>58</v>
      </c>
      <c r="I256" t="s">
        <v>59</v>
      </c>
      <c r="J256" t="s">
        <v>60</v>
      </c>
      <c r="K256" t="s">
        <v>61</v>
      </c>
      <c r="L256">
        <v>7</v>
      </c>
      <c r="M256">
        <v>41</v>
      </c>
      <c r="N256" t="s">
        <v>64</v>
      </c>
      <c r="O256" t="s">
        <v>1088</v>
      </c>
      <c r="P256">
        <v>2700</v>
      </c>
      <c r="Q256" t="s">
        <v>1003</v>
      </c>
      <c r="R256">
        <v>2710</v>
      </c>
      <c r="S256" t="s">
        <v>69</v>
      </c>
      <c r="T256">
        <v>2711</v>
      </c>
      <c r="U256" t="s">
        <v>138</v>
      </c>
      <c r="V256">
        <v>0</v>
      </c>
      <c r="W256" t="s">
        <v>36</v>
      </c>
      <c r="X256">
        <v>2000</v>
      </c>
      <c r="Y256" t="s">
        <v>69</v>
      </c>
      <c r="Z256" t="s">
        <v>134</v>
      </c>
      <c r="AA256" t="s">
        <v>62</v>
      </c>
      <c r="AB256" t="s">
        <v>63</v>
      </c>
      <c r="AC256" t="s">
        <v>68</v>
      </c>
      <c r="AD256" t="s">
        <v>65</v>
      </c>
      <c r="AE256" s="75">
        <v>1300000</v>
      </c>
      <c r="AF256" s="1">
        <v>1300000</v>
      </c>
      <c r="AG256" s="1">
        <v>1093153.8400000001</v>
      </c>
      <c r="AH256" s="1">
        <v>1093153.8400000001</v>
      </c>
      <c r="AI256" s="1">
        <v>0</v>
      </c>
      <c r="AJ256" s="1">
        <v>0</v>
      </c>
      <c r="AK256" s="1">
        <v>0</v>
      </c>
      <c r="AL256" s="1">
        <v>123599.67999999993</v>
      </c>
      <c r="AM256" s="1">
        <v>0</v>
      </c>
      <c r="AN256" s="1">
        <v>0</v>
      </c>
      <c r="AO256" s="1">
        <v>0</v>
      </c>
      <c r="AP256" s="1">
        <v>1300000</v>
      </c>
      <c r="AQ256" s="1">
        <f t="shared" si="3"/>
        <v>1300000</v>
      </c>
    </row>
    <row r="257" spans="1:43" x14ac:dyDescent="0.3">
      <c r="A257" t="s">
        <v>133</v>
      </c>
      <c r="B257" t="s">
        <v>1033</v>
      </c>
      <c r="C257">
        <v>1</v>
      </c>
      <c r="D257" t="s">
        <v>496</v>
      </c>
      <c r="E257">
        <v>1.7</v>
      </c>
      <c r="F257" t="s">
        <v>497</v>
      </c>
      <c r="G257" t="s">
        <v>57</v>
      </c>
      <c r="H257" t="s">
        <v>58</v>
      </c>
      <c r="I257" t="s">
        <v>59</v>
      </c>
      <c r="J257" t="s">
        <v>60</v>
      </c>
      <c r="K257" t="s">
        <v>61</v>
      </c>
      <c r="L257">
        <v>7</v>
      </c>
      <c r="M257">
        <v>41</v>
      </c>
      <c r="N257" t="s">
        <v>64</v>
      </c>
      <c r="O257" t="s">
        <v>1088</v>
      </c>
      <c r="P257">
        <v>2800</v>
      </c>
      <c r="Q257" t="s">
        <v>1004</v>
      </c>
      <c r="R257">
        <v>282</v>
      </c>
      <c r="S257" t="s">
        <v>1074</v>
      </c>
      <c r="T257">
        <v>2821</v>
      </c>
      <c r="U257" t="s">
        <v>139</v>
      </c>
      <c r="V257">
        <v>0</v>
      </c>
      <c r="W257" t="s">
        <v>36</v>
      </c>
      <c r="X257">
        <v>2000</v>
      </c>
      <c r="Y257" t="s">
        <v>69</v>
      </c>
      <c r="Z257" t="s">
        <v>134</v>
      </c>
      <c r="AA257" t="s">
        <v>62</v>
      </c>
      <c r="AB257" t="s">
        <v>63</v>
      </c>
      <c r="AC257" t="s">
        <v>68</v>
      </c>
      <c r="AD257" t="s">
        <v>65</v>
      </c>
      <c r="AE257" s="1">
        <v>898941.4</v>
      </c>
      <c r="AF257" s="1">
        <v>900000</v>
      </c>
      <c r="AG257" s="1">
        <v>485022</v>
      </c>
      <c r="AH257" s="1">
        <v>485022</v>
      </c>
      <c r="AI257" s="1">
        <v>15022</v>
      </c>
      <c r="AJ257" s="1">
        <v>15022</v>
      </c>
      <c r="AK257" s="1">
        <v>15022</v>
      </c>
      <c r="AL257" s="1">
        <v>413919.4</v>
      </c>
      <c r="AM257" s="1">
        <v>0</v>
      </c>
      <c r="AN257" s="1">
        <v>0</v>
      </c>
      <c r="AO257" s="1">
        <v>0</v>
      </c>
      <c r="AP257" s="1">
        <v>900000</v>
      </c>
      <c r="AQ257" s="1">
        <f t="shared" si="3"/>
        <v>898941.4</v>
      </c>
    </row>
    <row r="258" spans="1:43" x14ac:dyDescent="0.3">
      <c r="A258" t="s">
        <v>133</v>
      </c>
      <c r="B258" t="s">
        <v>1033</v>
      </c>
      <c r="C258">
        <v>1</v>
      </c>
      <c r="D258" t="s">
        <v>496</v>
      </c>
      <c r="E258">
        <v>1.7</v>
      </c>
      <c r="F258" t="s">
        <v>497</v>
      </c>
      <c r="G258" t="s">
        <v>57</v>
      </c>
      <c r="H258" t="s">
        <v>58</v>
      </c>
      <c r="I258" t="s">
        <v>59</v>
      </c>
      <c r="J258" t="s">
        <v>60</v>
      </c>
      <c r="K258" t="s">
        <v>61</v>
      </c>
      <c r="L258">
        <v>7</v>
      </c>
      <c r="M258">
        <v>41</v>
      </c>
      <c r="N258" t="s">
        <v>64</v>
      </c>
      <c r="O258" t="s">
        <v>1088</v>
      </c>
      <c r="P258">
        <v>2800</v>
      </c>
      <c r="Q258" t="s">
        <v>1004</v>
      </c>
      <c r="R258">
        <v>2830</v>
      </c>
      <c r="S258" t="s">
        <v>69</v>
      </c>
      <c r="T258">
        <v>2831</v>
      </c>
      <c r="U258" t="s">
        <v>70</v>
      </c>
      <c r="V258">
        <v>0</v>
      </c>
      <c r="W258" t="s">
        <v>36</v>
      </c>
      <c r="X258">
        <v>2000</v>
      </c>
      <c r="Y258" t="s">
        <v>69</v>
      </c>
      <c r="Z258" t="s">
        <v>134</v>
      </c>
      <c r="AA258" t="s">
        <v>62</v>
      </c>
      <c r="AB258" t="s">
        <v>63</v>
      </c>
      <c r="AC258" t="s">
        <v>68</v>
      </c>
      <c r="AD258" t="s">
        <v>65</v>
      </c>
      <c r="AE258" s="1">
        <v>264514.8</v>
      </c>
      <c r="AF258" s="1">
        <v>0</v>
      </c>
      <c r="AG258" s="1">
        <v>460554.8</v>
      </c>
      <c r="AH258" s="1">
        <v>264514.8</v>
      </c>
      <c r="AI258" s="1">
        <v>220666.8</v>
      </c>
      <c r="AJ258" s="1">
        <v>220666.8</v>
      </c>
      <c r="AK258" s="1">
        <v>220666.8</v>
      </c>
      <c r="AL258" s="1">
        <v>-196040</v>
      </c>
      <c r="AM258" s="1">
        <v>0</v>
      </c>
      <c r="AN258" s="1">
        <v>0</v>
      </c>
      <c r="AO258" s="1">
        <v>0</v>
      </c>
      <c r="AP258" s="1">
        <v>264514.8</v>
      </c>
      <c r="AQ258" s="1">
        <f t="shared" si="3"/>
        <v>264514.8</v>
      </c>
    </row>
    <row r="259" spans="1:43" x14ac:dyDescent="0.3">
      <c r="A259" t="s">
        <v>133</v>
      </c>
      <c r="B259" t="s">
        <v>1033</v>
      </c>
      <c r="C259">
        <v>1</v>
      </c>
      <c r="D259" t="s">
        <v>496</v>
      </c>
      <c r="E259">
        <v>1.7</v>
      </c>
      <c r="F259" t="s">
        <v>497</v>
      </c>
      <c r="G259" t="s">
        <v>57</v>
      </c>
      <c r="H259" t="s">
        <v>58</v>
      </c>
      <c r="I259" t="s">
        <v>59</v>
      </c>
      <c r="J259" t="s">
        <v>60</v>
      </c>
      <c r="K259" t="s">
        <v>61</v>
      </c>
      <c r="L259">
        <v>7</v>
      </c>
      <c r="M259">
        <v>41</v>
      </c>
      <c r="N259" t="s">
        <v>64</v>
      </c>
      <c r="O259" t="s">
        <v>1088</v>
      </c>
      <c r="P259">
        <v>3100</v>
      </c>
      <c r="Q259" t="s">
        <v>1052</v>
      </c>
      <c r="R259">
        <v>316</v>
      </c>
      <c r="S259" t="s">
        <v>140</v>
      </c>
      <c r="T259">
        <v>3161</v>
      </c>
      <c r="U259" t="s">
        <v>140</v>
      </c>
      <c r="V259">
        <v>0</v>
      </c>
      <c r="W259" t="s">
        <v>36</v>
      </c>
      <c r="X259">
        <v>3000</v>
      </c>
      <c r="Y259" t="s">
        <v>34</v>
      </c>
      <c r="Z259" t="s">
        <v>134</v>
      </c>
      <c r="AA259" t="s">
        <v>62</v>
      </c>
      <c r="AB259" t="s">
        <v>63</v>
      </c>
      <c r="AC259" t="s">
        <v>68</v>
      </c>
      <c r="AD259" t="s">
        <v>65</v>
      </c>
      <c r="AE259" s="1">
        <v>200000</v>
      </c>
      <c r="AF259" s="1">
        <v>200000</v>
      </c>
      <c r="AG259" s="1">
        <v>145672.79999999999</v>
      </c>
      <c r="AH259" s="1">
        <v>145672.79999999999</v>
      </c>
      <c r="AI259" s="1">
        <v>127463.7</v>
      </c>
      <c r="AJ259" s="1">
        <v>109254.6</v>
      </c>
      <c r="AK259" s="1">
        <v>109254.6</v>
      </c>
      <c r="AL259" s="1">
        <v>54327.200000000012</v>
      </c>
      <c r="AM259" s="1">
        <v>0</v>
      </c>
      <c r="AN259" s="1">
        <v>0</v>
      </c>
      <c r="AO259" s="1">
        <v>0</v>
      </c>
      <c r="AP259" s="1">
        <v>200000</v>
      </c>
      <c r="AQ259" s="1">
        <f t="shared" ref="AQ259:AQ322" si="4">AE259-AM259+AN259+AO259</f>
        <v>200000</v>
      </c>
    </row>
    <row r="260" spans="1:43" x14ac:dyDescent="0.3">
      <c r="A260" t="s">
        <v>133</v>
      </c>
      <c r="B260" t="s">
        <v>1033</v>
      </c>
      <c r="C260">
        <v>1</v>
      </c>
      <c r="D260" t="s">
        <v>496</v>
      </c>
      <c r="E260">
        <v>1.7</v>
      </c>
      <c r="F260" t="s">
        <v>497</v>
      </c>
      <c r="G260" t="s">
        <v>57</v>
      </c>
      <c r="H260" t="s">
        <v>58</v>
      </c>
      <c r="I260" t="s">
        <v>59</v>
      </c>
      <c r="J260" t="s">
        <v>60</v>
      </c>
      <c r="K260" t="s">
        <v>61</v>
      </c>
      <c r="L260">
        <v>7</v>
      </c>
      <c r="M260">
        <v>41</v>
      </c>
      <c r="N260" t="s">
        <v>64</v>
      </c>
      <c r="O260" t="s">
        <v>1088</v>
      </c>
      <c r="P260">
        <v>3300</v>
      </c>
      <c r="Q260" t="s">
        <v>1035</v>
      </c>
      <c r="R260">
        <v>3390</v>
      </c>
      <c r="S260" t="s">
        <v>34</v>
      </c>
      <c r="T260">
        <v>3391</v>
      </c>
      <c r="U260" t="s">
        <v>141</v>
      </c>
      <c r="V260">
        <v>0</v>
      </c>
      <c r="W260" t="s">
        <v>36</v>
      </c>
      <c r="X260">
        <v>3000</v>
      </c>
      <c r="Y260" t="s">
        <v>34</v>
      </c>
      <c r="Z260" t="s">
        <v>134</v>
      </c>
      <c r="AA260" t="s">
        <v>62</v>
      </c>
      <c r="AB260" t="s">
        <v>63</v>
      </c>
      <c r="AC260" t="s">
        <v>68</v>
      </c>
      <c r="AD260" t="s">
        <v>65</v>
      </c>
      <c r="AE260" s="1">
        <v>1900000</v>
      </c>
      <c r="AF260" s="1">
        <v>1900000</v>
      </c>
      <c r="AG260" s="1">
        <v>1900000</v>
      </c>
      <c r="AH260" s="1">
        <v>1900000</v>
      </c>
      <c r="AI260" s="1">
        <v>1500000</v>
      </c>
      <c r="AJ260" s="1">
        <v>1500000</v>
      </c>
      <c r="AK260" s="1">
        <v>1500000</v>
      </c>
      <c r="AL260" s="1">
        <v>0</v>
      </c>
      <c r="AM260" s="1">
        <v>0</v>
      </c>
      <c r="AN260" s="1">
        <v>0</v>
      </c>
      <c r="AO260" s="1">
        <v>0</v>
      </c>
      <c r="AP260" s="1">
        <v>1900000</v>
      </c>
      <c r="AQ260" s="1">
        <f t="shared" si="4"/>
        <v>1900000</v>
      </c>
    </row>
    <row r="261" spans="1:43" x14ac:dyDescent="0.3">
      <c r="A261" t="s">
        <v>133</v>
      </c>
      <c r="B261" t="s">
        <v>1033</v>
      </c>
      <c r="C261">
        <v>1</v>
      </c>
      <c r="D261" t="s">
        <v>496</v>
      </c>
      <c r="E261">
        <v>1.7</v>
      </c>
      <c r="F261" t="s">
        <v>497</v>
      </c>
      <c r="G261" t="s">
        <v>57</v>
      </c>
      <c r="H261" t="s">
        <v>58</v>
      </c>
      <c r="I261" t="s">
        <v>59</v>
      </c>
      <c r="J261" t="s">
        <v>60</v>
      </c>
      <c r="K261" t="s">
        <v>61</v>
      </c>
      <c r="L261">
        <v>7</v>
      </c>
      <c r="M261">
        <v>41</v>
      </c>
      <c r="N261" t="s">
        <v>64</v>
      </c>
      <c r="O261" t="s">
        <v>1088</v>
      </c>
      <c r="P261">
        <v>3900</v>
      </c>
      <c r="Q261" t="s">
        <v>1032</v>
      </c>
      <c r="R261">
        <v>396</v>
      </c>
      <c r="S261" t="s">
        <v>280</v>
      </c>
      <c r="T261">
        <v>3962</v>
      </c>
      <c r="U261" t="s">
        <v>142</v>
      </c>
      <c r="V261">
        <v>0</v>
      </c>
      <c r="W261" t="s">
        <v>36</v>
      </c>
      <c r="X261">
        <v>3000</v>
      </c>
      <c r="Y261" t="s">
        <v>34</v>
      </c>
      <c r="Z261" t="s">
        <v>134</v>
      </c>
      <c r="AA261" t="s">
        <v>62</v>
      </c>
      <c r="AB261" t="s">
        <v>63</v>
      </c>
      <c r="AC261" t="s">
        <v>68</v>
      </c>
      <c r="AD261" t="s">
        <v>65</v>
      </c>
      <c r="AE261" s="1">
        <v>120000</v>
      </c>
      <c r="AF261" s="1">
        <v>120000</v>
      </c>
      <c r="AG261" s="1">
        <v>67473</v>
      </c>
      <c r="AH261" s="1">
        <v>67473</v>
      </c>
      <c r="AI261" s="1">
        <v>0</v>
      </c>
      <c r="AJ261" s="1">
        <v>0</v>
      </c>
      <c r="AK261" s="1">
        <v>0</v>
      </c>
      <c r="AL261" s="1">
        <v>52527</v>
      </c>
      <c r="AM261" s="1">
        <v>0</v>
      </c>
      <c r="AN261" s="1">
        <v>0</v>
      </c>
      <c r="AO261" s="1">
        <v>0</v>
      </c>
      <c r="AP261" s="1">
        <v>120000</v>
      </c>
      <c r="AQ261" s="1">
        <f t="shared" si="4"/>
        <v>120000</v>
      </c>
    </row>
    <row r="262" spans="1:43" x14ac:dyDescent="0.3">
      <c r="A262" t="s">
        <v>133</v>
      </c>
      <c r="B262" t="s">
        <v>1033</v>
      </c>
      <c r="C262">
        <v>1</v>
      </c>
      <c r="D262" t="s">
        <v>496</v>
      </c>
      <c r="E262">
        <v>1.7</v>
      </c>
      <c r="F262" t="s">
        <v>497</v>
      </c>
      <c r="G262" t="s">
        <v>91</v>
      </c>
      <c r="H262" t="s">
        <v>92</v>
      </c>
      <c r="I262" t="s">
        <v>39</v>
      </c>
      <c r="J262" t="s">
        <v>40</v>
      </c>
      <c r="K262" t="s">
        <v>93</v>
      </c>
      <c r="L262">
        <v>3</v>
      </c>
      <c r="M262">
        <v>11</v>
      </c>
      <c r="N262" t="s">
        <v>95</v>
      </c>
      <c r="O262" t="s">
        <v>1088</v>
      </c>
      <c r="P262">
        <v>2200</v>
      </c>
      <c r="Q262" t="s">
        <v>1000</v>
      </c>
      <c r="R262">
        <v>2210</v>
      </c>
      <c r="S262" t="s">
        <v>69</v>
      </c>
      <c r="T262">
        <v>2211</v>
      </c>
      <c r="U262" t="s">
        <v>137</v>
      </c>
      <c r="V262">
        <v>0</v>
      </c>
      <c r="W262" t="s">
        <v>36</v>
      </c>
      <c r="X262">
        <v>2000</v>
      </c>
      <c r="Y262" t="s">
        <v>69</v>
      </c>
      <c r="Z262" t="s">
        <v>134</v>
      </c>
      <c r="AA262" t="s">
        <v>94</v>
      </c>
      <c r="AB262" t="s">
        <v>86</v>
      </c>
      <c r="AC262" t="s">
        <v>256</v>
      </c>
      <c r="AD262" t="s">
        <v>96</v>
      </c>
      <c r="AE262" s="1">
        <v>270000</v>
      </c>
      <c r="AF262" s="1">
        <v>150000</v>
      </c>
      <c r="AG262" s="1">
        <v>170434.23</v>
      </c>
      <c r="AH262" s="1">
        <v>170434.23</v>
      </c>
      <c r="AI262" s="1">
        <v>163434.23000000001</v>
      </c>
      <c r="AJ262" s="1">
        <v>163434.23000000001</v>
      </c>
      <c r="AK262" s="1">
        <v>163434.23000000001</v>
      </c>
      <c r="AL262" s="1">
        <v>99565.76999999999</v>
      </c>
      <c r="AM262" s="1">
        <v>0</v>
      </c>
      <c r="AN262" s="1">
        <v>0</v>
      </c>
      <c r="AO262" s="1">
        <v>0</v>
      </c>
      <c r="AP262" s="1">
        <v>270000</v>
      </c>
      <c r="AQ262" s="1">
        <f t="shared" si="4"/>
        <v>270000</v>
      </c>
    </row>
    <row r="263" spans="1:43" x14ac:dyDescent="0.3">
      <c r="A263" t="s">
        <v>133</v>
      </c>
      <c r="B263" t="s">
        <v>1033</v>
      </c>
      <c r="C263">
        <v>1</v>
      </c>
      <c r="D263" t="s">
        <v>496</v>
      </c>
      <c r="E263">
        <v>1.7</v>
      </c>
      <c r="F263" t="s">
        <v>497</v>
      </c>
      <c r="G263" t="s">
        <v>91</v>
      </c>
      <c r="H263" t="s">
        <v>92</v>
      </c>
      <c r="I263" t="s">
        <v>39</v>
      </c>
      <c r="J263" t="s">
        <v>40</v>
      </c>
      <c r="K263" t="s">
        <v>93</v>
      </c>
      <c r="L263">
        <v>3</v>
      </c>
      <c r="M263">
        <v>11</v>
      </c>
      <c r="N263" t="s">
        <v>95</v>
      </c>
      <c r="O263" t="s">
        <v>1088</v>
      </c>
      <c r="P263">
        <v>2200</v>
      </c>
      <c r="Q263" t="s">
        <v>1000</v>
      </c>
      <c r="R263">
        <v>2230</v>
      </c>
      <c r="S263" t="s">
        <v>69</v>
      </c>
      <c r="T263">
        <v>2231</v>
      </c>
      <c r="U263" t="s">
        <v>257</v>
      </c>
      <c r="V263">
        <v>0</v>
      </c>
      <c r="W263" t="s">
        <v>36</v>
      </c>
      <c r="X263">
        <v>2000</v>
      </c>
      <c r="Y263" t="s">
        <v>69</v>
      </c>
      <c r="Z263" t="s">
        <v>134</v>
      </c>
      <c r="AA263" t="s">
        <v>94</v>
      </c>
      <c r="AB263" t="s">
        <v>86</v>
      </c>
      <c r="AC263" t="s">
        <v>256</v>
      </c>
      <c r="AD263" t="s">
        <v>96</v>
      </c>
      <c r="AE263" s="1">
        <v>5000</v>
      </c>
      <c r="AF263" s="1">
        <v>0</v>
      </c>
      <c r="AG263" s="1">
        <v>4955.41</v>
      </c>
      <c r="AH263" s="1">
        <v>4955.41</v>
      </c>
      <c r="AI263" s="1">
        <v>4955.41</v>
      </c>
      <c r="AJ263" s="1">
        <v>4955.41</v>
      </c>
      <c r="AK263" s="1">
        <v>4955.41</v>
      </c>
      <c r="AL263" s="1">
        <v>44.590000000000146</v>
      </c>
      <c r="AM263" s="1">
        <v>0</v>
      </c>
      <c r="AN263" s="1">
        <v>0</v>
      </c>
      <c r="AO263" s="1">
        <v>0</v>
      </c>
      <c r="AP263" s="1">
        <v>5000</v>
      </c>
      <c r="AQ263" s="1">
        <f t="shared" si="4"/>
        <v>5000</v>
      </c>
    </row>
    <row r="264" spans="1:43" x14ac:dyDescent="0.3">
      <c r="A264" t="s">
        <v>133</v>
      </c>
      <c r="B264" t="s">
        <v>1033</v>
      </c>
      <c r="C264">
        <v>1</v>
      </c>
      <c r="D264" t="s">
        <v>496</v>
      </c>
      <c r="E264">
        <v>1.7</v>
      </c>
      <c r="F264" t="s">
        <v>497</v>
      </c>
      <c r="G264" t="s">
        <v>91</v>
      </c>
      <c r="H264" t="s">
        <v>92</v>
      </c>
      <c r="I264" t="s">
        <v>39</v>
      </c>
      <c r="J264" t="s">
        <v>40</v>
      </c>
      <c r="K264" t="s">
        <v>93</v>
      </c>
      <c r="L264">
        <v>3</v>
      </c>
      <c r="M264">
        <v>11</v>
      </c>
      <c r="N264" t="s">
        <v>95</v>
      </c>
      <c r="O264" t="s">
        <v>1088</v>
      </c>
      <c r="P264">
        <v>2400</v>
      </c>
      <c r="Q264" t="s">
        <v>1061</v>
      </c>
      <c r="R264">
        <v>2460</v>
      </c>
      <c r="S264" t="s">
        <v>69</v>
      </c>
      <c r="T264">
        <v>2461</v>
      </c>
      <c r="U264" t="s">
        <v>160</v>
      </c>
      <c r="V264">
        <v>0</v>
      </c>
      <c r="W264" t="s">
        <v>36</v>
      </c>
      <c r="X264">
        <v>2000</v>
      </c>
      <c r="Y264" t="s">
        <v>69</v>
      </c>
      <c r="Z264" t="s">
        <v>134</v>
      </c>
      <c r="AA264" t="s">
        <v>94</v>
      </c>
      <c r="AB264" t="s">
        <v>86</v>
      </c>
      <c r="AC264" t="s">
        <v>256</v>
      </c>
      <c r="AD264" t="s">
        <v>96</v>
      </c>
      <c r="AE264" s="1">
        <v>1000</v>
      </c>
      <c r="AF264" s="1">
        <v>1000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1000</v>
      </c>
      <c r="AM264" s="1">
        <v>0</v>
      </c>
      <c r="AN264" s="1">
        <v>0</v>
      </c>
      <c r="AO264" s="1">
        <v>0</v>
      </c>
      <c r="AP264" s="1">
        <v>1000</v>
      </c>
      <c r="AQ264" s="1">
        <f t="shared" si="4"/>
        <v>1000</v>
      </c>
    </row>
    <row r="265" spans="1:43" x14ac:dyDescent="0.3">
      <c r="A265" t="s">
        <v>133</v>
      </c>
      <c r="B265" t="s">
        <v>1033</v>
      </c>
      <c r="C265">
        <v>1</v>
      </c>
      <c r="D265" t="s">
        <v>496</v>
      </c>
      <c r="E265">
        <v>1.7</v>
      </c>
      <c r="F265" t="s">
        <v>497</v>
      </c>
      <c r="G265" t="s">
        <v>91</v>
      </c>
      <c r="H265" t="s">
        <v>92</v>
      </c>
      <c r="I265" t="s">
        <v>39</v>
      </c>
      <c r="J265" t="s">
        <v>40</v>
      </c>
      <c r="K265" t="s">
        <v>93</v>
      </c>
      <c r="L265">
        <v>3</v>
      </c>
      <c r="M265">
        <v>11</v>
      </c>
      <c r="N265" t="s">
        <v>95</v>
      </c>
      <c r="O265" t="s">
        <v>1088</v>
      </c>
      <c r="P265">
        <v>2400</v>
      </c>
      <c r="Q265" t="s">
        <v>1061</v>
      </c>
      <c r="R265">
        <v>2470</v>
      </c>
      <c r="S265" t="s">
        <v>69</v>
      </c>
      <c r="T265">
        <v>2471</v>
      </c>
      <c r="U265" t="s">
        <v>170</v>
      </c>
      <c r="V265">
        <v>0</v>
      </c>
      <c r="W265" t="s">
        <v>36</v>
      </c>
      <c r="X265">
        <v>2000</v>
      </c>
      <c r="Y265" t="s">
        <v>69</v>
      </c>
      <c r="Z265" t="s">
        <v>134</v>
      </c>
      <c r="AA265" t="s">
        <v>94</v>
      </c>
      <c r="AB265" t="s">
        <v>86</v>
      </c>
      <c r="AC265" t="s">
        <v>256</v>
      </c>
      <c r="AD265" t="s">
        <v>96</v>
      </c>
      <c r="AE265" s="1">
        <v>2000</v>
      </c>
      <c r="AF265" s="1">
        <v>2000</v>
      </c>
      <c r="AG265" s="1">
        <v>279.44</v>
      </c>
      <c r="AH265" s="1">
        <v>279.44</v>
      </c>
      <c r="AI265" s="1">
        <v>279.44</v>
      </c>
      <c r="AJ265" s="1">
        <v>279.44</v>
      </c>
      <c r="AK265" s="1">
        <v>279.44</v>
      </c>
      <c r="AL265" s="1">
        <v>1720.56</v>
      </c>
      <c r="AM265" s="1">
        <v>0</v>
      </c>
      <c r="AN265" s="1">
        <v>0</v>
      </c>
      <c r="AO265" s="1">
        <v>0</v>
      </c>
      <c r="AP265" s="1">
        <v>2000</v>
      </c>
      <c r="AQ265" s="1">
        <f t="shared" si="4"/>
        <v>2000</v>
      </c>
    </row>
    <row r="266" spans="1:43" x14ac:dyDescent="0.3">
      <c r="A266" t="s">
        <v>133</v>
      </c>
      <c r="B266" t="s">
        <v>1033</v>
      </c>
      <c r="C266">
        <v>1</v>
      </c>
      <c r="D266" t="s">
        <v>496</v>
      </c>
      <c r="E266">
        <v>1.7</v>
      </c>
      <c r="F266" t="s">
        <v>497</v>
      </c>
      <c r="G266" t="s">
        <v>91</v>
      </c>
      <c r="H266" t="s">
        <v>92</v>
      </c>
      <c r="I266" t="s">
        <v>39</v>
      </c>
      <c r="J266" t="s">
        <v>40</v>
      </c>
      <c r="K266" t="s">
        <v>93</v>
      </c>
      <c r="L266">
        <v>3</v>
      </c>
      <c r="M266">
        <v>11</v>
      </c>
      <c r="N266" t="s">
        <v>95</v>
      </c>
      <c r="O266" t="s">
        <v>1088</v>
      </c>
      <c r="P266">
        <v>2900</v>
      </c>
      <c r="Q266" t="s">
        <v>1005</v>
      </c>
      <c r="R266">
        <v>2920</v>
      </c>
      <c r="S266" t="s">
        <v>69</v>
      </c>
      <c r="T266">
        <v>2921</v>
      </c>
      <c r="U266" t="s">
        <v>258</v>
      </c>
      <c r="V266">
        <v>0</v>
      </c>
      <c r="W266" t="s">
        <v>36</v>
      </c>
      <c r="X266">
        <v>2000</v>
      </c>
      <c r="Y266" t="s">
        <v>69</v>
      </c>
      <c r="Z266" t="s">
        <v>134</v>
      </c>
      <c r="AA266" t="s">
        <v>94</v>
      </c>
      <c r="AB266" t="s">
        <v>86</v>
      </c>
      <c r="AC266" t="s">
        <v>256</v>
      </c>
      <c r="AD266" t="s">
        <v>96</v>
      </c>
      <c r="AE266" s="1">
        <v>1000</v>
      </c>
      <c r="AF266" s="1">
        <v>0</v>
      </c>
      <c r="AG266" s="1">
        <v>126.97</v>
      </c>
      <c r="AH266" s="1">
        <v>126.97</v>
      </c>
      <c r="AI266" s="1">
        <v>126.97</v>
      </c>
      <c r="AJ266" s="1">
        <v>126.97</v>
      </c>
      <c r="AK266" s="1">
        <v>126.97</v>
      </c>
      <c r="AL266" s="1">
        <v>873.03</v>
      </c>
      <c r="AM266" s="1">
        <v>0</v>
      </c>
      <c r="AN266" s="1">
        <v>0</v>
      </c>
      <c r="AO266" s="1">
        <v>0</v>
      </c>
      <c r="AP266" s="1">
        <v>1000</v>
      </c>
      <c r="AQ266" s="1">
        <f t="shared" si="4"/>
        <v>1000</v>
      </c>
    </row>
    <row r="267" spans="1:43" x14ac:dyDescent="0.3">
      <c r="A267" t="s">
        <v>133</v>
      </c>
      <c r="B267" t="s">
        <v>1033</v>
      </c>
      <c r="C267">
        <v>1</v>
      </c>
      <c r="D267" t="s">
        <v>496</v>
      </c>
      <c r="E267">
        <v>1.7</v>
      </c>
      <c r="F267" t="s">
        <v>497</v>
      </c>
      <c r="G267" t="s">
        <v>91</v>
      </c>
      <c r="H267" t="s">
        <v>92</v>
      </c>
      <c r="I267" t="s">
        <v>39</v>
      </c>
      <c r="J267" t="s">
        <v>40</v>
      </c>
      <c r="K267" t="s">
        <v>93</v>
      </c>
      <c r="L267">
        <v>3</v>
      </c>
      <c r="M267">
        <v>11</v>
      </c>
      <c r="N267" t="s">
        <v>95</v>
      </c>
      <c r="O267" t="s">
        <v>1088</v>
      </c>
      <c r="P267">
        <v>2900</v>
      </c>
      <c r="Q267" t="s">
        <v>1005</v>
      </c>
      <c r="R267">
        <v>2960</v>
      </c>
      <c r="S267" t="s">
        <v>69</v>
      </c>
      <c r="T267">
        <v>2961</v>
      </c>
      <c r="U267" t="s">
        <v>259</v>
      </c>
      <c r="V267">
        <v>0</v>
      </c>
      <c r="W267" t="s">
        <v>36</v>
      </c>
      <c r="X267">
        <v>2000</v>
      </c>
      <c r="Y267" t="s">
        <v>69</v>
      </c>
      <c r="Z267" t="s">
        <v>134</v>
      </c>
      <c r="AA267" t="s">
        <v>94</v>
      </c>
      <c r="AB267" t="s">
        <v>86</v>
      </c>
      <c r="AC267" t="s">
        <v>256</v>
      </c>
      <c r="AD267" t="s">
        <v>96</v>
      </c>
      <c r="AE267" s="1">
        <v>45000</v>
      </c>
      <c r="AF267" s="1">
        <v>45000</v>
      </c>
      <c r="AG267" s="1">
        <v>10440</v>
      </c>
      <c r="AH267" s="1">
        <v>10440</v>
      </c>
      <c r="AI267" s="1">
        <v>10440</v>
      </c>
      <c r="AJ267" s="1">
        <v>10440</v>
      </c>
      <c r="AK267" s="1">
        <v>10440</v>
      </c>
      <c r="AL267" s="1">
        <v>34560</v>
      </c>
      <c r="AM267" s="1">
        <v>0</v>
      </c>
      <c r="AN267" s="1">
        <v>0</v>
      </c>
      <c r="AO267" s="1">
        <v>0</v>
      </c>
      <c r="AP267" s="1">
        <v>45000</v>
      </c>
      <c r="AQ267" s="1">
        <f t="shared" si="4"/>
        <v>45000</v>
      </c>
    </row>
    <row r="268" spans="1:43" x14ac:dyDescent="0.3">
      <c r="A268" t="s">
        <v>133</v>
      </c>
      <c r="B268" t="s">
        <v>1033</v>
      </c>
      <c r="C268">
        <v>1</v>
      </c>
      <c r="D268" t="s">
        <v>496</v>
      </c>
      <c r="E268">
        <v>1.7</v>
      </c>
      <c r="F268" t="s">
        <v>497</v>
      </c>
      <c r="G268" t="s">
        <v>91</v>
      </c>
      <c r="H268" t="s">
        <v>92</v>
      </c>
      <c r="I268" t="s">
        <v>39</v>
      </c>
      <c r="J268" t="s">
        <v>40</v>
      </c>
      <c r="K268" t="s">
        <v>93</v>
      </c>
      <c r="L268">
        <v>3</v>
      </c>
      <c r="M268">
        <v>11</v>
      </c>
      <c r="N268" t="s">
        <v>95</v>
      </c>
      <c r="O268" t="s">
        <v>1088</v>
      </c>
      <c r="P268">
        <v>3800</v>
      </c>
      <c r="Q268" t="s">
        <v>1039</v>
      </c>
      <c r="R268">
        <v>3820</v>
      </c>
      <c r="S268" t="s">
        <v>34</v>
      </c>
      <c r="T268">
        <v>3821</v>
      </c>
      <c r="U268" t="s">
        <v>229</v>
      </c>
      <c r="V268">
        <v>0</v>
      </c>
      <c r="W268" t="s">
        <v>36</v>
      </c>
      <c r="X268">
        <v>3000</v>
      </c>
      <c r="Y268" t="s">
        <v>34</v>
      </c>
      <c r="Z268" t="s">
        <v>134</v>
      </c>
      <c r="AA268" t="s">
        <v>94</v>
      </c>
      <c r="AB268" t="s">
        <v>86</v>
      </c>
      <c r="AC268" t="s">
        <v>256</v>
      </c>
      <c r="AD268" t="s">
        <v>96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50000</v>
      </c>
      <c r="AO268" s="1">
        <v>0</v>
      </c>
      <c r="AP268" s="1">
        <v>0</v>
      </c>
      <c r="AQ268" s="1">
        <f t="shared" si="4"/>
        <v>50000</v>
      </c>
    </row>
    <row r="269" spans="1:43" x14ac:dyDescent="0.3">
      <c r="A269" t="s">
        <v>133</v>
      </c>
      <c r="B269" t="s">
        <v>1033</v>
      </c>
      <c r="C269">
        <v>1</v>
      </c>
      <c r="D269" t="s">
        <v>496</v>
      </c>
      <c r="E269">
        <v>1.7</v>
      </c>
      <c r="F269" t="s">
        <v>497</v>
      </c>
      <c r="G269" t="s">
        <v>91</v>
      </c>
      <c r="H269" t="s">
        <v>92</v>
      </c>
      <c r="I269" t="s">
        <v>39</v>
      </c>
      <c r="J269" t="s">
        <v>40</v>
      </c>
      <c r="K269" t="s">
        <v>93</v>
      </c>
      <c r="L269">
        <v>3</v>
      </c>
      <c r="M269">
        <v>11</v>
      </c>
      <c r="N269" t="s">
        <v>95</v>
      </c>
      <c r="O269" t="s">
        <v>1088</v>
      </c>
      <c r="P269">
        <v>3500</v>
      </c>
      <c r="Q269" t="s">
        <v>1051</v>
      </c>
      <c r="R269">
        <v>3570</v>
      </c>
      <c r="S269" t="s">
        <v>34</v>
      </c>
      <c r="T269">
        <v>3571</v>
      </c>
      <c r="U269" t="s">
        <v>179</v>
      </c>
      <c r="V269">
        <v>0</v>
      </c>
      <c r="W269" t="s">
        <v>36</v>
      </c>
      <c r="X269">
        <v>3000</v>
      </c>
      <c r="Y269" t="s">
        <v>34</v>
      </c>
      <c r="Z269" t="s">
        <v>134</v>
      </c>
      <c r="AA269" t="s">
        <v>94</v>
      </c>
      <c r="AB269" t="s">
        <v>86</v>
      </c>
      <c r="AC269" t="s">
        <v>256</v>
      </c>
      <c r="AD269" t="s">
        <v>96</v>
      </c>
      <c r="AE269" s="1">
        <v>80000</v>
      </c>
      <c r="AF269" s="1">
        <v>50000</v>
      </c>
      <c r="AG269" s="1">
        <v>20000</v>
      </c>
      <c r="AH269" s="1">
        <v>20000</v>
      </c>
      <c r="AI269" s="1">
        <v>0</v>
      </c>
      <c r="AJ269" s="1">
        <v>0</v>
      </c>
      <c r="AK269" s="1">
        <v>0</v>
      </c>
      <c r="AL269" s="1">
        <v>60000</v>
      </c>
      <c r="AM269" s="1">
        <v>0</v>
      </c>
      <c r="AN269" s="1">
        <v>0</v>
      </c>
      <c r="AO269" s="1">
        <v>0</v>
      </c>
      <c r="AP269" s="1">
        <v>80000</v>
      </c>
      <c r="AQ269" s="1">
        <f t="shared" si="4"/>
        <v>80000</v>
      </c>
    </row>
    <row r="270" spans="1:43" x14ac:dyDescent="0.3">
      <c r="A270" t="s">
        <v>133</v>
      </c>
      <c r="B270" t="s">
        <v>1033</v>
      </c>
      <c r="C270">
        <v>1</v>
      </c>
      <c r="D270" t="s">
        <v>496</v>
      </c>
      <c r="E270">
        <v>1.7</v>
      </c>
      <c r="F270" t="s">
        <v>497</v>
      </c>
      <c r="G270" t="s">
        <v>91</v>
      </c>
      <c r="H270" t="s">
        <v>92</v>
      </c>
      <c r="I270" t="s">
        <v>39</v>
      </c>
      <c r="J270" t="s">
        <v>40</v>
      </c>
      <c r="K270" t="s">
        <v>93</v>
      </c>
      <c r="L270">
        <v>3</v>
      </c>
      <c r="M270">
        <v>12</v>
      </c>
      <c r="N270" t="s">
        <v>95</v>
      </c>
      <c r="O270" t="s">
        <v>1087</v>
      </c>
      <c r="P270">
        <v>5600</v>
      </c>
      <c r="Q270" t="s">
        <v>1043</v>
      </c>
      <c r="R270">
        <v>5650</v>
      </c>
      <c r="S270" t="s">
        <v>80</v>
      </c>
      <c r="T270">
        <v>5651</v>
      </c>
      <c r="U270" t="s">
        <v>206</v>
      </c>
      <c r="V270">
        <v>0</v>
      </c>
      <c r="W270" t="s">
        <v>36</v>
      </c>
      <c r="X270">
        <v>5000</v>
      </c>
      <c r="Y270" t="s">
        <v>80</v>
      </c>
      <c r="Z270" t="s">
        <v>134</v>
      </c>
      <c r="AA270" t="s">
        <v>94</v>
      </c>
      <c r="AB270" t="s">
        <v>86</v>
      </c>
      <c r="AC270" t="s">
        <v>260</v>
      </c>
      <c r="AD270" t="s">
        <v>96</v>
      </c>
      <c r="AE270" s="1">
        <v>100000</v>
      </c>
      <c r="AF270" s="1">
        <v>100000</v>
      </c>
      <c r="AG270" s="1">
        <v>71050</v>
      </c>
      <c r="AH270" s="1">
        <v>71050</v>
      </c>
      <c r="AI270" s="1">
        <v>71050</v>
      </c>
      <c r="AJ270" s="1">
        <v>71050</v>
      </c>
      <c r="AK270" s="1">
        <v>71050</v>
      </c>
      <c r="AL270" s="1">
        <v>28950</v>
      </c>
      <c r="AM270" s="1">
        <v>0</v>
      </c>
      <c r="AN270" s="1">
        <v>0</v>
      </c>
      <c r="AO270" s="1">
        <v>0</v>
      </c>
      <c r="AP270" s="1">
        <v>100000</v>
      </c>
      <c r="AQ270" s="1">
        <f t="shared" si="4"/>
        <v>100000</v>
      </c>
    </row>
    <row r="271" spans="1:43" x14ac:dyDescent="0.3">
      <c r="A271" t="s">
        <v>133</v>
      </c>
      <c r="B271" t="s">
        <v>1033</v>
      </c>
      <c r="C271">
        <v>1</v>
      </c>
      <c r="D271" t="s">
        <v>496</v>
      </c>
      <c r="E271">
        <v>1.7</v>
      </c>
      <c r="F271" t="s">
        <v>497</v>
      </c>
      <c r="G271" t="s">
        <v>91</v>
      </c>
      <c r="H271" t="s">
        <v>92</v>
      </c>
      <c r="I271" t="s">
        <v>39</v>
      </c>
      <c r="J271" t="s">
        <v>40</v>
      </c>
      <c r="K271" t="s">
        <v>93</v>
      </c>
      <c r="L271">
        <v>3</v>
      </c>
      <c r="M271">
        <v>12</v>
      </c>
      <c r="N271" t="s">
        <v>95</v>
      </c>
      <c r="O271" t="s">
        <v>1087</v>
      </c>
      <c r="P271">
        <v>5600</v>
      </c>
      <c r="Q271" t="s">
        <v>1043</v>
      </c>
      <c r="R271">
        <v>5690</v>
      </c>
      <c r="S271" t="s">
        <v>80</v>
      </c>
      <c r="T271">
        <v>5691</v>
      </c>
      <c r="U271" t="s">
        <v>81</v>
      </c>
      <c r="V271">
        <v>0</v>
      </c>
      <c r="W271" t="s">
        <v>36</v>
      </c>
      <c r="X271">
        <v>5000</v>
      </c>
      <c r="Y271" t="s">
        <v>80</v>
      </c>
      <c r="Z271" t="s">
        <v>134</v>
      </c>
      <c r="AA271" t="s">
        <v>94</v>
      </c>
      <c r="AB271" t="s">
        <v>86</v>
      </c>
      <c r="AC271" t="s">
        <v>260</v>
      </c>
      <c r="AD271" t="s">
        <v>96</v>
      </c>
      <c r="AE271" s="1">
        <v>1581950</v>
      </c>
      <c r="AF271" s="1">
        <v>1000000</v>
      </c>
      <c r="AG271" s="1">
        <v>1581950</v>
      </c>
      <c r="AH271" s="1">
        <v>1581950</v>
      </c>
      <c r="AI271" s="1">
        <v>1581950</v>
      </c>
      <c r="AJ271" s="1">
        <v>1581950</v>
      </c>
      <c r="AK271" s="1">
        <v>63568</v>
      </c>
      <c r="AL271" s="1">
        <v>0</v>
      </c>
      <c r="AM271" s="1">
        <v>0</v>
      </c>
      <c r="AN271" s="1">
        <v>0</v>
      </c>
      <c r="AO271" s="1">
        <v>0</v>
      </c>
      <c r="AP271" s="1">
        <v>1581950</v>
      </c>
      <c r="AQ271" s="1">
        <f t="shared" si="4"/>
        <v>1581950</v>
      </c>
    </row>
    <row r="272" spans="1:43" x14ac:dyDescent="0.3">
      <c r="A272" t="s">
        <v>133</v>
      </c>
      <c r="B272" t="s">
        <v>1033</v>
      </c>
      <c r="C272">
        <v>1</v>
      </c>
      <c r="D272" t="s">
        <v>496</v>
      </c>
      <c r="E272">
        <v>1.7</v>
      </c>
      <c r="F272" t="s">
        <v>497</v>
      </c>
      <c r="G272" t="s">
        <v>91</v>
      </c>
      <c r="H272" t="s">
        <v>92</v>
      </c>
      <c r="I272" t="s">
        <v>39</v>
      </c>
      <c r="J272" t="s">
        <v>40</v>
      </c>
      <c r="K272" t="s">
        <v>93</v>
      </c>
      <c r="L272">
        <v>3</v>
      </c>
      <c r="M272">
        <v>12</v>
      </c>
      <c r="N272" t="s">
        <v>95</v>
      </c>
      <c r="O272" t="s">
        <v>1088</v>
      </c>
      <c r="P272">
        <v>2500</v>
      </c>
      <c r="Q272" t="s">
        <v>1002</v>
      </c>
      <c r="R272">
        <v>2530</v>
      </c>
      <c r="S272" t="s">
        <v>69</v>
      </c>
      <c r="T272">
        <v>2531</v>
      </c>
      <c r="U272" t="s">
        <v>191</v>
      </c>
      <c r="V272">
        <v>0</v>
      </c>
      <c r="W272" t="s">
        <v>36</v>
      </c>
      <c r="X272">
        <v>2000</v>
      </c>
      <c r="Y272" t="s">
        <v>69</v>
      </c>
      <c r="Z272" t="s">
        <v>134</v>
      </c>
      <c r="AA272" t="s">
        <v>94</v>
      </c>
      <c r="AB272" t="s">
        <v>86</v>
      </c>
      <c r="AC272" t="s">
        <v>260</v>
      </c>
      <c r="AD272" t="s">
        <v>96</v>
      </c>
      <c r="AE272" s="1">
        <v>50000</v>
      </c>
      <c r="AF272" s="1">
        <v>50000</v>
      </c>
      <c r="AG272" s="1">
        <v>25640.15</v>
      </c>
      <c r="AH272" s="1">
        <v>25640.15</v>
      </c>
      <c r="AI272" s="1">
        <v>25640.15</v>
      </c>
      <c r="AJ272" s="1">
        <v>25640.15</v>
      </c>
      <c r="AK272" s="1">
        <v>25640.15</v>
      </c>
      <c r="AL272" s="1">
        <v>24359.85</v>
      </c>
      <c r="AM272" s="1">
        <v>0</v>
      </c>
      <c r="AN272" s="1">
        <v>0</v>
      </c>
      <c r="AO272" s="1">
        <v>0</v>
      </c>
      <c r="AP272" s="1">
        <v>50000</v>
      </c>
      <c r="AQ272" s="1">
        <f t="shared" si="4"/>
        <v>50000</v>
      </c>
    </row>
    <row r="273" spans="1:43" x14ac:dyDescent="0.3">
      <c r="A273" t="s">
        <v>133</v>
      </c>
      <c r="B273" t="s">
        <v>1033</v>
      </c>
      <c r="C273">
        <v>1</v>
      </c>
      <c r="D273" t="s">
        <v>496</v>
      </c>
      <c r="E273">
        <v>1.7</v>
      </c>
      <c r="F273" t="s">
        <v>497</v>
      </c>
      <c r="G273" t="s">
        <v>91</v>
      </c>
      <c r="H273" t="s">
        <v>92</v>
      </c>
      <c r="I273" t="s">
        <v>39</v>
      </c>
      <c r="J273" t="s">
        <v>40</v>
      </c>
      <c r="K273" t="s">
        <v>93</v>
      </c>
      <c r="L273">
        <v>3</v>
      </c>
      <c r="M273">
        <v>12</v>
      </c>
      <c r="N273" t="s">
        <v>95</v>
      </c>
      <c r="O273" t="s">
        <v>1088</v>
      </c>
      <c r="P273">
        <v>2500</v>
      </c>
      <c r="Q273" t="s">
        <v>1002</v>
      </c>
      <c r="R273">
        <v>2540</v>
      </c>
      <c r="S273" t="s">
        <v>69</v>
      </c>
      <c r="T273">
        <v>2541</v>
      </c>
      <c r="U273" t="s">
        <v>192</v>
      </c>
      <c r="V273">
        <v>0</v>
      </c>
      <c r="W273" t="s">
        <v>36</v>
      </c>
      <c r="X273">
        <v>2000</v>
      </c>
      <c r="Y273" t="s">
        <v>69</v>
      </c>
      <c r="Z273" t="s">
        <v>134</v>
      </c>
      <c r="AA273" t="s">
        <v>94</v>
      </c>
      <c r="AB273" t="s">
        <v>86</v>
      </c>
      <c r="AC273" t="s">
        <v>260</v>
      </c>
      <c r="AD273" t="s">
        <v>96</v>
      </c>
      <c r="AE273" s="1">
        <v>52000</v>
      </c>
      <c r="AF273" s="1">
        <v>52000</v>
      </c>
      <c r="AG273" s="1">
        <v>44217.08</v>
      </c>
      <c r="AH273" s="1">
        <v>32037.08</v>
      </c>
      <c r="AI273" s="1">
        <v>17976</v>
      </c>
      <c r="AJ273" s="1">
        <v>17976</v>
      </c>
      <c r="AK273" s="1">
        <v>17976</v>
      </c>
      <c r="AL273" s="1">
        <v>7782.9199999999983</v>
      </c>
      <c r="AM273" s="1">
        <v>0</v>
      </c>
      <c r="AN273" s="1">
        <v>0</v>
      </c>
      <c r="AO273" s="1">
        <v>0</v>
      </c>
      <c r="AP273" s="1">
        <v>52000</v>
      </c>
      <c r="AQ273" s="1">
        <f t="shared" si="4"/>
        <v>52000</v>
      </c>
    </row>
    <row r="274" spans="1:43" x14ac:dyDescent="0.3">
      <c r="A274" t="s">
        <v>133</v>
      </c>
      <c r="B274" t="s">
        <v>1033</v>
      </c>
      <c r="C274">
        <v>1</v>
      </c>
      <c r="D274" t="s">
        <v>496</v>
      </c>
      <c r="E274">
        <v>1.7</v>
      </c>
      <c r="F274" t="s">
        <v>497</v>
      </c>
      <c r="G274" t="s">
        <v>91</v>
      </c>
      <c r="H274" t="s">
        <v>92</v>
      </c>
      <c r="I274" t="s">
        <v>39</v>
      </c>
      <c r="J274" t="s">
        <v>40</v>
      </c>
      <c r="K274" t="s">
        <v>93</v>
      </c>
      <c r="L274">
        <v>3</v>
      </c>
      <c r="M274">
        <v>12</v>
      </c>
      <c r="N274" t="s">
        <v>95</v>
      </c>
      <c r="O274" t="s">
        <v>1088</v>
      </c>
      <c r="P274">
        <v>2700</v>
      </c>
      <c r="Q274" t="s">
        <v>1003</v>
      </c>
      <c r="R274">
        <v>2720</v>
      </c>
      <c r="S274" t="s">
        <v>69</v>
      </c>
      <c r="T274">
        <v>2721</v>
      </c>
      <c r="U274" t="s">
        <v>162</v>
      </c>
      <c r="V274">
        <v>0</v>
      </c>
      <c r="W274" t="s">
        <v>36</v>
      </c>
      <c r="X274">
        <v>2000</v>
      </c>
      <c r="Y274" t="s">
        <v>69</v>
      </c>
      <c r="Z274" t="s">
        <v>134</v>
      </c>
      <c r="AA274" t="s">
        <v>94</v>
      </c>
      <c r="AB274" t="s">
        <v>86</v>
      </c>
      <c r="AC274" t="s">
        <v>260</v>
      </c>
      <c r="AD274" t="s">
        <v>96</v>
      </c>
      <c r="AE274" s="1">
        <v>2000000</v>
      </c>
      <c r="AF274" s="1">
        <v>2000000</v>
      </c>
      <c r="AG274" s="1">
        <v>1979577.12</v>
      </c>
      <c r="AH274" s="1">
        <v>1979577.12</v>
      </c>
      <c r="AI274" s="1">
        <v>0</v>
      </c>
      <c r="AJ274" s="1">
        <v>0</v>
      </c>
      <c r="AK274" s="1">
        <v>0</v>
      </c>
      <c r="AL274" s="1">
        <v>20422.879999999888</v>
      </c>
      <c r="AM274" s="1">
        <v>0</v>
      </c>
      <c r="AN274" s="1">
        <v>0</v>
      </c>
      <c r="AO274" s="1">
        <v>0</v>
      </c>
      <c r="AP274" s="1">
        <v>2000000</v>
      </c>
      <c r="AQ274" s="1">
        <f t="shared" si="4"/>
        <v>2000000</v>
      </c>
    </row>
    <row r="275" spans="1:43" x14ac:dyDescent="0.3">
      <c r="A275" t="s">
        <v>133</v>
      </c>
      <c r="B275" t="s">
        <v>1033</v>
      </c>
      <c r="C275">
        <v>1</v>
      </c>
      <c r="D275" t="s">
        <v>496</v>
      </c>
      <c r="E275">
        <v>1.7</v>
      </c>
      <c r="F275" t="s">
        <v>497</v>
      </c>
      <c r="G275" t="s">
        <v>91</v>
      </c>
      <c r="H275" t="s">
        <v>92</v>
      </c>
      <c r="I275" t="s">
        <v>39</v>
      </c>
      <c r="J275" t="s">
        <v>40</v>
      </c>
      <c r="K275" t="s">
        <v>93</v>
      </c>
      <c r="L275">
        <v>3</v>
      </c>
      <c r="M275">
        <v>12</v>
      </c>
      <c r="N275" t="s">
        <v>95</v>
      </c>
      <c r="O275" t="s">
        <v>1088</v>
      </c>
      <c r="P275">
        <v>2900</v>
      </c>
      <c r="Q275" t="s">
        <v>1005</v>
      </c>
      <c r="R275">
        <v>2910</v>
      </c>
      <c r="S275" t="s">
        <v>69</v>
      </c>
      <c r="T275">
        <v>2911</v>
      </c>
      <c r="U275" t="s">
        <v>163</v>
      </c>
      <c r="V275">
        <v>0</v>
      </c>
      <c r="W275" t="s">
        <v>36</v>
      </c>
      <c r="X275">
        <v>2000</v>
      </c>
      <c r="Y275" t="s">
        <v>69</v>
      </c>
      <c r="Z275" t="s">
        <v>134</v>
      </c>
      <c r="AA275" t="s">
        <v>94</v>
      </c>
      <c r="AB275" t="s">
        <v>86</v>
      </c>
      <c r="AC275" t="s">
        <v>260</v>
      </c>
      <c r="AD275" t="s">
        <v>96</v>
      </c>
      <c r="AE275" s="1">
        <v>30000</v>
      </c>
      <c r="AF275" s="1">
        <v>30000</v>
      </c>
      <c r="AG275" s="1">
        <v>17650.86</v>
      </c>
      <c r="AH275" s="1">
        <v>17650.86</v>
      </c>
      <c r="AI275" s="1">
        <v>17650.86</v>
      </c>
      <c r="AJ275" s="1">
        <v>17650.86</v>
      </c>
      <c r="AK275" s="1">
        <v>17650.86</v>
      </c>
      <c r="AL275" s="1">
        <v>12349.14</v>
      </c>
      <c r="AM275" s="1">
        <v>0</v>
      </c>
      <c r="AN275" s="1">
        <v>0</v>
      </c>
      <c r="AO275" s="1">
        <v>0</v>
      </c>
      <c r="AP275" s="1">
        <v>30000</v>
      </c>
      <c r="AQ275" s="1">
        <f t="shared" si="4"/>
        <v>30000</v>
      </c>
    </row>
    <row r="276" spans="1:43" x14ac:dyDescent="0.3">
      <c r="A276" t="s">
        <v>133</v>
      </c>
      <c r="B276" t="s">
        <v>1033</v>
      </c>
      <c r="C276">
        <v>2</v>
      </c>
      <c r="D276" t="s">
        <v>498</v>
      </c>
      <c r="E276">
        <v>2.1</v>
      </c>
      <c r="F276" t="s">
        <v>1050</v>
      </c>
      <c r="G276" t="s">
        <v>182</v>
      </c>
      <c r="H276" t="s">
        <v>183</v>
      </c>
      <c r="I276" t="s">
        <v>59</v>
      </c>
      <c r="J276" t="s">
        <v>60</v>
      </c>
      <c r="K276" t="s">
        <v>184</v>
      </c>
      <c r="L276">
        <v>4</v>
      </c>
      <c r="M276">
        <v>56</v>
      </c>
      <c r="N276" t="s">
        <v>187</v>
      </c>
      <c r="O276" t="s">
        <v>1087</v>
      </c>
      <c r="P276">
        <v>5300</v>
      </c>
      <c r="Q276" t="s">
        <v>1075</v>
      </c>
      <c r="R276">
        <v>5310</v>
      </c>
      <c r="S276" t="s">
        <v>80</v>
      </c>
      <c r="T276">
        <v>5311</v>
      </c>
      <c r="U276" t="s">
        <v>194</v>
      </c>
      <c r="V276">
        <v>0</v>
      </c>
      <c r="W276" t="s">
        <v>36</v>
      </c>
      <c r="X276">
        <v>5000</v>
      </c>
      <c r="Y276" t="s">
        <v>80</v>
      </c>
      <c r="Z276" t="s">
        <v>134</v>
      </c>
      <c r="AA276" t="s">
        <v>185</v>
      </c>
      <c r="AB276" t="s">
        <v>186</v>
      </c>
      <c r="AC276" t="s">
        <v>189</v>
      </c>
      <c r="AD276" t="s">
        <v>188</v>
      </c>
      <c r="AE276" s="1">
        <v>110000</v>
      </c>
      <c r="AF276" s="1">
        <v>110000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110000</v>
      </c>
      <c r="AM276" s="1">
        <v>0</v>
      </c>
      <c r="AN276" s="1">
        <v>0</v>
      </c>
      <c r="AO276" s="1">
        <v>0</v>
      </c>
      <c r="AP276" s="1">
        <v>110000</v>
      </c>
      <c r="AQ276" s="1">
        <f t="shared" si="4"/>
        <v>110000</v>
      </c>
    </row>
    <row r="277" spans="1:43" x14ac:dyDescent="0.3">
      <c r="A277" t="s">
        <v>133</v>
      </c>
      <c r="B277" t="s">
        <v>1033</v>
      </c>
      <c r="C277">
        <v>2</v>
      </c>
      <c r="D277" t="s">
        <v>498</v>
      </c>
      <c r="E277">
        <v>2.1</v>
      </c>
      <c r="F277" t="s">
        <v>1050</v>
      </c>
      <c r="G277" t="s">
        <v>182</v>
      </c>
      <c r="H277" t="s">
        <v>183</v>
      </c>
      <c r="I277" t="s">
        <v>59</v>
      </c>
      <c r="J277" t="s">
        <v>60</v>
      </c>
      <c r="K277" t="s">
        <v>184</v>
      </c>
      <c r="L277">
        <v>4</v>
      </c>
      <c r="M277">
        <v>56</v>
      </c>
      <c r="N277" t="s">
        <v>187</v>
      </c>
      <c r="O277" t="s">
        <v>1087</v>
      </c>
      <c r="P277">
        <v>5300</v>
      </c>
      <c r="Q277" t="s">
        <v>1075</v>
      </c>
      <c r="R277">
        <v>5320</v>
      </c>
      <c r="S277" t="s">
        <v>80</v>
      </c>
      <c r="T277">
        <v>5321</v>
      </c>
      <c r="U277" t="s">
        <v>195</v>
      </c>
      <c r="V277">
        <v>0</v>
      </c>
      <c r="W277" t="s">
        <v>36</v>
      </c>
      <c r="X277">
        <v>5000</v>
      </c>
      <c r="Y277" t="s">
        <v>80</v>
      </c>
      <c r="Z277" t="s">
        <v>134</v>
      </c>
      <c r="AA277" t="s">
        <v>185</v>
      </c>
      <c r="AB277" t="s">
        <v>186</v>
      </c>
      <c r="AC277" t="s">
        <v>189</v>
      </c>
      <c r="AD277" t="s">
        <v>188</v>
      </c>
      <c r="AE277" s="1">
        <v>10000</v>
      </c>
      <c r="AF277" s="1">
        <v>10000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10000</v>
      </c>
      <c r="AM277" s="1">
        <v>0</v>
      </c>
      <c r="AN277" s="1">
        <v>0</v>
      </c>
      <c r="AO277" s="1">
        <v>0</v>
      </c>
      <c r="AP277" s="1">
        <v>10000</v>
      </c>
      <c r="AQ277" s="1">
        <f t="shared" si="4"/>
        <v>10000</v>
      </c>
    </row>
    <row r="278" spans="1:43" x14ac:dyDescent="0.3">
      <c r="A278" t="s">
        <v>133</v>
      </c>
      <c r="B278" t="s">
        <v>1033</v>
      </c>
      <c r="C278">
        <v>2</v>
      </c>
      <c r="D278" t="s">
        <v>498</v>
      </c>
      <c r="E278">
        <v>2.1</v>
      </c>
      <c r="F278" t="s">
        <v>1050</v>
      </c>
      <c r="G278" t="s">
        <v>182</v>
      </c>
      <c r="H278" t="s">
        <v>183</v>
      </c>
      <c r="I278" t="s">
        <v>59</v>
      </c>
      <c r="J278" t="s">
        <v>60</v>
      </c>
      <c r="K278" t="s">
        <v>184</v>
      </c>
      <c r="L278">
        <v>4</v>
      </c>
      <c r="M278">
        <v>56</v>
      </c>
      <c r="N278" t="s">
        <v>187</v>
      </c>
      <c r="O278" t="s">
        <v>1088</v>
      </c>
      <c r="P278">
        <v>2100</v>
      </c>
      <c r="Q278" t="s">
        <v>999</v>
      </c>
      <c r="R278">
        <v>2110</v>
      </c>
      <c r="S278" t="s">
        <v>69</v>
      </c>
      <c r="T278">
        <v>2111</v>
      </c>
      <c r="U278" t="s">
        <v>157</v>
      </c>
      <c r="V278">
        <v>0</v>
      </c>
      <c r="W278" t="s">
        <v>36</v>
      </c>
      <c r="X278">
        <v>2000</v>
      </c>
      <c r="Y278" t="s">
        <v>69</v>
      </c>
      <c r="Z278" t="s">
        <v>134</v>
      </c>
      <c r="AA278" t="s">
        <v>185</v>
      </c>
      <c r="AB278" t="s">
        <v>186</v>
      </c>
      <c r="AC278" t="s">
        <v>189</v>
      </c>
      <c r="AD278" t="s">
        <v>188</v>
      </c>
      <c r="AE278" s="1">
        <v>21657</v>
      </c>
      <c r="AF278" s="1">
        <v>21657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21657</v>
      </c>
      <c r="AM278" s="1">
        <v>0</v>
      </c>
      <c r="AN278" s="1">
        <v>0</v>
      </c>
      <c r="AO278" s="1">
        <v>0</v>
      </c>
      <c r="AP278" s="1">
        <v>21657</v>
      </c>
      <c r="AQ278" s="1">
        <f t="shared" si="4"/>
        <v>21657</v>
      </c>
    </row>
    <row r="279" spans="1:43" x14ac:dyDescent="0.3">
      <c r="A279" t="s">
        <v>133</v>
      </c>
      <c r="B279" t="s">
        <v>1033</v>
      </c>
      <c r="C279">
        <v>2</v>
      </c>
      <c r="D279" t="s">
        <v>498</v>
      </c>
      <c r="E279">
        <v>2.1</v>
      </c>
      <c r="F279" t="s">
        <v>1050</v>
      </c>
      <c r="G279" t="s">
        <v>182</v>
      </c>
      <c r="H279" t="s">
        <v>183</v>
      </c>
      <c r="I279" t="s">
        <v>59</v>
      </c>
      <c r="J279" t="s">
        <v>60</v>
      </c>
      <c r="K279" t="s">
        <v>184</v>
      </c>
      <c r="L279">
        <v>4</v>
      </c>
      <c r="M279">
        <v>56</v>
      </c>
      <c r="N279" t="s">
        <v>187</v>
      </c>
      <c r="O279" t="s">
        <v>1088</v>
      </c>
      <c r="P279">
        <v>2100</v>
      </c>
      <c r="Q279" t="s">
        <v>999</v>
      </c>
      <c r="R279">
        <v>2160</v>
      </c>
      <c r="S279" t="s">
        <v>69</v>
      </c>
      <c r="T279">
        <v>2161</v>
      </c>
      <c r="U279" t="s">
        <v>158</v>
      </c>
      <c r="V279">
        <v>0</v>
      </c>
      <c r="W279" t="s">
        <v>36</v>
      </c>
      <c r="X279">
        <v>2000</v>
      </c>
      <c r="Y279" t="s">
        <v>69</v>
      </c>
      <c r="Z279" t="s">
        <v>134</v>
      </c>
      <c r="AA279" t="s">
        <v>185</v>
      </c>
      <c r="AB279" t="s">
        <v>186</v>
      </c>
      <c r="AC279" t="s">
        <v>189</v>
      </c>
      <c r="AD279" t="s">
        <v>188</v>
      </c>
      <c r="AE279" s="1">
        <v>20000</v>
      </c>
      <c r="AF279" s="1">
        <v>20000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20000</v>
      </c>
      <c r="AM279" s="1">
        <v>0</v>
      </c>
      <c r="AN279" s="1">
        <v>0</v>
      </c>
      <c r="AO279" s="1">
        <v>0</v>
      </c>
      <c r="AP279" s="1">
        <v>20000</v>
      </c>
      <c r="AQ279" s="1">
        <f t="shared" si="4"/>
        <v>20000</v>
      </c>
    </row>
    <row r="280" spans="1:43" x14ac:dyDescent="0.3">
      <c r="A280" t="s">
        <v>133</v>
      </c>
      <c r="B280" t="s">
        <v>1033</v>
      </c>
      <c r="C280">
        <v>2</v>
      </c>
      <c r="D280" t="s">
        <v>498</v>
      </c>
      <c r="E280">
        <v>2.1</v>
      </c>
      <c r="F280" t="s">
        <v>1050</v>
      </c>
      <c r="G280" t="s">
        <v>182</v>
      </c>
      <c r="H280" t="s">
        <v>183</v>
      </c>
      <c r="I280" t="s">
        <v>59</v>
      </c>
      <c r="J280" t="s">
        <v>60</v>
      </c>
      <c r="K280" t="s">
        <v>184</v>
      </c>
      <c r="L280">
        <v>4</v>
      </c>
      <c r="M280">
        <v>56</v>
      </c>
      <c r="N280" t="s">
        <v>187</v>
      </c>
      <c r="O280" t="s">
        <v>1088</v>
      </c>
      <c r="P280">
        <v>2200</v>
      </c>
      <c r="Q280" t="s">
        <v>1000</v>
      </c>
      <c r="R280">
        <v>2220</v>
      </c>
      <c r="S280" t="s">
        <v>69</v>
      </c>
      <c r="T280">
        <v>2221</v>
      </c>
      <c r="U280" t="s">
        <v>190</v>
      </c>
      <c r="V280">
        <v>0</v>
      </c>
      <c r="W280" t="s">
        <v>36</v>
      </c>
      <c r="X280">
        <v>2000</v>
      </c>
      <c r="Y280" t="s">
        <v>69</v>
      </c>
      <c r="Z280" t="s">
        <v>134</v>
      </c>
      <c r="AA280" t="s">
        <v>185</v>
      </c>
      <c r="AB280" t="s">
        <v>186</v>
      </c>
      <c r="AC280" t="s">
        <v>189</v>
      </c>
      <c r="AD280" t="s">
        <v>188</v>
      </c>
      <c r="AE280" s="1">
        <v>420000</v>
      </c>
      <c r="AF280" s="1">
        <v>420000</v>
      </c>
      <c r="AG280" s="1">
        <v>393180</v>
      </c>
      <c r="AH280" s="1">
        <v>393180</v>
      </c>
      <c r="AI280" s="1">
        <v>393180</v>
      </c>
      <c r="AJ280" s="1">
        <v>393180</v>
      </c>
      <c r="AK280" s="1">
        <v>393180</v>
      </c>
      <c r="AL280" s="1">
        <v>26820</v>
      </c>
      <c r="AM280" s="1">
        <v>0</v>
      </c>
      <c r="AN280" s="1">
        <v>0</v>
      </c>
      <c r="AO280" s="1">
        <v>0</v>
      </c>
      <c r="AP280" s="1">
        <v>420000</v>
      </c>
      <c r="AQ280" s="1">
        <f t="shared" si="4"/>
        <v>420000</v>
      </c>
    </row>
    <row r="281" spans="1:43" x14ac:dyDescent="0.3">
      <c r="A281" t="s">
        <v>133</v>
      </c>
      <c r="B281" t="s">
        <v>1033</v>
      </c>
      <c r="C281">
        <v>2</v>
      </c>
      <c r="D281" t="s">
        <v>498</v>
      </c>
      <c r="E281">
        <v>2.1</v>
      </c>
      <c r="F281" t="s">
        <v>1050</v>
      </c>
      <c r="G281" t="s">
        <v>182</v>
      </c>
      <c r="H281" t="s">
        <v>183</v>
      </c>
      <c r="I281" t="s">
        <v>59</v>
      </c>
      <c r="J281" t="s">
        <v>60</v>
      </c>
      <c r="K281" t="s">
        <v>184</v>
      </c>
      <c r="L281">
        <v>4</v>
      </c>
      <c r="M281">
        <v>56</v>
      </c>
      <c r="N281" t="s">
        <v>187</v>
      </c>
      <c r="O281" t="s">
        <v>1088</v>
      </c>
      <c r="P281">
        <v>2500</v>
      </c>
      <c r="Q281" t="s">
        <v>1002</v>
      </c>
      <c r="R281">
        <v>2530</v>
      </c>
      <c r="S281" t="s">
        <v>69</v>
      </c>
      <c r="T281">
        <v>2531</v>
      </c>
      <c r="U281" t="s">
        <v>191</v>
      </c>
      <c r="V281">
        <v>0</v>
      </c>
      <c r="W281" t="s">
        <v>36</v>
      </c>
      <c r="X281">
        <v>2000</v>
      </c>
      <c r="Y281" t="s">
        <v>69</v>
      </c>
      <c r="Z281" t="s">
        <v>134</v>
      </c>
      <c r="AA281" t="s">
        <v>185</v>
      </c>
      <c r="AB281" t="s">
        <v>186</v>
      </c>
      <c r="AC281" t="s">
        <v>189</v>
      </c>
      <c r="AD281" t="s">
        <v>188</v>
      </c>
      <c r="AE281" s="1">
        <v>826202</v>
      </c>
      <c r="AF281" s="1">
        <v>366202</v>
      </c>
      <c r="AG281" s="1">
        <v>739086</v>
      </c>
      <c r="AH281" s="1">
        <v>678439</v>
      </c>
      <c r="AI281" s="1">
        <v>614888</v>
      </c>
      <c r="AJ281" s="1">
        <v>614888</v>
      </c>
      <c r="AK281" s="1">
        <v>614888</v>
      </c>
      <c r="AL281" s="1">
        <v>87116</v>
      </c>
      <c r="AM281" s="1">
        <v>0</v>
      </c>
      <c r="AN281" s="1">
        <v>0</v>
      </c>
      <c r="AO281" s="1">
        <v>0</v>
      </c>
      <c r="AP281" s="1">
        <v>826202</v>
      </c>
      <c r="AQ281" s="1">
        <f t="shared" si="4"/>
        <v>826202</v>
      </c>
    </row>
    <row r="282" spans="1:43" x14ac:dyDescent="0.3">
      <c r="A282" t="s">
        <v>133</v>
      </c>
      <c r="B282" t="s">
        <v>1033</v>
      </c>
      <c r="C282">
        <v>2</v>
      </c>
      <c r="D282" t="s">
        <v>498</v>
      </c>
      <c r="E282">
        <v>2.1</v>
      </c>
      <c r="F282" t="s">
        <v>1050</v>
      </c>
      <c r="G282" t="s">
        <v>182</v>
      </c>
      <c r="H282" t="s">
        <v>183</v>
      </c>
      <c r="I282" t="s">
        <v>59</v>
      </c>
      <c r="J282" t="s">
        <v>60</v>
      </c>
      <c r="K282" t="s">
        <v>184</v>
      </c>
      <c r="L282">
        <v>4</v>
      </c>
      <c r="M282">
        <v>56</v>
      </c>
      <c r="N282" t="s">
        <v>187</v>
      </c>
      <c r="O282" t="s">
        <v>1088</v>
      </c>
      <c r="P282">
        <v>2500</v>
      </c>
      <c r="Q282" t="s">
        <v>1002</v>
      </c>
      <c r="R282">
        <v>2540</v>
      </c>
      <c r="S282" t="s">
        <v>69</v>
      </c>
      <c r="T282">
        <v>2541</v>
      </c>
      <c r="U282" t="s">
        <v>192</v>
      </c>
      <c r="V282">
        <v>0</v>
      </c>
      <c r="W282" t="s">
        <v>36</v>
      </c>
      <c r="X282">
        <v>2000</v>
      </c>
      <c r="Y282" t="s">
        <v>69</v>
      </c>
      <c r="Z282" t="s">
        <v>134</v>
      </c>
      <c r="AA282" t="s">
        <v>185</v>
      </c>
      <c r="AB282" t="s">
        <v>186</v>
      </c>
      <c r="AC282" t="s">
        <v>189</v>
      </c>
      <c r="AD282" t="s">
        <v>188</v>
      </c>
      <c r="AE282" s="1">
        <v>540000</v>
      </c>
      <c r="AF282" s="1">
        <v>1000000</v>
      </c>
      <c r="AG282" s="1">
        <v>387081.23</v>
      </c>
      <c r="AH282" s="1">
        <v>375651.75</v>
      </c>
      <c r="AI282" s="1">
        <v>360628.93</v>
      </c>
      <c r="AJ282" s="1">
        <v>360628.93</v>
      </c>
      <c r="AK282" s="1">
        <v>360565.55</v>
      </c>
      <c r="AL282" s="1">
        <v>152918.77000000002</v>
      </c>
      <c r="AM282" s="1">
        <v>0</v>
      </c>
      <c r="AN282" s="1">
        <v>0</v>
      </c>
      <c r="AO282" s="1">
        <v>0</v>
      </c>
      <c r="AP282" s="1">
        <v>540000</v>
      </c>
      <c r="AQ282" s="1">
        <f t="shared" si="4"/>
        <v>540000</v>
      </c>
    </row>
    <row r="283" spans="1:43" x14ac:dyDescent="0.3">
      <c r="A283" t="s">
        <v>133</v>
      </c>
      <c r="B283" t="s">
        <v>1033</v>
      </c>
      <c r="C283">
        <v>2</v>
      </c>
      <c r="D283" t="s">
        <v>498</v>
      </c>
      <c r="E283">
        <v>2.1</v>
      </c>
      <c r="F283" t="s">
        <v>1050</v>
      </c>
      <c r="G283" t="s">
        <v>182</v>
      </c>
      <c r="H283" t="s">
        <v>183</v>
      </c>
      <c r="I283" t="s">
        <v>59</v>
      </c>
      <c r="J283" t="s">
        <v>60</v>
      </c>
      <c r="K283" t="s">
        <v>184</v>
      </c>
      <c r="L283">
        <v>4</v>
      </c>
      <c r="M283">
        <v>56</v>
      </c>
      <c r="N283" t="s">
        <v>187</v>
      </c>
      <c r="O283" t="s">
        <v>1088</v>
      </c>
      <c r="P283">
        <v>2900</v>
      </c>
      <c r="Q283" t="s">
        <v>1005</v>
      </c>
      <c r="R283">
        <v>2910</v>
      </c>
      <c r="S283" t="s">
        <v>69</v>
      </c>
      <c r="T283">
        <v>2911</v>
      </c>
      <c r="U283" t="s">
        <v>163</v>
      </c>
      <c r="V283">
        <v>0</v>
      </c>
      <c r="W283" t="s">
        <v>36</v>
      </c>
      <c r="X283">
        <v>2000</v>
      </c>
      <c r="Y283" t="s">
        <v>69</v>
      </c>
      <c r="Z283" t="s">
        <v>134</v>
      </c>
      <c r="AA283" t="s">
        <v>185</v>
      </c>
      <c r="AB283" t="s">
        <v>186</v>
      </c>
      <c r="AC283" t="s">
        <v>189</v>
      </c>
      <c r="AD283" t="s">
        <v>188</v>
      </c>
      <c r="AE283" s="1">
        <v>20000</v>
      </c>
      <c r="AF283" s="1">
        <v>20000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20000</v>
      </c>
      <c r="AM283" s="1">
        <v>0</v>
      </c>
      <c r="AN283" s="1">
        <v>0</v>
      </c>
      <c r="AO283" s="1">
        <v>0</v>
      </c>
      <c r="AP283" s="1">
        <v>20000</v>
      </c>
      <c r="AQ283" s="1">
        <f t="shared" si="4"/>
        <v>20000</v>
      </c>
    </row>
    <row r="284" spans="1:43" x14ac:dyDescent="0.3">
      <c r="A284" t="s">
        <v>133</v>
      </c>
      <c r="B284" t="s">
        <v>1033</v>
      </c>
      <c r="C284">
        <v>2</v>
      </c>
      <c r="D284" t="s">
        <v>498</v>
      </c>
      <c r="E284">
        <v>2.1</v>
      </c>
      <c r="F284" t="s">
        <v>1050</v>
      </c>
      <c r="G284" t="s">
        <v>182</v>
      </c>
      <c r="H284" t="s">
        <v>183</v>
      </c>
      <c r="I284" t="s">
        <v>59</v>
      </c>
      <c r="J284" t="s">
        <v>60</v>
      </c>
      <c r="K284" t="s">
        <v>184</v>
      </c>
      <c r="L284">
        <v>4</v>
      </c>
      <c r="M284">
        <v>56</v>
      </c>
      <c r="N284" t="s">
        <v>187</v>
      </c>
      <c r="O284" t="s">
        <v>1088</v>
      </c>
      <c r="P284">
        <v>2900</v>
      </c>
      <c r="Q284" t="s">
        <v>1005</v>
      </c>
      <c r="R284">
        <v>2970</v>
      </c>
      <c r="S284" t="s">
        <v>69</v>
      </c>
      <c r="T284">
        <v>2971</v>
      </c>
      <c r="U284" t="s">
        <v>193</v>
      </c>
      <c r="V284">
        <v>0</v>
      </c>
      <c r="W284" t="s">
        <v>36</v>
      </c>
      <c r="X284">
        <v>2000</v>
      </c>
      <c r="Y284" t="s">
        <v>69</v>
      </c>
      <c r="Z284" t="s">
        <v>134</v>
      </c>
      <c r="AA284" t="s">
        <v>185</v>
      </c>
      <c r="AB284" t="s">
        <v>186</v>
      </c>
      <c r="AC284" t="s">
        <v>189</v>
      </c>
      <c r="AD284" t="s">
        <v>188</v>
      </c>
      <c r="AE284" s="1">
        <v>60000</v>
      </c>
      <c r="AF284" s="1">
        <v>60000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60000</v>
      </c>
      <c r="AM284" s="1">
        <v>0</v>
      </c>
      <c r="AN284" s="1">
        <v>0</v>
      </c>
      <c r="AO284" s="1">
        <v>0</v>
      </c>
      <c r="AP284" s="1">
        <v>60000</v>
      </c>
      <c r="AQ284" s="1">
        <f t="shared" si="4"/>
        <v>60000</v>
      </c>
    </row>
    <row r="285" spans="1:43" x14ac:dyDescent="0.3">
      <c r="A285" t="s">
        <v>133</v>
      </c>
      <c r="B285" t="s">
        <v>1033</v>
      </c>
      <c r="C285">
        <v>2</v>
      </c>
      <c r="D285" t="s">
        <v>498</v>
      </c>
      <c r="E285">
        <v>2.1</v>
      </c>
      <c r="F285" t="s">
        <v>1050</v>
      </c>
      <c r="G285" t="s">
        <v>82</v>
      </c>
      <c r="H285" t="s">
        <v>83</v>
      </c>
      <c r="I285" t="s">
        <v>39</v>
      </c>
      <c r="J285" t="s">
        <v>40</v>
      </c>
      <c r="K285" t="s">
        <v>84</v>
      </c>
      <c r="L285">
        <v>3</v>
      </c>
      <c r="M285">
        <v>35</v>
      </c>
      <c r="N285" t="s">
        <v>87</v>
      </c>
      <c r="O285" t="s">
        <v>1088</v>
      </c>
      <c r="P285">
        <v>2100</v>
      </c>
      <c r="Q285" t="s">
        <v>999</v>
      </c>
      <c r="R285">
        <v>2160</v>
      </c>
      <c r="S285" t="s">
        <v>69</v>
      </c>
      <c r="T285">
        <v>2161</v>
      </c>
      <c r="U285" t="s">
        <v>158</v>
      </c>
      <c r="V285">
        <v>0</v>
      </c>
      <c r="W285" t="s">
        <v>36</v>
      </c>
      <c r="X285">
        <v>2000</v>
      </c>
      <c r="Y285" t="s">
        <v>69</v>
      </c>
      <c r="Z285" t="s">
        <v>134</v>
      </c>
      <c r="AA285" t="s">
        <v>85</v>
      </c>
      <c r="AB285" t="s">
        <v>86</v>
      </c>
      <c r="AC285" t="s">
        <v>89</v>
      </c>
      <c r="AD285" t="s">
        <v>88</v>
      </c>
      <c r="AE285" s="1">
        <v>175000</v>
      </c>
      <c r="AF285" s="1">
        <v>175000</v>
      </c>
      <c r="AG285" s="1">
        <v>175369.96</v>
      </c>
      <c r="AH285" s="1">
        <v>153894.88</v>
      </c>
      <c r="AI285" s="1">
        <v>153894.88</v>
      </c>
      <c r="AJ285" s="1">
        <v>153894.88</v>
      </c>
      <c r="AK285" s="1">
        <v>153894.88</v>
      </c>
      <c r="AL285" s="1">
        <v>-369.95999999999185</v>
      </c>
      <c r="AM285" s="1">
        <v>0</v>
      </c>
      <c r="AN285" s="1">
        <v>0</v>
      </c>
      <c r="AO285" s="1">
        <v>0</v>
      </c>
      <c r="AP285" s="1">
        <v>175000</v>
      </c>
      <c r="AQ285" s="1">
        <f t="shared" si="4"/>
        <v>175000</v>
      </c>
    </row>
    <row r="286" spans="1:43" x14ac:dyDescent="0.3">
      <c r="A286" t="s">
        <v>133</v>
      </c>
      <c r="B286" t="s">
        <v>1033</v>
      </c>
      <c r="C286">
        <v>2</v>
      </c>
      <c r="D286" t="s">
        <v>498</v>
      </c>
      <c r="E286">
        <v>2.1</v>
      </c>
      <c r="F286" t="s">
        <v>1050</v>
      </c>
      <c r="G286" t="s">
        <v>82</v>
      </c>
      <c r="H286" t="s">
        <v>83</v>
      </c>
      <c r="I286" t="s">
        <v>39</v>
      </c>
      <c r="J286" t="s">
        <v>40</v>
      </c>
      <c r="K286" t="s">
        <v>84</v>
      </c>
      <c r="L286">
        <v>3</v>
      </c>
      <c r="M286">
        <v>35</v>
      </c>
      <c r="N286" t="s">
        <v>87</v>
      </c>
      <c r="O286" t="s">
        <v>1088</v>
      </c>
      <c r="P286">
        <v>2700</v>
      </c>
      <c r="Q286" t="s">
        <v>1003</v>
      </c>
      <c r="R286">
        <v>2710</v>
      </c>
      <c r="S286" t="s">
        <v>69</v>
      </c>
      <c r="T286">
        <v>2711</v>
      </c>
      <c r="U286" t="s">
        <v>138</v>
      </c>
      <c r="V286">
        <v>0</v>
      </c>
      <c r="W286" t="s">
        <v>36</v>
      </c>
      <c r="X286">
        <v>2000</v>
      </c>
      <c r="Y286" t="s">
        <v>69</v>
      </c>
      <c r="Z286" t="s">
        <v>134</v>
      </c>
      <c r="AA286" t="s">
        <v>85</v>
      </c>
      <c r="AB286" t="s">
        <v>86</v>
      </c>
      <c r="AC286" t="s">
        <v>89</v>
      </c>
      <c r="AD286" t="s">
        <v>88</v>
      </c>
      <c r="AE286" s="1">
        <v>0</v>
      </c>
      <c r="AF286" s="1">
        <v>150000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f t="shared" si="4"/>
        <v>0</v>
      </c>
    </row>
    <row r="287" spans="1:43" x14ac:dyDescent="0.3">
      <c r="A287" t="s">
        <v>133</v>
      </c>
      <c r="B287" t="s">
        <v>1033</v>
      </c>
      <c r="C287">
        <v>2</v>
      </c>
      <c r="D287" t="s">
        <v>498</v>
      </c>
      <c r="E287">
        <v>2.1</v>
      </c>
      <c r="F287" t="s">
        <v>1050</v>
      </c>
      <c r="G287" t="s">
        <v>82</v>
      </c>
      <c r="H287" t="s">
        <v>83</v>
      </c>
      <c r="I287" t="s">
        <v>39</v>
      </c>
      <c r="J287" t="s">
        <v>40</v>
      </c>
      <c r="K287" t="s">
        <v>84</v>
      </c>
      <c r="L287">
        <v>3</v>
      </c>
      <c r="M287">
        <v>35</v>
      </c>
      <c r="N287" t="s">
        <v>87</v>
      </c>
      <c r="O287" t="s">
        <v>1088</v>
      </c>
      <c r="P287">
        <v>2700</v>
      </c>
      <c r="Q287" t="s">
        <v>1003</v>
      </c>
      <c r="R287">
        <v>2720</v>
      </c>
      <c r="S287" t="s">
        <v>69</v>
      </c>
      <c r="T287">
        <v>2721</v>
      </c>
      <c r="U287" t="s">
        <v>162</v>
      </c>
      <c r="V287">
        <v>0</v>
      </c>
      <c r="W287" t="s">
        <v>36</v>
      </c>
      <c r="X287">
        <v>2000</v>
      </c>
      <c r="Y287" t="s">
        <v>69</v>
      </c>
      <c r="Z287" t="s">
        <v>134</v>
      </c>
      <c r="AA287" t="s">
        <v>85</v>
      </c>
      <c r="AB287" t="s">
        <v>86</v>
      </c>
      <c r="AC287" t="s">
        <v>89</v>
      </c>
      <c r="AD287" t="s">
        <v>88</v>
      </c>
      <c r="AE287" s="1">
        <v>180000</v>
      </c>
      <c r="AF287" s="1">
        <v>180000</v>
      </c>
      <c r="AG287" s="1">
        <v>167520.24</v>
      </c>
      <c r="AH287" s="1">
        <v>84290.240000000005</v>
      </c>
      <c r="AI287" s="1">
        <v>84290.240000000005</v>
      </c>
      <c r="AJ287" s="1">
        <v>84290.240000000005</v>
      </c>
      <c r="AK287" s="1">
        <v>84290.240000000005</v>
      </c>
      <c r="AL287" s="1">
        <v>12479.760000000009</v>
      </c>
      <c r="AM287" s="1">
        <v>0</v>
      </c>
      <c r="AN287" s="1">
        <v>0</v>
      </c>
      <c r="AO287" s="1">
        <v>0</v>
      </c>
      <c r="AP287" s="1">
        <v>180000</v>
      </c>
      <c r="AQ287" s="1">
        <f t="shared" si="4"/>
        <v>180000</v>
      </c>
    </row>
    <row r="288" spans="1:43" x14ac:dyDescent="0.3">
      <c r="A288" t="s">
        <v>133</v>
      </c>
      <c r="B288" t="s">
        <v>1033</v>
      </c>
      <c r="C288">
        <v>2</v>
      </c>
      <c r="D288" t="s">
        <v>498</v>
      </c>
      <c r="E288">
        <v>2.1</v>
      </c>
      <c r="F288" t="s">
        <v>1050</v>
      </c>
      <c r="G288" t="s">
        <v>82</v>
      </c>
      <c r="H288" t="s">
        <v>83</v>
      </c>
      <c r="I288" t="s">
        <v>39</v>
      </c>
      <c r="J288" t="s">
        <v>40</v>
      </c>
      <c r="K288" t="s">
        <v>84</v>
      </c>
      <c r="L288">
        <v>3</v>
      </c>
      <c r="M288">
        <v>35</v>
      </c>
      <c r="N288" t="s">
        <v>87</v>
      </c>
      <c r="O288" t="s">
        <v>1088</v>
      </c>
      <c r="P288">
        <v>3200</v>
      </c>
      <c r="Q288" t="s">
        <v>1047</v>
      </c>
      <c r="R288">
        <v>3260</v>
      </c>
      <c r="S288" t="s">
        <v>34</v>
      </c>
      <c r="T288">
        <v>3261</v>
      </c>
      <c r="U288" t="s">
        <v>175</v>
      </c>
      <c r="V288">
        <v>0</v>
      </c>
      <c r="W288" t="s">
        <v>36</v>
      </c>
      <c r="X288">
        <v>3000</v>
      </c>
      <c r="Y288" t="s">
        <v>34</v>
      </c>
      <c r="Z288" t="s">
        <v>134</v>
      </c>
      <c r="AA288" t="s">
        <v>85</v>
      </c>
      <c r="AB288" t="s">
        <v>86</v>
      </c>
      <c r="AC288" t="s">
        <v>89</v>
      </c>
      <c r="AD288" t="s">
        <v>88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740256</v>
      </c>
      <c r="AQ288" s="1">
        <f t="shared" si="4"/>
        <v>0</v>
      </c>
    </row>
    <row r="289" spans="1:43" x14ac:dyDescent="0.3">
      <c r="A289" t="s">
        <v>133</v>
      </c>
      <c r="B289" t="s">
        <v>1033</v>
      </c>
      <c r="C289">
        <v>2</v>
      </c>
      <c r="D289" t="s">
        <v>498</v>
      </c>
      <c r="E289">
        <v>2.1</v>
      </c>
      <c r="F289" t="s">
        <v>1050</v>
      </c>
      <c r="G289" t="s">
        <v>82</v>
      </c>
      <c r="H289" t="s">
        <v>83</v>
      </c>
      <c r="I289" t="s">
        <v>39</v>
      </c>
      <c r="J289" t="s">
        <v>40</v>
      </c>
      <c r="K289" t="s">
        <v>84</v>
      </c>
      <c r="L289">
        <v>3</v>
      </c>
      <c r="M289">
        <v>35</v>
      </c>
      <c r="N289" t="s">
        <v>87</v>
      </c>
      <c r="O289" t="s">
        <v>1088</v>
      </c>
      <c r="P289">
        <v>3500</v>
      </c>
      <c r="Q289" t="s">
        <v>1051</v>
      </c>
      <c r="R289">
        <v>3580</v>
      </c>
      <c r="S289" t="s">
        <v>34</v>
      </c>
      <c r="T289">
        <v>3581</v>
      </c>
      <c r="U289" t="s">
        <v>90</v>
      </c>
      <c r="V289">
        <v>0</v>
      </c>
      <c r="W289" t="s">
        <v>36</v>
      </c>
      <c r="X289">
        <v>3000</v>
      </c>
      <c r="Y289" t="s">
        <v>34</v>
      </c>
      <c r="Z289" t="s">
        <v>134</v>
      </c>
      <c r="AA289" t="s">
        <v>85</v>
      </c>
      <c r="AB289" t="s">
        <v>86</v>
      </c>
      <c r="AC289" t="s">
        <v>89</v>
      </c>
      <c r="AD289" t="s">
        <v>88</v>
      </c>
      <c r="AE289" s="1">
        <v>56810762</v>
      </c>
      <c r="AF289" s="1">
        <v>0</v>
      </c>
      <c r="AG289" s="1">
        <v>19040185.34</v>
      </c>
      <c r="AH289" s="1">
        <v>17880186.5</v>
      </c>
      <c r="AI289" s="1">
        <v>17880186.5</v>
      </c>
      <c r="AJ289" s="1">
        <v>17880186.5</v>
      </c>
      <c r="AK289" s="1">
        <v>17880186.5</v>
      </c>
      <c r="AL289" s="1">
        <v>37770576.659999996</v>
      </c>
      <c r="AM289" s="1">
        <v>0</v>
      </c>
      <c r="AN289" s="1">
        <v>0</v>
      </c>
      <c r="AO289" s="1">
        <v>0</v>
      </c>
      <c r="AP289" s="1">
        <v>56810762</v>
      </c>
      <c r="AQ289" s="1">
        <f t="shared" si="4"/>
        <v>56810762</v>
      </c>
    </row>
    <row r="290" spans="1:43" x14ac:dyDescent="0.3">
      <c r="A290" t="s">
        <v>133</v>
      </c>
      <c r="B290" t="s">
        <v>1033</v>
      </c>
      <c r="C290">
        <v>2</v>
      </c>
      <c r="D290" t="s">
        <v>498</v>
      </c>
      <c r="E290">
        <v>2.2000000000000002</v>
      </c>
      <c r="F290" t="s">
        <v>499</v>
      </c>
      <c r="G290" t="s">
        <v>143</v>
      </c>
      <c r="H290" t="s">
        <v>144</v>
      </c>
      <c r="I290" t="s">
        <v>145</v>
      </c>
      <c r="J290" t="s">
        <v>146</v>
      </c>
      <c r="K290" t="s">
        <v>93</v>
      </c>
      <c r="L290">
        <v>1</v>
      </c>
      <c r="M290">
        <v>10</v>
      </c>
      <c r="N290" t="s">
        <v>147</v>
      </c>
      <c r="O290" t="s">
        <v>1088</v>
      </c>
      <c r="P290">
        <v>4400</v>
      </c>
      <c r="Q290" t="s">
        <v>1040</v>
      </c>
      <c r="R290">
        <v>4410</v>
      </c>
      <c r="S290" t="s">
        <v>1041</v>
      </c>
      <c r="T290">
        <v>4411</v>
      </c>
      <c r="U290" t="s">
        <v>151</v>
      </c>
      <c r="V290">
        <v>11</v>
      </c>
      <c r="W290" t="s">
        <v>152</v>
      </c>
      <c r="X290">
        <v>4000</v>
      </c>
      <c r="Y290" t="s">
        <v>150</v>
      </c>
      <c r="Z290" t="s">
        <v>134</v>
      </c>
      <c r="AA290" t="s">
        <v>94</v>
      </c>
      <c r="AB290" t="s">
        <v>123</v>
      </c>
      <c r="AC290" t="s">
        <v>149</v>
      </c>
      <c r="AD290" t="s">
        <v>148</v>
      </c>
      <c r="AE290" s="1">
        <v>3432000</v>
      </c>
      <c r="AF290" s="1">
        <v>3431990.12</v>
      </c>
      <c r="AG290" s="1">
        <v>1612961.34</v>
      </c>
      <c r="AH290" s="1">
        <v>1612961.34</v>
      </c>
      <c r="AI290" s="1">
        <v>886279.34</v>
      </c>
      <c r="AJ290" s="1">
        <v>811188</v>
      </c>
      <c r="AK290" s="1">
        <v>811188</v>
      </c>
      <c r="AL290" s="1">
        <v>1819038.66</v>
      </c>
      <c r="AM290" s="1">
        <v>0</v>
      </c>
      <c r="AN290" s="1">
        <v>0</v>
      </c>
      <c r="AO290" s="1">
        <v>0</v>
      </c>
      <c r="AP290" s="1">
        <v>3432000</v>
      </c>
      <c r="AQ290" s="1">
        <f t="shared" si="4"/>
        <v>3432000</v>
      </c>
    </row>
    <row r="291" spans="1:43" x14ac:dyDescent="0.3">
      <c r="A291" t="s">
        <v>133</v>
      </c>
      <c r="B291" t="s">
        <v>1033</v>
      </c>
      <c r="C291">
        <v>2</v>
      </c>
      <c r="D291" t="s">
        <v>498</v>
      </c>
      <c r="E291">
        <v>2.2000000000000002</v>
      </c>
      <c r="F291" t="s">
        <v>499</v>
      </c>
      <c r="G291" t="s">
        <v>143</v>
      </c>
      <c r="H291" t="s">
        <v>144</v>
      </c>
      <c r="I291" t="s">
        <v>145</v>
      </c>
      <c r="J291" t="s">
        <v>146</v>
      </c>
      <c r="K291" t="s">
        <v>93</v>
      </c>
      <c r="L291">
        <v>1</v>
      </c>
      <c r="M291">
        <v>10</v>
      </c>
      <c r="N291" t="s">
        <v>147</v>
      </c>
      <c r="O291" t="s">
        <v>1088</v>
      </c>
      <c r="P291">
        <v>4400</v>
      </c>
      <c r="Q291" t="s">
        <v>1040</v>
      </c>
      <c r="R291">
        <v>4410</v>
      </c>
      <c r="S291" t="s">
        <v>1041</v>
      </c>
      <c r="T291">
        <v>4411</v>
      </c>
      <c r="U291" t="s">
        <v>151</v>
      </c>
      <c r="V291">
        <v>12</v>
      </c>
      <c r="W291" t="s">
        <v>153</v>
      </c>
      <c r="X291">
        <v>4000</v>
      </c>
      <c r="Y291" t="s">
        <v>150</v>
      </c>
      <c r="Z291" t="s">
        <v>134</v>
      </c>
      <c r="AA291" t="s">
        <v>94</v>
      </c>
      <c r="AB291" t="s">
        <v>123</v>
      </c>
      <c r="AC291" t="s">
        <v>149</v>
      </c>
      <c r="AD291" t="s">
        <v>148</v>
      </c>
      <c r="AE291" s="1">
        <v>1000000</v>
      </c>
      <c r="AF291" s="1">
        <v>1000009.88</v>
      </c>
      <c r="AG291" s="1">
        <v>991162</v>
      </c>
      <c r="AH291" s="1">
        <v>991162</v>
      </c>
      <c r="AI291" s="1">
        <v>0</v>
      </c>
      <c r="AJ291" s="1">
        <v>0</v>
      </c>
      <c r="AK291" s="1">
        <v>0</v>
      </c>
      <c r="AL291" s="1">
        <v>8838</v>
      </c>
      <c r="AM291" s="1">
        <v>0</v>
      </c>
      <c r="AN291" s="1">
        <v>0</v>
      </c>
      <c r="AO291" s="1">
        <v>0</v>
      </c>
      <c r="AP291" s="1">
        <v>1000000</v>
      </c>
      <c r="AQ291" s="1">
        <f t="shared" si="4"/>
        <v>1000000</v>
      </c>
    </row>
    <row r="292" spans="1:43" x14ac:dyDescent="0.3">
      <c r="A292" t="s">
        <v>133</v>
      </c>
      <c r="B292" t="s">
        <v>1033</v>
      </c>
      <c r="C292">
        <v>2</v>
      </c>
      <c r="D292" t="s">
        <v>498</v>
      </c>
      <c r="E292">
        <v>2.2000000000000002</v>
      </c>
      <c r="F292" t="s">
        <v>499</v>
      </c>
      <c r="G292" t="s">
        <v>143</v>
      </c>
      <c r="H292" t="s">
        <v>144</v>
      </c>
      <c r="I292" t="s">
        <v>145</v>
      </c>
      <c r="J292" t="s">
        <v>146</v>
      </c>
      <c r="K292" t="s">
        <v>93</v>
      </c>
      <c r="L292">
        <v>1</v>
      </c>
      <c r="M292">
        <v>16</v>
      </c>
      <c r="N292" t="s">
        <v>154</v>
      </c>
      <c r="O292" t="s">
        <v>1088</v>
      </c>
      <c r="P292">
        <v>2100</v>
      </c>
      <c r="Q292" t="s">
        <v>999</v>
      </c>
      <c r="R292">
        <v>2110</v>
      </c>
      <c r="S292" t="s">
        <v>69</v>
      </c>
      <c r="T292">
        <v>2111</v>
      </c>
      <c r="U292" t="s">
        <v>157</v>
      </c>
      <c r="V292">
        <v>0</v>
      </c>
      <c r="W292" t="s">
        <v>36</v>
      </c>
      <c r="X292">
        <v>2000</v>
      </c>
      <c r="Y292" t="s">
        <v>69</v>
      </c>
      <c r="Z292" t="s">
        <v>134</v>
      </c>
      <c r="AA292" t="s">
        <v>94</v>
      </c>
      <c r="AB292" t="s">
        <v>123</v>
      </c>
      <c r="AC292" t="s">
        <v>156</v>
      </c>
      <c r="AD292" t="s">
        <v>155</v>
      </c>
      <c r="AE292" s="1">
        <v>17493</v>
      </c>
      <c r="AF292" s="1">
        <v>0</v>
      </c>
      <c r="AG292" s="1">
        <v>13854.28</v>
      </c>
      <c r="AH292" s="1">
        <v>12636.28</v>
      </c>
      <c r="AI292" s="1">
        <v>12636.28</v>
      </c>
      <c r="AJ292" s="1">
        <v>12636.28</v>
      </c>
      <c r="AK292" s="1">
        <v>12636.28</v>
      </c>
      <c r="AL292" s="1">
        <v>3638.7199999999993</v>
      </c>
      <c r="AM292" s="1">
        <v>0</v>
      </c>
      <c r="AN292" s="1">
        <v>0</v>
      </c>
      <c r="AO292" s="1">
        <v>0</v>
      </c>
      <c r="AP292" s="1">
        <v>20000</v>
      </c>
      <c r="AQ292" s="1">
        <f t="shared" si="4"/>
        <v>17493</v>
      </c>
    </row>
    <row r="293" spans="1:43" x14ac:dyDescent="0.3">
      <c r="A293" t="s">
        <v>133</v>
      </c>
      <c r="B293" t="s">
        <v>1033</v>
      </c>
      <c r="C293">
        <v>2</v>
      </c>
      <c r="D293" t="s">
        <v>498</v>
      </c>
      <c r="E293">
        <v>2.2000000000000002</v>
      </c>
      <c r="F293" t="s">
        <v>499</v>
      </c>
      <c r="G293" t="s">
        <v>143</v>
      </c>
      <c r="H293" t="s">
        <v>144</v>
      </c>
      <c r="I293" t="s">
        <v>145</v>
      </c>
      <c r="J293" t="s">
        <v>146</v>
      </c>
      <c r="K293" t="s">
        <v>93</v>
      </c>
      <c r="L293">
        <v>1</v>
      </c>
      <c r="M293">
        <v>16</v>
      </c>
      <c r="N293" t="s">
        <v>154</v>
      </c>
      <c r="O293" t="s">
        <v>1088</v>
      </c>
      <c r="P293">
        <v>2100</v>
      </c>
      <c r="Q293" t="s">
        <v>999</v>
      </c>
      <c r="R293">
        <v>2160</v>
      </c>
      <c r="S293" t="s">
        <v>69</v>
      </c>
      <c r="T293">
        <v>2161</v>
      </c>
      <c r="U293" t="s">
        <v>158</v>
      </c>
      <c r="V293">
        <v>0</v>
      </c>
      <c r="W293" t="s">
        <v>36</v>
      </c>
      <c r="X293">
        <v>2000</v>
      </c>
      <c r="Y293" t="s">
        <v>69</v>
      </c>
      <c r="Z293" t="s">
        <v>134</v>
      </c>
      <c r="AA293" t="s">
        <v>94</v>
      </c>
      <c r="AB293" t="s">
        <v>123</v>
      </c>
      <c r="AC293" t="s">
        <v>156</v>
      </c>
      <c r="AD293" t="s">
        <v>155</v>
      </c>
      <c r="AE293" s="1">
        <v>210000</v>
      </c>
      <c r="AF293" s="1">
        <v>0</v>
      </c>
      <c r="AG293" s="1">
        <v>168342.87</v>
      </c>
      <c r="AH293" s="1">
        <v>168342.87</v>
      </c>
      <c r="AI293" s="1">
        <v>161691.43</v>
      </c>
      <c r="AJ293" s="1">
        <v>161691.43</v>
      </c>
      <c r="AK293" s="1">
        <v>161691.43</v>
      </c>
      <c r="AL293" s="1">
        <v>41657.130000000005</v>
      </c>
      <c r="AM293" s="1">
        <v>0</v>
      </c>
      <c r="AN293" s="1">
        <v>0</v>
      </c>
      <c r="AO293" s="1">
        <v>0</v>
      </c>
      <c r="AP293" s="1">
        <v>210000</v>
      </c>
      <c r="AQ293" s="1">
        <f t="shared" si="4"/>
        <v>210000</v>
      </c>
    </row>
    <row r="294" spans="1:43" x14ac:dyDescent="0.3">
      <c r="A294" t="s">
        <v>133</v>
      </c>
      <c r="B294" t="s">
        <v>1033</v>
      </c>
      <c r="C294">
        <v>2</v>
      </c>
      <c r="D294" t="s">
        <v>498</v>
      </c>
      <c r="E294">
        <v>2.2000000000000002</v>
      </c>
      <c r="F294" t="s">
        <v>499</v>
      </c>
      <c r="G294" t="s">
        <v>143</v>
      </c>
      <c r="H294" t="s">
        <v>144</v>
      </c>
      <c r="I294" t="s">
        <v>145</v>
      </c>
      <c r="J294" t="s">
        <v>146</v>
      </c>
      <c r="K294" t="s">
        <v>93</v>
      </c>
      <c r="L294">
        <v>1</v>
      </c>
      <c r="M294">
        <v>16</v>
      </c>
      <c r="N294" t="s">
        <v>154</v>
      </c>
      <c r="O294" t="s">
        <v>1088</v>
      </c>
      <c r="P294">
        <v>2400</v>
      </c>
      <c r="Q294" t="s">
        <v>1061</v>
      </c>
      <c r="R294">
        <v>2420</v>
      </c>
      <c r="S294" t="s">
        <v>69</v>
      </c>
      <c r="T294">
        <v>2421</v>
      </c>
      <c r="U294" t="s">
        <v>159</v>
      </c>
      <c r="V294">
        <v>0</v>
      </c>
      <c r="W294" t="s">
        <v>36</v>
      </c>
      <c r="X294">
        <v>2000</v>
      </c>
      <c r="Y294" t="s">
        <v>69</v>
      </c>
      <c r="Z294" t="s">
        <v>134</v>
      </c>
      <c r="AA294" t="s">
        <v>94</v>
      </c>
      <c r="AB294" t="s">
        <v>123</v>
      </c>
      <c r="AC294" t="s">
        <v>156</v>
      </c>
      <c r="AD294" t="s">
        <v>155</v>
      </c>
      <c r="AE294" s="1">
        <v>40537.18</v>
      </c>
      <c r="AF294" s="1">
        <v>0</v>
      </c>
      <c r="AG294" s="1">
        <v>8687.18</v>
      </c>
      <c r="AH294" s="1">
        <v>8687.18</v>
      </c>
      <c r="AI294" s="1">
        <v>8687.18</v>
      </c>
      <c r="AJ294" s="1">
        <v>8687.18</v>
      </c>
      <c r="AK294" s="1">
        <v>8687.18</v>
      </c>
      <c r="AL294" s="1">
        <v>31850</v>
      </c>
      <c r="AM294" s="1">
        <v>0</v>
      </c>
      <c r="AN294" s="1">
        <v>0</v>
      </c>
      <c r="AO294" s="1">
        <v>0</v>
      </c>
      <c r="AP294" s="1">
        <v>42000</v>
      </c>
      <c r="AQ294" s="1">
        <f t="shared" si="4"/>
        <v>40537.18</v>
      </c>
    </row>
    <row r="295" spans="1:43" x14ac:dyDescent="0.3">
      <c r="A295" t="s">
        <v>133</v>
      </c>
      <c r="B295" t="s">
        <v>1033</v>
      </c>
      <c r="C295">
        <v>2</v>
      </c>
      <c r="D295" t="s">
        <v>498</v>
      </c>
      <c r="E295">
        <v>2.2000000000000002</v>
      </c>
      <c r="F295" t="s">
        <v>499</v>
      </c>
      <c r="G295" t="s">
        <v>143</v>
      </c>
      <c r="H295" t="s">
        <v>144</v>
      </c>
      <c r="I295" t="s">
        <v>145</v>
      </c>
      <c r="J295" t="s">
        <v>146</v>
      </c>
      <c r="K295" t="s">
        <v>93</v>
      </c>
      <c r="L295">
        <v>1</v>
      </c>
      <c r="M295">
        <v>16</v>
      </c>
      <c r="N295" t="s">
        <v>154</v>
      </c>
      <c r="O295" t="s">
        <v>1088</v>
      </c>
      <c r="P295">
        <v>2400</v>
      </c>
      <c r="Q295" t="s">
        <v>1061</v>
      </c>
      <c r="R295">
        <v>2460</v>
      </c>
      <c r="S295" t="s">
        <v>69</v>
      </c>
      <c r="T295">
        <v>2461</v>
      </c>
      <c r="U295" t="s">
        <v>160</v>
      </c>
      <c r="V295">
        <v>0</v>
      </c>
      <c r="W295" t="s">
        <v>36</v>
      </c>
      <c r="X295">
        <v>2000</v>
      </c>
      <c r="Y295" t="s">
        <v>69</v>
      </c>
      <c r="Z295" t="s">
        <v>134</v>
      </c>
      <c r="AA295" t="s">
        <v>94</v>
      </c>
      <c r="AB295" t="s">
        <v>123</v>
      </c>
      <c r="AC295" t="s">
        <v>156</v>
      </c>
      <c r="AD295" t="s">
        <v>155</v>
      </c>
      <c r="AE295" s="1">
        <v>10650</v>
      </c>
      <c r="AF295" s="1">
        <v>0</v>
      </c>
      <c r="AG295" s="1">
        <v>10592.98</v>
      </c>
      <c r="AH295" s="1">
        <v>10592.98</v>
      </c>
      <c r="AI295" s="1">
        <v>0</v>
      </c>
      <c r="AJ295" s="1">
        <v>0</v>
      </c>
      <c r="AK295" s="1">
        <v>0</v>
      </c>
      <c r="AL295" s="1">
        <v>57.020000000000437</v>
      </c>
      <c r="AM295" s="1">
        <v>0</v>
      </c>
      <c r="AN295" s="1">
        <v>0</v>
      </c>
      <c r="AO295" s="1">
        <v>0</v>
      </c>
      <c r="AP295" s="1">
        <v>10650</v>
      </c>
      <c r="AQ295" s="1">
        <f t="shared" si="4"/>
        <v>10650</v>
      </c>
    </row>
    <row r="296" spans="1:43" x14ac:dyDescent="0.3">
      <c r="A296" t="s">
        <v>133</v>
      </c>
      <c r="B296" t="s">
        <v>1033</v>
      </c>
      <c r="C296">
        <v>2</v>
      </c>
      <c r="D296" t="s">
        <v>498</v>
      </c>
      <c r="E296">
        <v>2.2000000000000002</v>
      </c>
      <c r="F296" t="s">
        <v>499</v>
      </c>
      <c r="G296" t="s">
        <v>143</v>
      </c>
      <c r="H296" t="s">
        <v>144</v>
      </c>
      <c r="I296" t="s">
        <v>145</v>
      </c>
      <c r="J296" t="s">
        <v>146</v>
      </c>
      <c r="K296" t="s">
        <v>93</v>
      </c>
      <c r="L296">
        <v>1</v>
      </c>
      <c r="M296">
        <v>16</v>
      </c>
      <c r="N296" t="s">
        <v>154</v>
      </c>
      <c r="O296" t="s">
        <v>1088</v>
      </c>
      <c r="P296">
        <v>2400</v>
      </c>
      <c r="Q296" t="s">
        <v>1061</v>
      </c>
      <c r="R296">
        <v>2490</v>
      </c>
      <c r="S296" t="s">
        <v>69</v>
      </c>
      <c r="T296">
        <v>2491</v>
      </c>
      <c r="U296" t="s">
        <v>161</v>
      </c>
      <c r="V296">
        <v>0</v>
      </c>
      <c r="W296" t="s">
        <v>36</v>
      </c>
      <c r="X296">
        <v>2000</v>
      </c>
      <c r="Y296" t="s">
        <v>69</v>
      </c>
      <c r="Z296" t="s">
        <v>134</v>
      </c>
      <c r="AA296" t="s">
        <v>94</v>
      </c>
      <c r="AB296" t="s">
        <v>123</v>
      </c>
      <c r="AC296" t="s">
        <v>156</v>
      </c>
      <c r="AD296" t="s">
        <v>155</v>
      </c>
      <c r="AE296" s="1">
        <v>144969.82</v>
      </c>
      <c r="AF296" s="1">
        <v>0</v>
      </c>
      <c r="AG296" s="1">
        <v>133216.72</v>
      </c>
      <c r="AH296" s="1">
        <v>74172.72</v>
      </c>
      <c r="AI296" s="1">
        <v>74172.72</v>
      </c>
      <c r="AJ296" s="1">
        <v>74172.72</v>
      </c>
      <c r="AK296" s="1">
        <v>0</v>
      </c>
      <c r="AL296" s="1">
        <v>11753.100000000006</v>
      </c>
      <c r="AM296" s="1">
        <v>0</v>
      </c>
      <c r="AN296" s="1">
        <v>0</v>
      </c>
      <c r="AO296" s="1">
        <v>0</v>
      </c>
      <c r="AP296" s="1">
        <v>170000</v>
      </c>
      <c r="AQ296" s="1">
        <f t="shared" si="4"/>
        <v>144969.82</v>
      </c>
    </row>
    <row r="297" spans="1:43" x14ac:dyDescent="0.3">
      <c r="A297" t="s">
        <v>133</v>
      </c>
      <c r="B297" t="s">
        <v>1033</v>
      </c>
      <c r="C297">
        <v>2</v>
      </c>
      <c r="D297" t="s">
        <v>498</v>
      </c>
      <c r="E297">
        <v>2.2000000000000002</v>
      </c>
      <c r="F297" t="s">
        <v>499</v>
      </c>
      <c r="G297" t="s">
        <v>143</v>
      </c>
      <c r="H297" t="s">
        <v>144</v>
      </c>
      <c r="I297" t="s">
        <v>145</v>
      </c>
      <c r="J297" t="s">
        <v>146</v>
      </c>
      <c r="K297" t="s">
        <v>93</v>
      </c>
      <c r="L297">
        <v>1</v>
      </c>
      <c r="M297">
        <v>16</v>
      </c>
      <c r="N297" t="s">
        <v>154</v>
      </c>
      <c r="O297" t="s">
        <v>1088</v>
      </c>
      <c r="P297">
        <v>2700</v>
      </c>
      <c r="Q297" t="s">
        <v>1003</v>
      </c>
      <c r="R297">
        <v>2720</v>
      </c>
      <c r="S297" t="s">
        <v>69</v>
      </c>
      <c r="T297">
        <v>2721</v>
      </c>
      <c r="U297" t="s">
        <v>162</v>
      </c>
      <c r="V297">
        <v>0</v>
      </c>
      <c r="W297" t="s">
        <v>36</v>
      </c>
      <c r="X297">
        <v>2000</v>
      </c>
      <c r="Y297" t="s">
        <v>69</v>
      </c>
      <c r="Z297" t="s">
        <v>134</v>
      </c>
      <c r="AA297" t="s">
        <v>94</v>
      </c>
      <c r="AB297" t="s">
        <v>123</v>
      </c>
      <c r="AC297" t="s">
        <v>156</v>
      </c>
      <c r="AD297" t="s">
        <v>155</v>
      </c>
      <c r="AE297" s="1">
        <v>79000</v>
      </c>
      <c r="AF297" s="1">
        <v>0</v>
      </c>
      <c r="AG297" s="1">
        <v>48952</v>
      </c>
      <c r="AH297" s="1">
        <v>0</v>
      </c>
      <c r="AI297" s="1">
        <v>0</v>
      </c>
      <c r="AJ297" s="1">
        <v>0</v>
      </c>
      <c r="AK297" s="1">
        <v>0</v>
      </c>
      <c r="AL297" s="1">
        <v>30048</v>
      </c>
      <c r="AM297" s="1">
        <v>0</v>
      </c>
      <c r="AN297" s="1">
        <v>0</v>
      </c>
      <c r="AO297" s="1">
        <v>0</v>
      </c>
      <c r="AP297" s="1">
        <v>50000</v>
      </c>
      <c r="AQ297" s="1">
        <f t="shared" si="4"/>
        <v>79000</v>
      </c>
    </row>
    <row r="298" spans="1:43" x14ac:dyDescent="0.3">
      <c r="A298" t="s">
        <v>133</v>
      </c>
      <c r="B298" t="s">
        <v>1033</v>
      </c>
      <c r="C298">
        <v>2</v>
      </c>
      <c r="D298" t="s">
        <v>498</v>
      </c>
      <c r="E298">
        <v>2.2000000000000002</v>
      </c>
      <c r="F298" t="s">
        <v>499</v>
      </c>
      <c r="G298" t="s">
        <v>143</v>
      </c>
      <c r="H298" t="s">
        <v>144</v>
      </c>
      <c r="I298" t="s">
        <v>145</v>
      </c>
      <c r="J298" t="s">
        <v>146</v>
      </c>
      <c r="K298" t="s">
        <v>93</v>
      </c>
      <c r="L298">
        <v>1</v>
      </c>
      <c r="M298">
        <v>16</v>
      </c>
      <c r="N298" t="s">
        <v>154</v>
      </c>
      <c r="O298" t="s">
        <v>1088</v>
      </c>
      <c r="P298">
        <v>2900</v>
      </c>
      <c r="Q298" t="s">
        <v>1005</v>
      </c>
      <c r="R298">
        <v>2910</v>
      </c>
      <c r="S298" t="s">
        <v>69</v>
      </c>
      <c r="T298">
        <v>2911</v>
      </c>
      <c r="U298" t="s">
        <v>163</v>
      </c>
      <c r="V298">
        <v>0</v>
      </c>
      <c r="W298" t="s">
        <v>36</v>
      </c>
      <c r="X298">
        <v>2000</v>
      </c>
      <c r="Y298" t="s">
        <v>69</v>
      </c>
      <c r="Z298" t="s">
        <v>134</v>
      </c>
      <c r="AA298" t="s">
        <v>94</v>
      </c>
      <c r="AB298" t="s">
        <v>123</v>
      </c>
      <c r="AC298" t="s">
        <v>156</v>
      </c>
      <c r="AD298" t="s">
        <v>155</v>
      </c>
      <c r="AE298" s="1">
        <v>107850</v>
      </c>
      <c r="AF298" s="1">
        <v>0</v>
      </c>
      <c r="AG298" s="1">
        <v>106196.94</v>
      </c>
      <c r="AH298" s="1">
        <v>96510.94</v>
      </c>
      <c r="AI298" s="1">
        <v>87760.639999999999</v>
      </c>
      <c r="AJ298" s="1">
        <v>87760.639999999999</v>
      </c>
      <c r="AK298" s="1">
        <v>87760.639999999999</v>
      </c>
      <c r="AL298" s="1">
        <v>1653.0599999999977</v>
      </c>
      <c r="AM298" s="1">
        <v>0</v>
      </c>
      <c r="AN298" s="1">
        <v>0</v>
      </c>
      <c r="AO298" s="1">
        <v>0</v>
      </c>
      <c r="AP298" s="1">
        <v>107850</v>
      </c>
      <c r="AQ298" s="1">
        <f t="shared" si="4"/>
        <v>107850</v>
      </c>
    </row>
    <row r="299" spans="1:43" x14ac:dyDescent="0.3">
      <c r="A299" t="s">
        <v>133</v>
      </c>
      <c r="B299" t="s">
        <v>1033</v>
      </c>
      <c r="C299">
        <v>2</v>
      </c>
      <c r="D299" t="s">
        <v>498</v>
      </c>
      <c r="E299">
        <v>2.2000000000000002</v>
      </c>
      <c r="F299" t="s">
        <v>499</v>
      </c>
      <c r="G299" t="s">
        <v>143</v>
      </c>
      <c r="H299" t="s">
        <v>144</v>
      </c>
      <c r="I299" t="s">
        <v>145</v>
      </c>
      <c r="J299" t="s">
        <v>146</v>
      </c>
      <c r="K299" t="s">
        <v>93</v>
      </c>
      <c r="L299">
        <v>1</v>
      </c>
      <c r="M299">
        <v>16</v>
      </c>
      <c r="N299" t="s">
        <v>154</v>
      </c>
      <c r="O299" t="s">
        <v>1088</v>
      </c>
      <c r="P299">
        <v>2900</v>
      </c>
      <c r="Q299" t="s">
        <v>1005</v>
      </c>
      <c r="R299">
        <v>2980</v>
      </c>
      <c r="S299" t="s">
        <v>69</v>
      </c>
      <c r="T299">
        <v>2981</v>
      </c>
      <c r="U299" t="s">
        <v>174</v>
      </c>
      <c r="V299">
        <v>0</v>
      </c>
      <c r="W299" t="s">
        <v>36</v>
      </c>
      <c r="X299">
        <v>2000</v>
      </c>
      <c r="Y299" t="s">
        <v>69</v>
      </c>
      <c r="Z299" t="s">
        <v>134</v>
      </c>
      <c r="AA299" t="s">
        <v>94</v>
      </c>
      <c r="AB299" t="s">
        <v>123</v>
      </c>
      <c r="AC299" t="s">
        <v>156</v>
      </c>
      <c r="AD299" t="s">
        <v>155</v>
      </c>
      <c r="AE299" s="1">
        <v>20000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20000</v>
      </c>
      <c r="AM299" s="1">
        <v>0</v>
      </c>
      <c r="AN299" s="1">
        <v>0</v>
      </c>
      <c r="AO299" s="1">
        <v>0</v>
      </c>
      <c r="AP299" s="1">
        <v>20000</v>
      </c>
      <c r="AQ299" s="1">
        <f t="shared" si="4"/>
        <v>20000</v>
      </c>
    </row>
    <row r="300" spans="1:43" x14ac:dyDescent="0.3">
      <c r="A300" t="s">
        <v>133</v>
      </c>
      <c r="B300" t="s">
        <v>1033</v>
      </c>
      <c r="C300">
        <v>2</v>
      </c>
      <c r="D300" t="s">
        <v>498</v>
      </c>
      <c r="E300">
        <v>2.2000000000000002</v>
      </c>
      <c r="F300" t="s">
        <v>499</v>
      </c>
      <c r="G300" t="s">
        <v>143</v>
      </c>
      <c r="H300" t="s">
        <v>144</v>
      </c>
      <c r="I300" t="s">
        <v>145</v>
      </c>
      <c r="J300" t="s">
        <v>146</v>
      </c>
      <c r="K300" t="s">
        <v>93</v>
      </c>
      <c r="L300">
        <v>1</v>
      </c>
      <c r="M300">
        <v>16</v>
      </c>
      <c r="N300" t="s">
        <v>154</v>
      </c>
      <c r="O300" t="s">
        <v>1088</v>
      </c>
      <c r="P300">
        <v>4400</v>
      </c>
      <c r="Q300" t="s">
        <v>1040</v>
      </c>
      <c r="R300">
        <v>4410</v>
      </c>
      <c r="S300" t="s">
        <v>1041</v>
      </c>
      <c r="T300">
        <v>4411</v>
      </c>
      <c r="U300" t="s">
        <v>151</v>
      </c>
      <c r="V300">
        <v>0</v>
      </c>
      <c r="W300" t="s">
        <v>36</v>
      </c>
      <c r="X300">
        <v>4000</v>
      </c>
      <c r="Y300" t="s">
        <v>150</v>
      </c>
      <c r="Z300" t="s">
        <v>134</v>
      </c>
      <c r="AA300" t="s">
        <v>94</v>
      </c>
      <c r="AB300" t="s">
        <v>123</v>
      </c>
      <c r="AC300" t="s">
        <v>156</v>
      </c>
      <c r="AD300" t="s">
        <v>155</v>
      </c>
      <c r="AE300" s="1">
        <v>4200000</v>
      </c>
      <c r="AF300" s="1">
        <v>4200000</v>
      </c>
      <c r="AG300" s="1">
        <v>2500000</v>
      </c>
      <c r="AH300" s="1">
        <v>2500000</v>
      </c>
      <c r="AI300" s="1">
        <v>2500000</v>
      </c>
      <c r="AJ300" s="1">
        <v>2380000</v>
      </c>
      <c r="AK300" s="1">
        <v>2380000</v>
      </c>
      <c r="AL300" s="1">
        <v>1700000</v>
      </c>
      <c r="AM300" s="1">
        <v>0</v>
      </c>
      <c r="AN300" s="1">
        <v>0</v>
      </c>
      <c r="AO300" s="1">
        <v>1489448.2</v>
      </c>
      <c r="AP300" s="1">
        <v>4200000</v>
      </c>
      <c r="AQ300" s="1">
        <f t="shared" si="4"/>
        <v>5689448.2000000002</v>
      </c>
    </row>
    <row r="301" spans="1:43" x14ac:dyDescent="0.3">
      <c r="A301" t="s">
        <v>133</v>
      </c>
      <c r="B301" t="s">
        <v>1033</v>
      </c>
      <c r="C301">
        <v>2</v>
      </c>
      <c r="D301" t="s">
        <v>498</v>
      </c>
      <c r="E301">
        <v>2.2000000000000002</v>
      </c>
      <c r="F301" t="s">
        <v>499</v>
      </c>
      <c r="G301" t="s">
        <v>143</v>
      </c>
      <c r="H301" t="s">
        <v>144</v>
      </c>
      <c r="I301" t="s">
        <v>145</v>
      </c>
      <c r="J301" t="s">
        <v>146</v>
      </c>
      <c r="K301" t="s">
        <v>93</v>
      </c>
      <c r="L301">
        <v>1</v>
      </c>
      <c r="M301">
        <v>16</v>
      </c>
      <c r="N301" t="s">
        <v>154</v>
      </c>
      <c r="O301" t="s">
        <v>1088</v>
      </c>
      <c r="P301">
        <v>4400</v>
      </c>
      <c r="Q301" t="s">
        <v>1040</v>
      </c>
      <c r="R301">
        <v>4410</v>
      </c>
      <c r="S301" t="s">
        <v>1041</v>
      </c>
      <c r="T301">
        <v>4411</v>
      </c>
      <c r="U301" t="s">
        <v>151</v>
      </c>
      <c r="V301">
        <v>31</v>
      </c>
      <c r="W301" t="s">
        <v>164</v>
      </c>
      <c r="X301">
        <v>4000</v>
      </c>
      <c r="Y301" t="s">
        <v>150</v>
      </c>
      <c r="Z301" t="s">
        <v>134</v>
      </c>
      <c r="AA301" t="s">
        <v>94</v>
      </c>
      <c r="AB301" t="s">
        <v>123</v>
      </c>
      <c r="AC301" t="s">
        <v>156</v>
      </c>
      <c r="AD301" t="s">
        <v>155</v>
      </c>
      <c r="AE301" s="1">
        <v>200000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200000</v>
      </c>
      <c r="AM301" s="1">
        <v>0</v>
      </c>
      <c r="AN301" s="1">
        <v>0</v>
      </c>
      <c r="AO301" s="1">
        <v>0</v>
      </c>
      <c r="AP301" s="1">
        <v>200000</v>
      </c>
      <c r="AQ301" s="1">
        <f t="shared" si="4"/>
        <v>200000</v>
      </c>
    </row>
    <row r="302" spans="1:43" x14ac:dyDescent="0.3">
      <c r="A302" t="s">
        <v>133</v>
      </c>
      <c r="B302" t="s">
        <v>1033</v>
      </c>
      <c r="C302">
        <v>2</v>
      </c>
      <c r="D302" t="s">
        <v>498</v>
      </c>
      <c r="E302">
        <v>2.2000000000000002</v>
      </c>
      <c r="F302" t="s">
        <v>499</v>
      </c>
      <c r="G302" t="s">
        <v>143</v>
      </c>
      <c r="H302" t="s">
        <v>144</v>
      </c>
      <c r="I302" t="s">
        <v>39</v>
      </c>
      <c r="J302" t="s">
        <v>40</v>
      </c>
      <c r="K302" t="s">
        <v>84</v>
      </c>
      <c r="L302">
        <v>2</v>
      </c>
      <c r="M302">
        <v>36</v>
      </c>
      <c r="N302" t="s">
        <v>166</v>
      </c>
      <c r="O302" t="s">
        <v>1087</v>
      </c>
      <c r="P302">
        <v>5600</v>
      </c>
      <c r="Q302" t="s">
        <v>1043</v>
      </c>
      <c r="R302">
        <v>5610</v>
      </c>
      <c r="S302" t="s">
        <v>80</v>
      </c>
      <c r="T302">
        <v>5611</v>
      </c>
      <c r="U302" t="s">
        <v>181</v>
      </c>
      <c r="V302">
        <v>0</v>
      </c>
      <c r="W302" t="s">
        <v>36</v>
      </c>
      <c r="X302">
        <v>5000</v>
      </c>
      <c r="Y302" t="s">
        <v>80</v>
      </c>
      <c r="Z302" t="s">
        <v>134</v>
      </c>
      <c r="AA302" t="s">
        <v>85</v>
      </c>
      <c r="AB302" t="s">
        <v>165</v>
      </c>
      <c r="AC302" t="s">
        <v>168</v>
      </c>
      <c r="AD302" t="s">
        <v>167</v>
      </c>
      <c r="AE302" s="1">
        <v>128500</v>
      </c>
      <c r="AF302" s="1">
        <v>150000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128500</v>
      </c>
      <c r="AM302" s="1">
        <v>0</v>
      </c>
      <c r="AN302" s="1">
        <v>0</v>
      </c>
      <c r="AO302" s="1">
        <v>0</v>
      </c>
      <c r="AP302" s="1">
        <v>150000</v>
      </c>
      <c r="AQ302" s="1">
        <f t="shared" si="4"/>
        <v>128500</v>
      </c>
    </row>
    <row r="303" spans="1:43" x14ac:dyDescent="0.3">
      <c r="A303" t="s">
        <v>133</v>
      </c>
      <c r="B303" t="s">
        <v>1033</v>
      </c>
      <c r="C303">
        <v>2</v>
      </c>
      <c r="D303" t="s">
        <v>498</v>
      </c>
      <c r="E303">
        <v>2.2000000000000002</v>
      </c>
      <c r="F303" t="s">
        <v>499</v>
      </c>
      <c r="G303" t="s">
        <v>143</v>
      </c>
      <c r="H303" t="s">
        <v>144</v>
      </c>
      <c r="I303" t="s">
        <v>39</v>
      </c>
      <c r="J303" t="s">
        <v>40</v>
      </c>
      <c r="K303" t="s">
        <v>84</v>
      </c>
      <c r="L303">
        <v>2</v>
      </c>
      <c r="M303">
        <v>36</v>
      </c>
      <c r="N303" t="s">
        <v>166</v>
      </c>
      <c r="O303" t="s">
        <v>1088</v>
      </c>
      <c r="P303">
        <v>2400</v>
      </c>
      <c r="Q303" t="s">
        <v>1061</v>
      </c>
      <c r="R303">
        <v>2410</v>
      </c>
      <c r="S303" t="s">
        <v>69</v>
      </c>
      <c r="T303">
        <v>2411</v>
      </c>
      <c r="U303" t="s">
        <v>169</v>
      </c>
      <c r="V303">
        <v>0</v>
      </c>
      <c r="W303" t="s">
        <v>36</v>
      </c>
      <c r="X303">
        <v>2000</v>
      </c>
      <c r="Y303" t="s">
        <v>69</v>
      </c>
      <c r="Z303" t="s">
        <v>134</v>
      </c>
      <c r="AA303" t="s">
        <v>85</v>
      </c>
      <c r="AB303" t="s">
        <v>165</v>
      </c>
      <c r="AC303" t="s">
        <v>168</v>
      </c>
      <c r="AD303" t="s">
        <v>167</v>
      </c>
      <c r="AE303" s="1">
        <v>80000</v>
      </c>
      <c r="AF303" s="1">
        <v>200000</v>
      </c>
      <c r="AG303" s="1">
        <v>67338</v>
      </c>
      <c r="AH303" s="1">
        <v>67338</v>
      </c>
      <c r="AI303" s="1">
        <v>67338</v>
      </c>
      <c r="AJ303" s="1">
        <v>67338</v>
      </c>
      <c r="AK303" s="1">
        <v>67338</v>
      </c>
      <c r="AL303" s="1">
        <v>12662</v>
      </c>
      <c r="AM303" s="1">
        <v>0</v>
      </c>
      <c r="AN303" s="1">
        <v>0</v>
      </c>
      <c r="AO303" s="1">
        <v>0</v>
      </c>
      <c r="AP303" s="1">
        <v>200000</v>
      </c>
      <c r="AQ303" s="1">
        <f t="shared" si="4"/>
        <v>80000</v>
      </c>
    </row>
    <row r="304" spans="1:43" x14ac:dyDescent="0.3">
      <c r="A304" t="s">
        <v>133</v>
      </c>
      <c r="B304" t="s">
        <v>1033</v>
      </c>
      <c r="C304">
        <v>2</v>
      </c>
      <c r="D304" t="s">
        <v>498</v>
      </c>
      <c r="E304">
        <v>2.2000000000000002</v>
      </c>
      <c r="F304" t="s">
        <v>499</v>
      </c>
      <c r="G304" t="s">
        <v>143</v>
      </c>
      <c r="H304" t="s">
        <v>144</v>
      </c>
      <c r="I304" t="s">
        <v>39</v>
      </c>
      <c r="J304" t="s">
        <v>40</v>
      </c>
      <c r="K304" t="s">
        <v>84</v>
      </c>
      <c r="L304">
        <v>2</v>
      </c>
      <c r="M304">
        <v>36</v>
      </c>
      <c r="N304" t="s">
        <v>166</v>
      </c>
      <c r="O304" t="s">
        <v>1088</v>
      </c>
      <c r="P304">
        <v>2400</v>
      </c>
      <c r="Q304" t="s">
        <v>1061</v>
      </c>
      <c r="R304">
        <v>2420</v>
      </c>
      <c r="S304" t="s">
        <v>69</v>
      </c>
      <c r="T304">
        <v>2421</v>
      </c>
      <c r="U304" t="s">
        <v>159</v>
      </c>
      <c r="V304">
        <v>0</v>
      </c>
      <c r="W304" t="s">
        <v>36</v>
      </c>
      <c r="X304">
        <v>2000</v>
      </c>
      <c r="Y304" t="s">
        <v>69</v>
      </c>
      <c r="Z304" t="s">
        <v>134</v>
      </c>
      <c r="AA304" t="s">
        <v>85</v>
      </c>
      <c r="AB304" t="s">
        <v>165</v>
      </c>
      <c r="AC304" t="s">
        <v>168</v>
      </c>
      <c r="AD304" t="s">
        <v>167</v>
      </c>
      <c r="AE304" s="1">
        <v>700000</v>
      </c>
      <c r="AF304" s="1">
        <v>700000</v>
      </c>
      <c r="AG304" s="1">
        <v>694410.8</v>
      </c>
      <c r="AH304" s="1">
        <v>694410.8</v>
      </c>
      <c r="AI304" s="1">
        <v>527080.80000000005</v>
      </c>
      <c r="AJ304" s="1">
        <v>527080.80000000005</v>
      </c>
      <c r="AK304" s="1">
        <v>527080.80000000005</v>
      </c>
      <c r="AL304" s="1">
        <v>5589.1999999999534</v>
      </c>
      <c r="AM304" s="1">
        <v>0</v>
      </c>
      <c r="AN304" s="1">
        <v>0</v>
      </c>
      <c r="AO304" s="1">
        <v>0</v>
      </c>
      <c r="AP304" s="1">
        <v>700000</v>
      </c>
      <c r="AQ304" s="1">
        <f t="shared" si="4"/>
        <v>700000</v>
      </c>
    </row>
    <row r="305" spans="1:43" x14ac:dyDescent="0.3">
      <c r="A305" t="s">
        <v>133</v>
      </c>
      <c r="B305" t="s">
        <v>1033</v>
      </c>
      <c r="C305">
        <v>2</v>
      </c>
      <c r="D305" t="s">
        <v>498</v>
      </c>
      <c r="E305">
        <v>2.2000000000000002</v>
      </c>
      <c r="F305" t="s">
        <v>499</v>
      </c>
      <c r="G305" t="s">
        <v>143</v>
      </c>
      <c r="H305" t="s">
        <v>144</v>
      </c>
      <c r="I305" t="s">
        <v>39</v>
      </c>
      <c r="J305" t="s">
        <v>40</v>
      </c>
      <c r="K305" t="s">
        <v>84</v>
      </c>
      <c r="L305">
        <v>2</v>
      </c>
      <c r="M305">
        <v>36</v>
      </c>
      <c r="N305" t="s">
        <v>166</v>
      </c>
      <c r="O305" t="s">
        <v>1088</v>
      </c>
      <c r="P305">
        <v>2400</v>
      </c>
      <c r="Q305" t="s">
        <v>1061</v>
      </c>
      <c r="R305">
        <v>2460</v>
      </c>
      <c r="S305" t="s">
        <v>69</v>
      </c>
      <c r="T305">
        <v>2461</v>
      </c>
      <c r="U305" t="s">
        <v>160</v>
      </c>
      <c r="V305">
        <v>0</v>
      </c>
      <c r="W305" t="s">
        <v>36</v>
      </c>
      <c r="X305">
        <v>2000</v>
      </c>
      <c r="Y305" t="s">
        <v>69</v>
      </c>
      <c r="Z305" t="s">
        <v>134</v>
      </c>
      <c r="AA305" t="s">
        <v>85</v>
      </c>
      <c r="AB305" t="s">
        <v>165</v>
      </c>
      <c r="AC305" t="s">
        <v>168</v>
      </c>
      <c r="AD305" t="s">
        <v>167</v>
      </c>
      <c r="AE305" s="1">
        <v>1116140</v>
      </c>
      <c r="AF305" s="1">
        <v>150000</v>
      </c>
      <c r="AG305" s="1">
        <v>1070907.1299999999</v>
      </c>
      <c r="AH305" s="1">
        <v>244314.33</v>
      </c>
      <c r="AI305" s="1">
        <v>234280.33</v>
      </c>
      <c r="AJ305" s="1">
        <v>142530.13</v>
      </c>
      <c r="AK305" s="1">
        <v>142530.13</v>
      </c>
      <c r="AL305" s="1">
        <v>45232.870000000112</v>
      </c>
      <c r="AM305" s="1">
        <v>0</v>
      </c>
      <c r="AN305" s="1">
        <v>0</v>
      </c>
      <c r="AO305" s="1">
        <v>0</v>
      </c>
      <c r="AP305" s="1">
        <v>642000</v>
      </c>
      <c r="AQ305" s="1">
        <f t="shared" si="4"/>
        <v>1116140</v>
      </c>
    </row>
    <row r="306" spans="1:43" x14ac:dyDescent="0.3">
      <c r="A306" t="s">
        <v>133</v>
      </c>
      <c r="B306" t="s">
        <v>1033</v>
      </c>
      <c r="C306">
        <v>2</v>
      </c>
      <c r="D306" t="s">
        <v>498</v>
      </c>
      <c r="E306">
        <v>2.2000000000000002</v>
      </c>
      <c r="F306" t="s">
        <v>499</v>
      </c>
      <c r="G306" t="s">
        <v>143</v>
      </c>
      <c r="H306" t="s">
        <v>144</v>
      </c>
      <c r="I306" t="s">
        <v>39</v>
      </c>
      <c r="J306" t="s">
        <v>40</v>
      </c>
      <c r="K306" t="s">
        <v>84</v>
      </c>
      <c r="L306">
        <v>2</v>
      </c>
      <c r="M306">
        <v>36</v>
      </c>
      <c r="N306" t="s">
        <v>166</v>
      </c>
      <c r="O306" t="s">
        <v>1088</v>
      </c>
      <c r="P306">
        <v>2400</v>
      </c>
      <c r="Q306" t="s">
        <v>1061</v>
      </c>
      <c r="R306">
        <v>2470</v>
      </c>
      <c r="S306" t="s">
        <v>69</v>
      </c>
      <c r="T306">
        <v>2471</v>
      </c>
      <c r="U306" t="s">
        <v>170</v>
      </c>
      <c r="V306">
        <v>0</v>
      </c>
      <c r="W306" t="s">
        <v>36</v>
      </c>
      <c r="X306">
        <v>2000</v>
      </c>
      <c r="Y306" t="s">
        <v>69</v>
      </c>
      <c r="Z306" t="s">
        <v>134</v>
      </c>
      <c r="AA306" t="s">
        <v>85</v>
      </c>
      <c r="AB306" t="s">
        <v>165</v>
      </c>
      <c r="AC306" t="s">
        <v>168</v>
      </c>
      <c r="AD306" t="s">
        <v>167</v>
      </c>
      <c r="AE306" s="1">
        <v>2457000</v>
      </c>
      <c r="AF306" s="1">
        <v>2250000</v>
      </c>
      <c r="AG306" s="1">
        <v>2449691.54</v>
      </c>
      <c r="AH306" s="1">
        <v>2012424.9</v>
      </c>
      <c r="AI306" s="1">
        <v>1768688.74</v>
      </c>
      <c r="AJ306" s="1">
        <v>985578.53</v>
      </c>
      <c r="AK306" s="1">
        <v>985578.53</v>
      </c>
      <c r="AL306" s="1">
        <v>7308.4599999999627</v>
      </c>
      <c r="AM306" s="1">
        <v>0</v>
      </c>
      <c r="AN306" s="1">
        <v>0</v>
      </c>
      <c r="AO306" s="1">
        <v>0</v>
      </c>
      <c r="AP306" s="1">
        <v>2250000</v>
      </c>
      <c r="AQ306" s="1">
        <f t="shared" si="4"/>
        <v>2457000</v>
      </c>
    </row>
    <row r="307" spans="1:43" x14ac:dyDescent="0.3">
      <c r="A307" t="s">
        <v>133</v>
      </c>
      <c r="B307" t="s">
        <v>1033</v>
      </c>
      <c r="C307">
        <v>2</v>
      </c>
      <c r="D307" t="s">
        <v>498</v>
      </c>
      <c r="E307">
        <v>2.2000000000000002</v>
      </c>
      <c r="F307" t="s">
        <v>499</v>
      </c>
      <c r="G307" t="s">
        <v>143</v>
      </c>
      <c r="H307" t="s">
        <v>144</v>
      </c>
      <c r="I307" t="s">
        <v>39</v>
      </c>
      <c r="J307" t="s">
        <v>40</v>
      </c>
      <c r="K307" t="s">
        <v>84</v>
      </c>
      <c r="L307">
        <v>2</v>
      </c>
      <c r="M307">
        <v>36</v>
      </c>
      <c r="N307" t="s">
        <v>166</v>
      </c>
      <c r="O307" t="s">
        <v>1088</v>
      </c>
      <c r="P307">
        <v>2400</v>
      </c>
      <c r="Q307" t="s">
        <v>1061</v>
      </c>
      <c r="R307">
        <v>2490</v>
      </c>
      <c r="S307" t="s">
        <v>69</v>
      </c>
      <c r="T307">
        <v>2491</v>
      </c>
      <c r="U307" t="s">
        <v>161</v>
      </c>
      <c r="V307">
        <v>0</v>
      </c>
      <c r="W307" t="s">
        <v>36</v>
      </c>
      <c r="X307">
        <v>2000</v>
      </c>
      <c r="Y307" t="s">
        <v>69</v>
      </c>
      <c r="Z307" t="s">
        <v>134</v>
      </c>
      <c r="AA307" t="s">
        <v>85</v>
      </c>
      <c r="AB307" t="s">
        <v>165</v>
      </c>
      <c r="AC307" t="s">
        <v>168</v>
      </c>
      <c r="AD307" t="s">
        <v>167</v>
      </c>
      <c r="AE307" s="1">
        <v>5860</v>
      </c>
      <c r="AF307" s="1">
        <v>30000</v>
      </c>
      <c r="AG307" s="1">
        <v>5860</v>
      </c>
      <c r="AH307" s="1">
        <v>5860</v>
      </c>
      <c r="AI307" s="1">
        <v>5860</v>
      </c>
      <c r="AJ307" s="1">
        <v>5860</v>
      </c>
      <c r="AK307" s="1">
        <v>5860</v>
      </c>
      <c r="AL307" s="1">
        <v>0</v>
      </c>
      <c r="AM307" s="1">
        <v>0</v>
      </c>
      <c r="AN307" s="1">
        <v>0</v>
      </c>
      <c r="AO307" s="1">
        <v>0</v>
      </c>
      <c r="AP307" s="1">
        <v>30000</v>
      </c>
      <c r="AQ307" s="1">
        <f t="shared" si="4"/>
        <v>5860</v>
      </c>
    </row>
    <row r="308" spans="1:43" x14ac:dyDescent="0.3">
      <c r="A308" t="s">
        <v>133</v>
      </c>
      <c r="B308" t="s">
        <v>1033</v>
      </c>
      <c r="C308">
        <v>2</v>
      </c>
      <c r="D308" t="s">
        <v>498</v>
      </c>
      <c r="E308">
        <v>2.2000000000000002</v>
      </c>
      <c r="F308" t="s">
        <v>499</v>
      </c>
      <c r="G308" t="s">
        <v>143</v>
      </c>
      <c r="H308" t="s">
        <v>144</v>
      </c>
      <c r="I308" t="s">
        <v>39</v>
      </c>
      <c r="J308" t="s">
        <v>40</v>
      </c>
      <c r="K308" t="s">
        <v>84</v>
      </c>
      <c r="L308">
        <v>2</v>
      </c>
      <c r="M308">
        <v>36</v>
      </c>
      <c r="N308" t="s">
        <v>166</v>
      </c>
      <c r="O308" t="s">
        <v>1088</v>
      </c>
      <c r="P308">
        <v>2500</v>
      </c>
      <c r="Q308" t="s">
        <v>1002</v>
      </c>
      <c r="R308">
        <v>2510</v>
      </c>
      <c r="S308" t="s">
        <v>69</v>
      </c>
      <c r="T308">
        <v>2511</v>
      </c>
      <c r="U308" t="s">
        <v>171</v>
      </c>
      <c r="V308">
        <v>0</v>
      </c>
      <c r="W308" t="s">
        <v>36</v>
      </c>
      <c r="X308">
        <v>2000</v>
      </c>
      <c r="Y308" t="s">
        <v>69</v>
      </c>
      <c r="Z308" t="s">
        <v>134</v>
      </c>
      <c r="AA308" t="s">
        <v>85</v>
      </c>
      <c r="AB308" t="s">
        <v>165</v>
      </c>
      <c r="AC308" t="s">
        <v>168</v>
      </c>
      <c r="AD308" t="s">
        <v>167</v>
      </c>
      <c r="AE308" s="1">
        <v>1770000</v>
      </c>
      <c r="AF308" s="1">
        <v>1700000</v>
      </c>
      <c r="AG308" s="1">
        <v>1758902.2</v>
      </c>
      <c r="AH308" s="1">
        <v>1499642.2</v>
      </c>
      <c r="AI308" s="1">
        <v>986475.6</v>
      </c>
      <c r="AJ308" s="1">
        <v>986475.6</v>
      </c>
      <c r="AK308" s="1">
        <v>986475.6</v>
      </c>
      <c r="AL308" s="1">
        <v>11097.800000000047</v>
      </c>
      <c r="AM308" s="1">
        <v>0</v>
      </c>
      <c r="AN308" s="1">
        <v>0</v>
      </c>
      <c r="AO308" s="1">
        <v>0</v>
      </c>
      <c r="AP308" s="1">
        <v>1700000</v>
      </c>
      <c r="AQ308" s="1">
        <f t="shared" si="4"/>
        <v>1770000</v>
      </c>
    </row>
    <row r="309" spans="1:43" x14ac:dyDescent="0.3">
      <c r="A309" t="s">
        <v>133</v>
      </c>
      <c r="B309" t="s">
        <v>1033</v>
      </c>
      <c r="C309">
        <v>2</v>
      </c>
      <c r="D309" t="s">
        <v>498</v>
      </c>
      <c r="E309">
        <v>2.2000000000000002</v>
      </c>
      <c r="F309" t="s">
        <v>499</v>
      </c>
      <c r="G309" t="s">
        <v>143</v>
      </c>
      <c r="H309" t="s">
        <v>144</v>
      </c>
      <c r="I309" t="s">
        <v>39</v>
      </c>
      <c r="J309" t="s">
        <v>40</v>
      </c>
      <c r="K309" t="s">
        <v>84</v>
      </c>
      <c r="L309">
        <v>2</v>
      </c>
      <c r="M309">
        <v>36</v>
      </c>
      <c r="N309" t="s">
        <v>166</v>
      </c>
      <c r="O309" t="s">
        <v>1088</v>
      </c>
      <c r="P309">
        <v>2500</v>
      </c>
      <c r="Q309" t="s">
        <v>1002</v>
      </c>
      <c r="R309">
        <v>2550</v>
      </c>
      <c r="S309" t="s">
        <v>69</v>
      </c>
      <c r="T309">
        <v>2551</v>
      </c>
      <c r="U309" t="s">
        <v>172</v>
      </c>
      <c r="V309">
        <v>0</v>
      </c>
      <c r="W309" t="s">
        <v>36</v>
      </c>
      <c r="X309">
        <v>2000</v>
      </c>
      <c r="Y309" t="s">
        <v>69</v>
      </c>
      <c r="Z309" t="s">
        <v>134</v>
      </c>
      <c r="AA309" t="s">
        <v>85</v>
      </c>
      <c r="AB309" t="s">
        <v>165</v>
      </c>
      <c r="AC309" t="s">
        <v>168</v>
      </c>
      <c r="AD309" t="s">
        <v>167</v>
      </c>
      <c r="AE309" s="1">
        <v>250000</v>
      </c>
      <c r="AF309" s="1">
        <v>200000</v>
      </c>
      <c r="AG309" s="1">
        <v>223578.4</v>
      </c>
      <c r="AH309" s="1">
        <v>0</v>
      </c>
      <c r="AI309" s="1">
        <v>0</v>
      </c>
      <c r="AJ309" s="1">
        <v>0</v>
      </c>
      <c r="AK309" s="1">
        <v>0</v>
      </c>
      <c r="AL309" s="1">
        <v>26421.600000000006</v>
      </c>
      <c r="AM309" s="1">
        <v>0</v>
      </c>
      <c r="AN309" s="1">
        <v>0</v>
      </c>
      <c r="AO309" s="1">
        <v>0</v>
      </c>
      <c r="AP309" s="1">
        <v>200000</v>
      </c>
      <c r="AQ309" s="1">
        <f t="shared" si="4"/>
        <v>250000</v>
      </c>
    </row>
    <row r="310" spans="1:43" x14ac:dyDescent="0.3">
      <c r="A310" t="s">
        <v>133</v>
      </c>
      <c r="B310" t="s">
        <v>1033</v>
      </c>
      <c r="C310">
        <v>2</v>
      </c>
      <c r="D310" t="s">
        <v>498</v>
      </c>
      <c r="E310">
        <v>2.2000000000000002</v>
      </c>
      <c r="F310" t="s">
        <v>499</v>
      </c>
      <c r="G310" t="s">
        <v>143</v>
      </c>
      <c r="H310" t="s">
        <v>144</v>
      </c>
      <c r="I310" t="s">
        <v>39</v>
      </c>
      <c r="J310" t="s">
        <v>40</v>
      </c>
      <c r="K310" t="s">
        <v>84</v>
      </c>
      <c r="L310">
        <v>2</v>
      </c>
      <c r="M310">
        <v>36</v>
      </c>
      <c r="N310" t="s">
        <v>166</v>
      </c>
      <c r="O310" t="s">
        <v>1088</v>
      </c>
      <c r="P310">
        <v>2500</v>
      </c>
      <c r="Q310" t="s">
        <v>1002</v>
      </c>
      <c r="R310">
        <v>2560</v>
      </c>
      <c r="S310" t="s">
        <v>69</v>
      </c>
      <c r="T310">
        <v>2561</v>
      </c>
      <c r="U310" t="s">
        <v>173</v>
      </c>
      <c r="V310">
        <v>0</v>
      </c>
      <c r="W310" t="s">
        <v>36</v>
      </c>
      <c r="X310">
        <v>2000</v>
      </c>
      <c r="Y310" t="s">
        <v>69</v>
      </c>
      <c r="Z310" t="s">
        <v>134</v>
      </c>
      <c r="AA310" t="s">
        <v>85</v>
      </c>
      <c r="AB310" t="s">
        <v>165</v>
      </c>
      <c r="AC310" t="s">
        <v>168</v>
      </c>
      <c r="AD310" t="s">
        <v>167</v>
      </c>
      <c r="AE310" s="1">
        <v>2750000</v>
      </c>
      <c r="AF310" s="1">
        <v>2250000</v>
      </c>
      <c r="AG310" s="1">
        <v>2700576.5</v>
      </c>
      <c r="AH310" s="1">
        <v>2378177.7000000002</v>
      </c>
      <c r="AI310" s="1">
        <v>1746216.19</v>
      </c>
      <c r="AJ310" s="1">
        <v>1255145.27</v>
      </c>
      <c r="AK310" s="1">
        <v>1222730.23</v>
      </c>
      <c r="AL310" s="1">
        <v>49423.5</v>
      </c>
      <c r="AM310" s="1">
        <v>0</v>
      </c>
      <c r="AN310" s="1">
        <v>0</v>
      </c>
      <c r="AO310" s="1">
        <v>0</v>
      </c>
      <c r="AP310" s="1">
        <v>2750000</v>
      </c>
      <c r="AQ310" s="1">
        <f t="shared" si="4"/>
        <v>2750000</v>
      </c>
    </row>
    <row r="311" spans="1:43" x14ac:dyDescent="0.3">
      <c r="A311" t="s">
        <v>133</v>
      </c>
      <c r="B311" t="s">
        <v>1033</v>
      </c>
      <c r="C311">
        <v>2</v>
      </c>
      <c r="D311" t="s">
        <v>498</v>
      </c>
      <c r="E311">
        <v>2.2000000000000002</v>
      </c>
      <c r="F311" t="s">
        <v>499</v>
      </c>
      <c r="G311" t="s">
        <v>143</v>
      </c>
      <c r="H311" t="s">
        <v>144</v>
      </c>
      <c r="I311" t="s">
        <v>39</v>
      </c>
      <c r="J311" t="s">
        <v>40</v>
      </c>
      <c r="K311" t="s">
        <v>84</v>
      </c>
      <c r="L311">
        <v>2</v>
      </c>
      <c r="M311">
        <v>36</v>
      </c>
      <c r="N311" t="s">
        <v>166</v>
      </c>
      <c r="O311" t="s">
        <v>1088</v>
      </c>
      <c r="P311">
        <v>2700</v>
      </c>
      <c r="Q311" t="s">
        <v>1003</v>
      </c>
      <c r="R311">
        <v>2720</v>
      </c>
      <c r="S311" t="s">
        <v>69</v>
      </c>
      <c r="T311">
        <v>2721</v>
      </c>
      <c r="U311" t="s">
        <v>162</v>
      </c>
      <c r="V311">
        <v>0</v>
      </c>
      <c r="W311" t="s">
        <v>36</v>
      </c>
      <c r="X311">
        <v>2000</v>
      </c>
      <c r="Y311" t="s">
        <v>69</v>
      </c>
      <c r="Z311" t="s">
        <v>134</v>
      </c>
      <c r="AA311" t="s">
        <v>85</v>
      </c>
      <c r="AB311" t="s">
        <v>165</v>
      </c>
      <c r="AC311" t="s">
        <v>168</v>
      </c>
      <c r="AD311" t="s">
        <v>167</v>
      </c>
      <c r="AE311" s="1">
        <v>336000</v>
      </c>
      <c r="AF311" s="1">
        <v>360000</v>
      </c>
      <c r="AG311" s="1">
        <v>335630.05</v>
      </c>
      <c r="AH311" s="1">
        <v>301178.05</v>
      </c>
      <c r="AI311" s="1">
        <v>301178.05</v>
      </c>
      <c r="AJ311" s="1">
        <v>301178.05</v>
      </c>
      <c r="AK311" s="1">
        <v>301178.05</v>
      </c>
      <c r="AL311" s="1">
        <v>369.95000000001164</v>
      </c>
      <c r="AM311" s="1">
        <v>0</v>
      </c>
      <c r="AN311" s="1">
        <v>0</v>
      </c>
      <c r="AO311" s="1">
        <v>0</v>
      </c>
      <c r="AP311" s="1">
        <v>360000</v>
      </c>
      <c r="AQ311" s="1">
        <f t="shared" si="4"/>
        <v>336000</v>
      </c>
    </row>
    <row r="312" spans="1:43" x14ac:dyDescent="0.3">
      <c r="A312" t="s">
        <v>133</v>
      </c>
      <c r="B312" t="s">
        <v>1033</v>
      </c>
      <c r="C312">
        <v>2</v>
      </c>
      <c r="D312" t="s">
        <v>498</v>
      </c>
      <c r="E312">
        <v>2.2000000000000002</v>
      </c>
      <c r="F312" t="s">
        <v>499</v>
      </c>
      <c r="G312" t="s">
        <v>143</v>
      </c>
      <c r="H312" t="s">
        <v>144</v>
      </c>
      <c r="I312" t="s">
        <v>39</v>
      </c>
      <c r="J312" t="s">
        <v>40</v>
      </c>
      <c r="K312" t="s">
        <v>84</v>
      </c>
      <c r="L312">
        <v>2</v>
      </c>
      <c r="M312">
        <v>36</v>
      </c>
      <c r="N312" t="s">
        <v>166</v>
      </c>
      <c r="O312" t="s">
        <v>1088</v>
      </c>
      <c r="P312">
        <v>2900</v>
      </c>
      <c r="Q312" t="s">
        <v>1005</v>
      </c>
      <c r="R312">
        <v>2910</v>
      </c>
      <c r="S312" t="s">
        <v>69</v>
      </c>
      <c r="T312">
        <v>2911</v>
      </c>
      <c r="U312" t="s">
        <v>163</v>
      </c>
      <c r="V312">
        <v>0</v>
      </c>
      <c r="W312" t="s">
        <v>36</v>
      </c>
      <c r="X312">
        <v>2000</v>
      </c>
      <c r="Y312" t="s">
        <v>69</v>
      </c>
      <c r="Z312" t="s">
        <v>134</v>
      </c>
      <c r="AA312" t="s">
        <v>85</v>
      </c>
      <c r="AB312" t="s">
        <v>165</v>
      </c>
      <c r="AC312" t="s">
        <v>168</v>
      </c>
      <c r="AD312" t="s">
        <v>167</v>
      </c>
      <c r="AE312" s="1">
        <v>1867000</v>
      </c>
      <c r="AF312" s="1">
        <v>2500000</v>
      </c>
      <c r="AG312" s="1">
        <v>1771925.4</v>
      </c>
      <c r="AH312" s="1">
        <v>1464653</v>
      </c>
      <c r="AI312" s="1">
        <v>1162416.3700000001</v>
      </c>
      <c r="AJ312" s="1">
        <v>1061235.8899999999</v>
      </c>
      <c r="AK312" s="1">
        <v>1061235.8899999999</v>
      </c>
      <c r="AL312" s="1">
        <v>95074.600000000093</v>
      </c>
      <c r="AM312" s="1">
        <v>0</v>
      </c>
      <c r="AN312" s="1">
        <v>0</v>
      </c>
      <c r="AO312" s="1">
        <v>0</v>
      </c>
      <c r="AP312" s="1">
        <v>2500000</v>
      </c>
      <c r="AQ312" s="1">
        <f t="shared" si="4"/>
        <v>1867000</v>
      </c>
    </row>
    <row r="313" spans="1:43" x14ac:dyDescent="0.3">
      <c r="A313" t="s">
        <v>133</v>
      </c>
      <c r="B313" t="s">
        <v>1033</v>
      </c>
      <c r="C313">
        <v>2</v>
      </c>
      <c r="D313" t="s">
        <v>498</v>
      </c>
      <c r="E313">
        <v>2.2000000000000002</v>
      </c>
      <c r="F313" t="s">
        <v>499</v>
      </c>
      <c r="G313" t="s">
        <v>143</v>
      </c>
      <c r="H313" t="s">
        <v>144</v>
      </c>
      <c r="I313" t="s">
        <v>39</v>
      </c>
      <c r="J313" t="s">
        <v>40</v>
      </c>
      <c r="K313" t="s">
        <v>84</v>
      </c>
      <c r="L313">
        <v>2</v>
      </c>
      <c r="M313">
        <v>36</v>
      </c>
      <c r="N313" t="s">
        <v>166</v>
      </c>
      <c r="O313" t="s">
        <v>1088</v>
      </c>
      <c r="P313">
        <v>2900</v>
      </c>
      <c r="Q313" t="s">
        <v>1005</v>
      </c>
      <c r="R313">
        <v>2980</v>
      </c>
      <c r="S313" t="s">
        <v>69</v>
      </c>
      <c r="T313">
        <v>2981</v>
      </c>
      <c r="U313" t="s">
        <v>174</v>
      </c>
      <c r="V313">
        <v>0</v>
      </c>
      <c r="W313" t="s">
        <v>36</v>
      </c>
      <c r="X313">
        <v>2000</v>
      </c>
      <c r="Y313" t="s">
        <v>69</v>
      </c>
      <c r="Z313" t="s">
        <v>134</v>
      </c>
      <c r="AA313" t="s">
        <v>85</v>
      </c>
      <c r="AB313" t="s">
        <v>165</v>
      </c>
      <c r="AC313" t="s">
        <v>168</v>
      </c>
      <c r="AD313" t="s">
        <v>167</v>
      </c>
      <c r="AE313" s="1">
        <v>350000</v>
      </c>
      <c r="AF313" s="1">
        <v>350000</v>
      </c>
      <c r="AG313" s="1">
        <v>87672.8</v>
      </c>
      <c r="AH313" s="1">
        <v>87672.8</v>
      </c>
      <c r="AI313" s="1">
        <v>87672.8</v>
      </c>
      <c r="AJ313" s="1">
        <v>87672.8</v>
      </c>
      <c r="AK313" s="1">
        <v>87672.8</v>
      </c>
      <c r="AL313" s="1">
        <v>262327.2</v>
      </c>
      <c r="AM313" s="1">
        <v>0</v>
      </c>
      <c r="AN313" s="1">
        <v>0</v>
      </c>
      <c r="AO313" s="1">
        <v>0</v>
      </c>
      <c r="AP313" s="1">
        <v>350000</v>
      </c>
      <c r="AQ313" s="1">
        <f t="shared" si="4"/>
        <v>350000</v>
      </c>
    </row>
    <row r="314" spans="1:43" x14ac:dyDescent="0.3">
      <c r="A314" t="s">
        <v>133</v>
      </c>
      <c r="B314" t="s">
        <v>1033</v>
      </c>
      <c r="C314">
        <v>2</v>
      </c>
      <c r="D314" t="s">
        <v>498</v>
      </c>
      <c r="E314">
        <v>2.2000000000000002</v>
      </c>
      <c r="F314" t="s">
        <v>499</v>
      </c>
      <c r="G314" t="s">
        <v>143</v>
      </c>
      <c r="H314" t="s">
        <v>144</v>
      </c>
      <c r="I314" t="s">
        <v>39</v>
      </c>
      <c r="J314" t="s">
        <v>40</v>
      </c>
      <c r="K314" t="s">
        <v>84</v>
      </c>
      <c r="L314">
        <v>2</v>
      </c>
      <c r="M314">
        <v>36</v>
      </c>
      <c r="N314" t="s">
        <v>166</v>
      </c>
      <c r="O314" t="s">
        <v>1088</v>
      </c>
      <c r="P314">
        <v>3100</v>
      </c>
      <c r="Q314" t="s">
        <v>1052</v>
      </c>
      <c r="R314">
        <v>3110</v>
      </c>
      <c r="S314" t="s">
        <v>34</v>
      </c>
      <c r="T314">
        <v>3111</v>
      </c>
      <c r="U314" t="s">
        <v>118</v>
      </c>
      <c r="V314">
        <v>0</v>
      </c>
      <c r="W314" t="s">
        <v>36</v>
      </c>
      <c r="X314">
        <v>3000</v>
      </c>
      <c r="Y314" t="s">
        <v>34</v>
      </c>
      <c r="Z314" t="s">
        <v>134</v>
      </c>
      <c r="AA314" t="s">
        <v>85</v>
      </c>
      <c r="AB314" t="s">
        <v>165</v>
      </c>
      <c r="AC314" t="s">
        <v>168</v>
      </c>
      <c r="AD314" t="s">
        <v>167</v>
      </c>
      <c r="AE314" s="1">
        <v>203460000</v>
      </c>
      <c r="AF314" s="1">
        <v>116185349.58</v>
      </c>
      <c r="AG314" s="1">
        <v>167041147.08000001</v>
      </c>
      <c r="AH314" s="1">
        <v>167041147.08000001</v>
      </c>
      <c r="AI314" s="1">
        <v>167041147.08000001</v>
      </c>
      <c r="AJ314" s="1">
        <v>167041147.08000001</v>
      </c>
      <c r="AK314" s="1">
        <v>167041147.08000001</v>
      </c>
      <c r="AL314" s="1">
        <v>36418852.919999987</v>
      </c>
      <c r="AM314" s="1">
        <v>0</v>
      </c>
      <c r="AN314" s="1">
        <v>0</v>
      </c>
      <c r="AO314" s="1">
        <v>0</v>
      </c>
      <c r="AP314" s="1">
        <v>195460000</v>
      </c>
      <c r="AQ314" s="1">
        <f t="shared" si="4"/>
        <v>203460000</v>
      </c>
    </row>
    <row r="315" spans="1:43" x14ac:dyDescent="0.3">
      <c r="A315" t="s">
        <v>133</v>
      </c>
      <c r="B315" t="s">
        <v>1033</v>
      </c>
      <c r="C315">
        <v>2</v>
      </c>
      <c r="D315" t="s">
        <v>498</v>
      </c>
      <c r="E315">
        <v>2.2000000000000002</v>
      </c>
      <c r="F315" t="s">
        <v>499</v>
      </c>
      <c r="G315" t="s">
        <v>143</v>
      </c>
      <c r="H315" t="s">
        <v>144</v>
      </c>
      <c r="I315" t="s">
        <v>39</v>
      </c>
      <c r="J315" t="s">
        <v>40</v>
      </c>
      <c r="K315" t="s">
        <v>84</v>
      </c>
      <c r="L315">
        <v>2</v>
      </c>
      <c r="M315">
        <v>36</v>
      </c>
      <c r="N315" t="s">
        <v>166</v>
      </c>
      <c r="O315" t="s">
        <v>1088</v>
      </c>
      <c r="P315">
        <v>3200</v>
      </c>
      <c r="Q315" t="s">
        <v>1047</v>
      </c>
      <c r="R315">
        <v>3260</v>
      </c>
      <c r="S315" t="s">
        <v>34</v>
      </c>
      <c r="T315">
        <v>3261</v>
      </c>
      <c r="U315" t="s">
        <v>175</v>
      </c>
      <c r="V315">
        <v>0</v>
      </c>
      <c r="W315" t="s">
        <v>36</v>
      </c>
      <c r="X315">
        <v>3000</v>
      </c>
      <c r="Y315" t="s">
        <v>34</v>
      </c>
      <c r="Z315" t="s">
        <v>134</v>
      </c>
      <c r="AA315" t="s">
        <v>85</v>
      </c>
      <c r="AB315" t="s">
        <v>165</v>
      </c>
      <c r="AC315" t="s">
        <v>168</v>
      </c>
      <c r="AD315" t="s">
        <v>167</v>
      </c>
      <c r="AE315" s="1">
        <v>60000000</v>
      </c>
      <c r="AF315" s="1">
        <v>30000000</v>
      </c>
      <c r="AG315" s="1">
        <v>43327060.240000002</v>
      </c>
      <c r="AH315" s="1">
        <v>43327060.240000002</v>
      </c>
      <c r="AI315" s="1">
        <v>43327060.240000002</v>
      </c>
      <c r="AJ315" s="1">
        <v>38835844.159999996</v>
      </c>
      <c r="AK315" s="1">
        <v>38835844.159999996</v>
      </c>
      <c r="AL315" s="1">
        <v>16672939.759999998</v>
      </c>
      <c r="AM315" s="1">
        <v>0</v>
      </c>
      <c r="AN315" s="1">
        <v>0</v>
      </c>
      <c r="AO315" s="1">
        <v>0</v>
      </c>
      <c r="AP315" s="1">
        <v>60000000</v>
      </c>
      <c r="AQ315" s="1">
        <f t="shared" si="4"/>
        <v>60000000</v>
      </c>
    </row>
    <row r="316" spans="1:43" x14ac:dyDescent="0.3">
      <c r="A316" t="s">
        <v>133</v>
      </c>
      <c r="B316" t="s">
        <v>1033</v>
      </c>
      <c r="C316">
        <v>2</v>
      </c>
      <c r="D316" t="s">
        <v>498</v>
      </c>
      <c r="E316">
        <v>2.2000000000000002</v>
      </c>
      <c r="F316" t="s">
        <v>499</v>
      </c>
      <c r="G316" t="s">
        <v>143</v>
      </c>
      <c r="H316" t="s">
        <v>144</v>
      </c>
      <c r="I316" t="s">
        <v>39</v>
      </c>
      <c r="J316" t="s">
        <v>40</v>
      </c>
      <c r="K316" t="s">
        <v>84</v>
      </c>
      <c r="L316">
        <v>2</v>
      </c>
      <c r="M316">
        <v>36</v>
      </c>
      <c r="N316" t="s">
        <v>166</v>
      </c>
      <c r="O316" t="s">
        <v>1088</v>
      </c>
      <c r="P316">
        <v>3300</v>
      </c>
      <c r="Q316" t="s">
        <v>1035</v>
      </c>
      <c r="R316">
        <v>3310</v>
      </c>
      <c r="S316" t="s">
        <v>34</v>
      </c>
      <c r="T316">
        <v>3311</v>
      </c>
      <c r="U316" t="s">
        <v>176</v>
      </c>
      <c r="V316">
        <v>0</v>
      </c>
      <c r="W316" t="s">
        <v>36</v>
      </c>
      <c r="X316">
        <v>3000</v>
      </c>
      <c r="Y316" t="s">
        <v>34</v>
      </c>
      <c r="Z316" t="s">
        <v>134</v>
      </c>
      <c r="AA316" t="s">
        <v>85</v>
      </c>
      <c r="AB316" t="s">
        <v>165</v>
      </c>
      <c r="AC316" t="s">
        <v>168</v>
      </c>
      <c r="AD316" t="s">
        <v>167</v>
      </c>
      <c r="AE316" s="1">
        <v>3480000</v>
      </c>
      <c r="AF316" s="1">
        <v>3480000</v>
      </c>
      <c r="AG316" s="1">
        <v>3480000</v>
      </c>
      <c r="AH316" s="1">
        <v>3480000</v>
      </c>
      <c r="AI316" s="1">
        <v>2088000</v>
      </c>
      <c r="AJ316" s="1">
        <v>2088000</v>
      </c>
      <c r="AK316" s="1">
        <v>1740000</v>
      </c>
      <c r="AL316" s="1">
        <v>0</v>
      </c>
      <c r="AM316" s="1">
        <v>0</v>
      </c>
      <c r="AN316" s="1">
        <v>0</v>
      </c>
      <c r="AO316" s="1">
        <v>0</v>
      </c>
      <c r="AP316" s="1">
        <v>3480000</v>
      </c>
      <c r="AQ316" s="1">
        <f t="shared" si="4"/>
        <v>3480000</v>
      </c>
    </row>
    <row r="317" spans="1:43" x14ac:dyDescent="0.3">
      <c r="A317" t="s">
        <v>133</v>
      </c>
      <c r="B317" t="s">
        <v>1033</v>
      </c>
      <c r="C317">
        <v>2</v>
      </c>
      <c r="D317" t="s">
        <v>498</v>
      </c>
      <c r="E317">
        <v>2.2000000000000002</v>
      </c>
      <c r="F317" t="s">
        <v>499</v>
      </c>
      <c r="G317" t="s">
        <v>143</v>
      </c>
      <c r="H317" t="s">
        <v>144</v>
      </c>
      <c r="I317" t="s">
        <v>39</v>
      </c>
      <c r="J317" t="s">
        <v>40</v>
      </c>
      <c r="K317" t="s">
        <v>84</v>
      </c>
      <c r="L317">
        <v>2</v>
      </c>
      <c r="M317">
        <v>36</v>
      </c>
      <c r="N317" t="s">
        <v>166</v>
      </c>
      <c r="O317" t="s">
        <v>1088</v>
      </c>
      <c r="P317">
        <v>3300</v>
      </c>
      <c r="Q317" t="s">
        <v>1035</v>
      </c>
      <c r="R317">
        <v>3320</v>
      </c>
      <c r="S317" t="s">
        <v>34</v>
      </c>
      <c r="T317">
        <v>3321</v>
      </c>
      <c r="U317" t="s">
        <v>177</v>
      </c>
      <c r="V317">
        <v>0</v>
      </c>
      <c r="W317" t="s">
        <v>36</v>
      </c>
      <c r="X317">
        <v>3000</v>
      </c>
      <c r="Y317" t="s">
        <v>34</v>
      </c>
      <c r="Z317" t="s">
        <v>134</v>
      </c>
      <c r="AA317" t="s">
        <v>85</v>
      </c>
      <c r="AB317" t="s">
        <v>165</v>
      </c>
      <c r="AC317" t="s">
        <v>168</v>
      </c>
      <c r="AD317" t="s">
        <v>167</v>
      </c>
      <c r="AE317" s="1">
        <v>6775246</v>
      </c>
      <c r="AF317" s="1">
        <v>5000000</v>
      </c>
      <c r="AG317" s="1">
        <v>5555159.96</v>
      </c>
      <c r="AH317" s="1">
        <v>4964526.24</v>
      </c>
      <c r="AI317" s="1">
        <v>4964526.24</v>
      </c>
      <c r="AJ317" s="1">
        <v>4964526.24</v>
      </c>
      <c r="AK317" s="1">
        <v>3472859.04</v>
      </c>
      <c r="AL317" s="1">
        <v>1220086.04</v>
      </c>
      <c r="AM317" s="1">
        <v>0</v>
      </c>
      <c r="AN317" s="1">
        <v>0</v>
      </c>
      <c r="AO317" s="1">
        <v>0</v>
      </c>
      <c r="AP317" s="1">
        <v>5000000</v>
      </c>
      <c r="AQ317" s="1">
        <f t="shared" si="4"/>
        <v>6775246</v>
      </c>
    </row>
    <row r="318" spans="1:43" x14ac:dyDescent="0.3">
      <c r="A318" t="s">
        <v>133</v>
      </c>
      <c r="B318" t="s">
        <v>1033</v>
      </c>
      <c r="C318">
        <v>2</v>
      </c>
      <c r="D318" t="s">
        <v>498</v>
      </c>
      <c r="E318">
        <v>2.2000000000000002</v>
      </c>
      <c r="F318" t="s">
        <v>499</v>
      </c>
      <c r="G318" t="s">
        <v>143</v>
      </c>
      <c r="H318" t="s">
        <v>144</v>
      </c>
      <c r="I318" t="s">
        <v>39</v>
      </c>
      <c r="J318" t="s">
        <v>40</v>
      </c>
      <c r="K318" t="s">
        <v>84</v>
      </c>
      <c r="L318">
        <v>2</v>
      </c>
      <c r="M318">
        <v>36</v>
      </c>
      <c r="N318" t="s">
        <v>166</v>
      </c>
      <c r="O318" t="s">
        <v>1088</v>
      </c>
      <c r="P318">
        <v>3300</v>
      </c>
      <c r="Q318" t="s">
        <v>1035</v>
      </c>
      <c r="R318">
        <v>338</v>
      </c>
      <c r="S318" t="s">
        <v>178</v>
      </c>
      <c r="T318">
        <v>3381</v>
      </c>
      <c r="U318" t="s">
        <v>178</v>
      </c>
      <c r="V318">
        <v>0</v>
      </c>
      <c r="W318" t="s">
        <v>36</v>
      </c>
      <c r="X318">
        <v>3000</v>
      </c>
      <c r="Y318" t="s">
        <v>34</v>
      </c>
      <c r="Z318" t="s">
        <v>134</v>
      </c>
      <c r="AA318" t="s">
        <v>85</v>
      </c>
      <c r="AB318" t="s">
        <v>165</v>
      </c>
      <c r="AC318" t="s">
        <v>168</v>
      </c>
      <c r="AD318" t="s">
        <v>167</v>
      </c>
      <c r="AE318" s="1">
        <v>42000000</v>
      </c>
      <c r="AF318" s="1">
        <v>42000000</v>
      </c>
      <c r="AG318" s="1">
        <v>34355024</v>
      </c>
      <c r="AH318" s="1">
        <v>34355024</v>
      </c>
      <c r="AI318" s="1">
        <v>30878272</v>
      </c>
      <c r="AJ318" s="1">
        <v>30878272</v>
      </c>
      <c r="AK318" s="1">
        <v>30878272</v>
      </c>
      <c r="AL318" s="1">
        <v>7644976</v>
      </c>
      <c r="AM318" s="1">
        <v>0</v>
      </c>
      <c r="AN318" s="1">
        <v>0</v>
      </c>
      <c r="AO318" s="1">
        <v>0</v>
      </c>
      <c r="AP318" s="1">
        <v>42000000</v>
      </c>
      <c r="AQ318" s="1">
        <f t="shared" si="4"/>
        <v>42000000</v>
      </c>
    </row>
    <row r="319" spans="1:43" x14ac:dyDescent="0.3">
      <c r="A319" t="s">
        <v>133</v>
      </c>
      <c r="B319" t="s">
        <v>1033</v>
      </c>
      <c r="C319">
        <v>2</v>
      </c>
      <c r="D319" t="s">
        <v>498</v>
      </c>
      <c r="E319">
        <v>2.2000000000000002</v>
      </c>
      <c r="F319" t="s">
        <v>499</v>
      </c>
      <c r="G319" t="s">
        <v>143</v>
      </c>
      <c r="H319" t="s">
        <v>144</v>
      </c>
      <c r="I319" t="s">
        <v>39</v>
      </c>
      <c r="J319" t="s">
        <v>40</v>
      </c>
      <c r="K319" t="s">
        <v>84</v>
      </c>
      <c r="L319">
        <v>2</v>
      </c>
      <c r="M319">
        <v>36</v>
      </c>
      <c r="N319" t="s">
        <v>166</v>
      </c>
      <c r="O319" t="s">
        <v>1088</v>
      </c>
      <c r="P319">
        <v>3500</v>
      </c>
      <c r="Q319" t="s">
        <v>1051</v>
      </c>
      <c r="R319">
        <v>3570</v>
      </c>
      <c r="S319" t="s">
        <v>34</v>
      </c>
      <c r="T319">
        <v>3571</v>
      </c>
      <c r="U319" t="s">
        <v>179</v>
      </c>
      <c r="V319">
        <v>0</v>
      </c>
      <c r="W319" t="s">
        <v>36</v>
      </c>
      <c r="X319">
        <v>3000</v>
      </c>
      <c r="Y319" t="s">
        <v>34</v>
      </c>
      <c r="Z319" t="s">
        <v>134</v>
      </c>
      <c r="AA319" t="s">
        <v>85</v>
      </c>
      <c r="AB319" t="s">
        <v>165</v>
      </c>
      <c r="AC319" t="s">
        <v>168</v>
      </c>
      <c r="AD319" t="s">
        <v>167</v>
      </c>
      <c r="AE319" s="1">
        <v>198664000</v>
      </c>
      <c r="AF319" s="1">
        <v>43006351</v>
      </c>
      <c r="AG319" s="1">
        <v>157196589.34</v>
      </c>
      <c r="AH319" s="1">
        <v>157196589.34</v>
      </c>
      <c r="AI319" s="1">
        <v>155148936.40000001</v>
      </c>
      <c r="AJ319" s="1">
        <v>149637835.75999999</v>
      </c>
      <c r="AK319" s="1">
        <v>149407189.53999999</v>
      </c>
      <c r="AL319" s="1">
        <v>41467410.659999996</v>
      </c>
      <c r="AM319" s="1">
        <v>0</v>
      </c>
      <c r="AN319" s="1">
        <v>0</v>
      </c>
      <c r="AO319" s="1">
        <v>0</v>
      </c>
      <c r="AP319" s="1">
        <v>198664000</v>
      </c>
      <c r="AQ319" s="1">
        <f t="shared" si="4"/>
        <v>198664000</v>
      </c>
    </row>
    <row r="320" spans="1:43" x14ac:dyDescent="0.3">
      <c r="A320" t="s">
        <v>133</v>
      </c>
      <c r="B320" t="s">
        <v>1033</v>
      </c>
      <c r="C320">
        <v>2</v>
      </c>
      <c r="D320" t="s">
        <v>498</v>
      </c>
      <c r="E320">
        <v>2.2000000000000002</v>
      </c>
      <c r="F320" t="s">
        <v>499</v>
      </c>
      <c r="G320" t="s">
        <v>143</v>
      </c>
      <c r="H320" t="s">
        <v>144</v>
      </c>
      <c r="I320" t="s">
        <v>39</v>
      </c>
      <c r="J320" t="s">
        <v>40</v>
      </c>
      <c r="K320" t="s">
        <v>84</v>
      </c>
      <c r="L320">
        <v>2</v>
      </c>
      <c r="M320">
        <v>36</v>
      </c>
      <c r="N320" t="s">
        <v>166</v>
      </c>
      <c r="O320" t="s">
        <v>1088</v>
      </c>
      <c r="P320">
        <v>3900</v>
      </c>
      <c r="Q320" t="s">
        <v>1032</v>
      </c>
      <c r="R320">
        <v>3920</v>
      </c>
      <c r="S320" t="s">
        <v>34</v>
      </c>
      <c r="T320">
        <v>3922</v>
      </c>
      <c r="U320" t="s">
        <v>127</v>
      </c>
      <c r="V320">
        <v>0</v>
      </c>
      <c r="W320" t="s">
        <v>36</v>
      </c>
      <c r="X320">
        <v>3000</v>
      </c>
      <c r="Y320" t="s">
        <v>34</v>
      </c>
      <c r="Z320" t="s">
        <v>134</v>
      </c>
      <c r="AA320" t="s">
        <v>85</v>
      </c>
      <c r="AB320" t="s">
        <v>165</v>
      </c>
      <c r="AC320" t="s">
        <v>168</v>
      </c>
      <c r="AD320" t="s">
        <v>167</v>
      </c>
      <c r="AE320" s="1">
        <v>9000000</v>
      </c>
      <c r="AF320" s="1">
        <v>9000000</v>
      </c>
      <c r="AG320" s="1">
        <v>6879250</v>
      </c>
      <c r="AH320" s="1">
        <v>6879250</v>
      </c>
      <c r="AI320" s="1">
        <v>6879250</v>
      </c>
      <c r="AJ320" s="1">
        <v>6879250</v>
      </c>
      <c r="AK320" s="1">
        <v>6879250</v>
      </c>
      <c r="AL320" s="1">
        <v>2120750</v>
      </c>
      <c r="AM320" s="1">
        <v>0</v>
      </c>
      <c r="AN320" s="1">
        <v>0</v>
      </c>
      <c r="AO320" s="1">
        <v>0</v>
      </c>
      <c r="AP320" s="1">
        <v>9000000</v>
      </c>
      <c r="AQ320" s="1">
        <f t="shared" si="4"/>
        <v>9000000</v>
      </c>
    </row>
    <row r="321" spans="1:43" x14ac:dyDescent="0.3">
      <c r="A321" t="s">
        <v>133</v>
      </c>
      <c r="B321" t="s">
        <v>1033</v>
      </c>
      <c r="C321">
        <v>2</v>
      </c>
      <c r="D321" t="s">
        <v>498</v>
      </c>
      <c r="E321">
        <v>2.2000000000000002</v>
      </c>
      <c r="F321" t="s">
        <v>499</v>
      </c>
      <c r="G321" t="s">
        <v>143</v>
      </c>
      <c r="H321" t="s">
        <v>144</v>
      </c>
      <c r="I321" t="s">
        <v>39</v>
      </c>
      <c r="J321" t="s">
        <v>40</v>
      </c>
      <c r="K321" t="s">
        <v>84</v>
      </c>
      <c r="L321">
        <v>2</v>
      </c>
      <c r="M321">
        <v>36</v>
      </c>
      <c r="N321" t="s">
        <v>166</v>
      </c>
      <c r="O321" t="s">
        <v>1088</v>
      </c>
      <c r="P321">
        <v>3900</v>
      </c>
      <c r="Q321" t="s">
        <v>1032</v>
      </c>
      <c r="R321">
        <v>3950</v>
      </c>
      <c r="S321" t="s">
        <v>34</v>
      </c>
      <c r="T321">
        <v>3951</v>
      </c>
      <c r="U321" t="s">
        <v>180</v>
      </c>
      <c r="V321">
        <v>0</v>
      </c>
      <c r="W321" t="s">
        <v>36</v>
      </c>
      <c r="X321">
        <v>3000</v>
      </c>
      <c r="Y321" t="s">
        <v>34</v>
      </c>
      <c r="Z321" t="s">
        <v>134</v>
      </c>
      <c r="AA321" t="s">
        <v>85</v>
      </c>
      <c r="AB321" t="s">
        <v>165</v>
      </c>
      <c r="AC321" t="s">
        <v>168</v>
      </c>
      <c r="AD321" t="s">
        <v>167</v>
      </c>
      <c r="AE321" s="1">
        <v>0</v>
      </c>
      <c r="AF321" s="1">
        <v>9775246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9775246</v>
      </c>
      <c r="AQ321" s="1">
        <f t="shared" si="4"/>
        <v>0</v>
      </c>
    </row>
    <row r="322" spans="1:43" x14ac:dyDescent="0.3">
      <c r="A322" t="s">
        <v>133</v>
      </c>
      <c r="B322" t="s">
        <v>1033</v>
      </c>
      <c r="C322">
        <v>2</v>
      </c>
      <c r="D322" t="s">
        <v>498</v>
      </c>
      <c r="E322">
        <v>2.2000000000000002</v>
      </c>
      <c r="F322" t="s">
        <v>499</v>
      </c>
      <c r="G322" t="s">
        <v>113</v>
      </c>
      <c r="H322" t="s">
        <v>114</v>
      </c>
      <c r="I322" t="s">
        <v>39</v>
      </c>
      <c r="J322" t="s">
        <v>40</v>
      </c>
      <c r="K322" t="s">
        <v>84</v>
      </c>
      <c r="L322">
        <v>3</v>
      </c>
      <c r="M322">
        <v>34</v>
      </c>
      <c r="N322" t="s">
        <v>115</v>
      </c>
      <c r="O322" t="s">
        <v>1088</v>
      </c>
      <c r="P322">
        <v>2100</v>
      </c>
      <c r="Q322" t="s">
        <v>999</v>
      </c>
      <c r="R322">
        <v>2160</v>
      </c>
      <c r="S322" t="s">
        <v>69</v>
      </c>
      <c r="T322">
        <v>2161</v>
      </c>
      <c r="U322" t="s">
        <v>158</v>
      </c>
      <c r="V322">
        <v>0</v>
      </c>
      <c r="W322" t="s">
        <v>36</v>
      </c>
      <c r="X322">
        <v>2000</v>
      </c>
      <c r="Y322" t="s">
        <v>69</v>
      </c>
      <c r="Z322" t="s">
        <v>134</v>
      </c>
      <c r="AA322" t="s">
        <v>85</v>
      </c>
      <c r="AB322" t="s">
        <v>86</v>
      </c>
      <c r="AC322" t="s">
        <v>117</v>
      </c>
      <c r="AD322" t="s">
        <v>116</v>
      </c>
      <c r="AE322" s="1">
        <v>28000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28000</v>
      </c>
      <c r="AM322" s="1">
        <v>0</v>
      </c>
      <c r="AN322" s="1">
        <v>0</v>
      </c>
      <c r="AO322" s="1">
        <v>0</v>
      </c>
      <c r="AP322" s="1">
        <v>28000</v>
      </c>
      <c r="AQ322" s="1">
        <f t="shared" si="4"/>
        <v>28000</v>
      </c>
    </row>
    <row r="323" spans="1:43" x14ac:dyDescent="0.3">
      <c r="A323" t="s">
        <v>133</v>
      </c>
      <c r="B323" t="s">
        <v>1033</v>
      </c>
      <c r="C323">
        <v>2</v>
      </c>
      <c r="D323" t="s">
        <v>498</v>
      </c>
      <c r="E323">
        <v>2.2000000000000002</v>
      </c>
      <c r="F323" t="s">
        <v>499</v>
      </c>
      <c r="G323" t="s">
        <v>113</v>
      </c>
      <c r="H323" t="s">
        <v>114</v>
      </c>
      <c r="I323" t="s">
        <v>39</v>
      </c>
      <c r="J323" t="s">
        <v>40</v>
      </c>
      <c r="K323" t="s">
        <v>84</v>
      </c>
      <c r="L323">
        <v>3</v>
      </c>
      <c r="M323">
        <v>34</v>
      </c>
      <c r="N323" t="s">
        <v>115</v>
      </c>
      <c r="O323" t="s">
        <v>1088</v>
      </c>
      <c r="P323">
        <v>2400</v>
      </c>
      <c r="Q323" t="s">
        <v>1061</v>
      </c>
      <c r="R323">
        <v>2460</v>
      </c>
      <c r="S323" t="s">
        <v>69</v>
      </c>
      <c r="T323">
        <v>2461</v>
      </c>
      <c r="U323" t="s">
        <v>160</v>
      </c>
      <c r="V323">
        <v>0</v>
      </c>
      <c r="W323" t="s">
        <v>36</v>
      </c>
      <c r="X323">
        <v>2000</v>
      </c>
      <c r="Y323" t="s">
        <v>69</v>
      </c>
      <c r="Z323" t="s">
        <v>134</v>
      </c>
      <c r="AA323" t="s">
        <v>85</v>
      </c>
      <c r="AB323" t="s">
        <v>86</v>
      </c>
      <c r="AC323" t="s">
        <v>117</v>
      </c>
      <c r="AD323" t="s">
        <v>116</v>
      </c>
      <c r="AE323" s="1">
        <v>9600000</v>
      </c>
      <c r="AF323" s="1">
        <v>9600000</v>
      </c>
      <c r="AG323" s="1">
        <v>9587751.7100000009</v>
      </c>
      <c r="AH323" s="1">
        <v>9587751.7100000009</v>
      </c>
      <c r="AI323" s="1">
        <v>8566487.7100000009</v>
      </c>
      <c r="AJ323" s="1">
        <v>8566487.7100000009</v>
      </c>
      <c r="AK323" s="1">
        <v>8566487.7100000009</v>
      </c>
      <c r="AL323" s="1">
        <v>12248.289999999106</v>
      </c>
      <c r="AM323" s="1">
        <v>0</v>
      </c>
      <c r="AN323" s="1">
        <v>0</v>
      </c>
      <c r="AO323" s="1">
        <v>0</v>
      </c>
      <c r="AP323" s="1">
        <v>9600000</v>
      </c>
      <c r="AQ323" s="1">
        <f t="shared" ref="AQ323:AQ386" si="5">AE323-AM323+AN323+AO323</f>
        <v>9600000</v>
      </c>
    </row>
    <row r="324" spans="1:43" x14ac:dyDescent="0.3">
      <c r="A324" t="s">
        <v>133</v>
      </c>
      <c r="B324" t="s">
        <v>1033</v>
      </c>
      <c r="C324">
        <v>2</v>
      </c>
      <c r="D324" t="s">
        <v>498</v>
      </c>
      <c r="E324">
        <v>2.2000000000000002</v>
      </c>
      <c r="F324" t="s">
        <v>499</v>
      </c>
      <c r="G324" t="s">
        <v>113</v>
      </c>
      <c r="H324" t="s">
        <v>114</v>
      </c>
      <c r="I324" t="s">
        <v>39</v>
      </c>
      <c r="J324" t="s">
        <v>40</v>
      </c>
      <c r="K324" t="s">
        <v>84</v>
      </c>
      <c r="L324">
        <v>3</v>
      </c>
      <c r="M324">
        <v>34</v>
      </c>
      <c r="N324" t="s">
        <v>115</v>
      </c>
      <c r="O324" t="s">
        <v>1088</v>
      </c>
      <c r="P324">
        <v>2700</v>
      </c>
      <c r="Q324" t="s">
        <v>1003</v>
      </c>
      <c r="R324">
        <v>2720</v>
      </c>
      <c r="S324" t="s">
        <v>69</v>
      </c>
      <c r="T324">
        <v>2721</v>
      </c>
      <c r="U324" t="s">
        <v>162</v>
      </c>
      <c r="V324">
        <v>0</v>
      </c>
      <c r="W324" t="s">
        <v>36</v>
      </c>
      <c r="X324">
        <v>2000</v>
      </c>
      <c r="Y324" t="s">
        <v>69</v>
      </c>
      <c r="Z324" t="s">
        <v>134</v>
      </c>
      <c r="AA324" t="s">
        <v>85</v>
      </c>
      <c r="AB324" t="s">
        <v>86</v>
      </c>
      <c r="AC324" t="s">
        <v>117</v>
      </c>
      <c r="AD324" t="s">
        <v>116</v>
      </c>
      <c r="AE324" s="1">
        <v>96000</v>
      </c>
      <c r="AF324" s="1">
        <v>96000</v>
      </c>
      <c r="AG324" s="1">
        <v>88525.4</v>
      </c>
      <c r="AH324" s="1">
        <v>88525.4</v>
      </c>
      <c r="AI324" s="1">
        <v>73306.2</v>
      </c>
      <c r="AJ324" s="1">
        <v>73306.2</v>
      </c>
      <c r="AK324" s="1">
        <v>73306.2</v>
      </c>
      <c r="AL324" s="1">
        <v>7474.6000000000058</v>
      </c>
      <c r="AM324" s="1">
        <v>0</v>
      </c>
      <c r="AN324" s="1">
        <v>0</v>
      </c>
      <c r="AO324" s="1">
        <v>0</v>
      </c>
      <c r="AP324" s="1">
        <v>96000</v>
      </c>
      <c r="AQ324" s="1">
        <f t="shared" si="5"/>
        <v>96000</v>
      </c>
    </row>
    <row r="325" spans="1:43" x14ac:dyDescent="0.3">
      <c r="A325" t="s">
        <v>133</v>
      </c>
      <c r="B325" t="s">
        <v>1033</v>
      </c>
      <c r="C325">
        <v>2</v>
      </c>
      <c r="D325" t="s">
        <v>498</v>
      </c>
      <c r="E325">
        <v>2.2000000000000002</v>
      </c>
      <c r="F325" t="s">
        <v>499</v>
      </c>
      <c r="G325" t="s">
        <v>113</v>
      </c>
      <c r="H325" t="s">
        <v>114</v>
      </c>
      <c r="I325" t="s">
        <v>39</v>
      </c>
      <c r="J325" t="s">
        <v>40</v>
      </c>
      <c r="K325" t="s">
        <v>84</v>
      </c>
      <c r="L325">
        <v>3</v>
      </c>
      <c r="M325">
        <v>34</v>
      </c>
      <c r="N325" t="s">
        <v>115</v>
      </c>
      <c r="O325" t="s">
        <v>1088</v>
      </c>
      <c r="P325">
        <v>2900</v>
      </c>
      <c r="Q325" t="s">
        <v>1005</v>
      </c>
      <c r="R325">
        <v>2910</v>
      </c>
      <c r="S325" t="s">
        <v>69</v>
      </c>
      <c r="T325">
        <v>2911</v>
      </c>
      <c r="U325" t="s">
        <v>163</v>
      </c>
      <c r="V325">
        <v>0</v>
      </c>
      <c r="W325" t="s">
        <v>36</v>
      </c>
      <c r="X325">
        <v>2000</v>
      </c>
      <c r="Y325" t="s">
        <v>69</v>
      </c>
      <c r="Z325" t="s">
        <v>134</v>
      </c>
      <c r="AA325" t="s">
        <v>85</v>
      </c>
      <c r="AB325" t="s">
        <v>86</v>
      </c>
      <c r="AC325" t="s">
        <v>117</v>
      </c>
      <c r="AD325" t="s">
        <v>116</v>
      </c>
      <c r="AE325" s="1">
        <v>150000</v>
      </c>
      <c r="AF325" s="1">
        <v>150000</v>
      </c>
      <c r="AG325" s="1">
        <v>99012.87</v>
      </c>
      <c r="AH325" s="1">
        <v>99012.87</v>
      </c>
      <c r="AI325" s="1">
        <v>99012.87</v>
      </c>
      <c r="AJ325" s="1">
        <v>99012.87</v>
      </c>
      <c r="AK325" s="1">
        <v>99012.87</v>
      </c>
      <c r="AL325" s="1">
        <v>50987.130000000005</v>
      </c>
      <c r="AM325" s="1">
        <v>0</v>
      </c>
      <c r="AN325" s="1">
        <v>0</v>
      </c>
      <c r="AO325" s="1">
        <v>0</v>
      </c>
      <c r="AP325" s="1">
        <v>150000</v>
      </c>
      <c r="AQ325" s="1">
        <f t="shared" si="5"/>
        <v>150000</v>
      </c>
    </row>
    <row r="326" spans="1:43" x14ac:dyDescent="0.3">
      <c r="A326" t="s">
        <v>133</v>
      </c>
      <c r="B326" t="s">
        <v>1033</v>
      </c>
      <c r="C326">
        <v>2</v>
      </c>
      <c r="D326" t="s">
        <v>498</v>
      </c>
      <c r="E326">
        <v>2.2999999999999998</v>
      </c>
      <c r="F326" t="s">
        <v>500</v>
      </c>
      <c r="G326" t="s">
        <v>210</v>
      </c>
      <c r="H326" t="s">
        <v>211</v>
      </c>
      <c r="I326" t="s">
        <v>39</v>
      </c>
      <c r="J326" t="s">
        <v>40</v>
      </c>
      <c r="K326" t="s">
        <v>84</v>
      </c>
      <c r="L326">
        <v>3</v>
      </c>
      <c r="M326">
        <v>39</v>
      </c>
      <c r="N326" t="s">
        <v>212</v>
      </c>
      <c r="O326" t="s">
        <v>1087</v>
      </c>
      <c r="P326">
        <v>5100</v>
      </c>
      <c r="Q326" t="s">
        <v>1036</v>
      </c>
      <c r="R326">
        <v>5110</v>
      </c>
      <c r="S326" t="s">
        <v>80</v>
      </c>
      <c r="T326">
        <v>5111</v>
      </c>
      <c r="U326" t="s">
        <v>281</v>
      </c>
      <c r="V326">
        <v>0</v>
      </c>
      <c r="W326" t="s">
        <v>36</v>
      </c>
      <c r="X326">
        <v>5000</v>
      </c>
      <c r="Y326" t="s">
        <v>80</v>
      </c>
      <c r="Z326" t="s">
        <v>134</v>
      </c>
      <c r="AA326" t="s">
        <v>85</v>
      </c>
      <c r="AB326" t="s">
        <v>86</v>
      </c>
      <c r="AC326" t="s">
        <v>214</v>
      </c>
      <c r="AD326" t="s">
        <v>213</v>
      </c>
      <c r="AE326" s="1">
        <v>150000</v>
      </c>
      <c r="AF326" s="1">
        <v>0</v>
      </c>
      <c r="AG326" s="1">
        <v>30415.200000000001</v>
      </c>
      <c r="AH326" s="1">
        <v>30415.200000000001</v>
      </c>
      <c r="AI326" s="1">
        <v>0</v>
      </c>
      <c r="AJ326" s="1">
        <v>0</v>
      </c>
      <c r="AK326" s="1">
        <v>0</v>
      </c>
      <c r="AL326" s="1">
        <v>119584.8</v>
      </c>
      <c r="AM326" s="1">
        <v>0</v>
      </c>
      <c r="AN326" s="1">
        <v>0</v>
      </c>
      <c r="AO326" s="1">
        <v>0</v>
      </c>
      <c r="AP326" s="1">
        <v>50000</v>
      </c>
      <c r="AQ326" s="1">
        <f t="shared" si="5"/>
        <v>150000</v>
      </c>
    </row>
    <row r="327" spans="1:43" x14ac:dyDescent="0.3">
      <c r="A327" t="s">
        <v>133</v>
      </c>
      <c r="B327" t="s">
        <v>1033</v>
      </c>
      <c r="C327">
        <v>2</v>
      </c>
      <c r="D327" t="s">
        <v>498</v>
      </c>
      <c r="E327">
        <v>2.2999999999999998</v>
      </c>
      <c r="F327" t="s">
        <v>500</v>
      </c>
      <c r="G327" t="s">
        <v>210</v>
      </c>
      <c r="H327" t="s">
        <v>211</v>
      </c>
      <c r="I327" t="s">
        <v>39</v>
      </c>
      <c r="J327" t="s">
        <v>40</v>
      </c>
      <c r="K327" t="s">
        <v>84</v>
      </c>
      <c r="L327">
        <v>3</v>
      </c>
      <c r="M327">
        <v>39</v>
      </c>
      <c r="N327" t="s">
        <v>212</v>
      </c>
      <c r="O327" t="s">
        <v>1087</v>
      </c>
      <c r="P327">
        <v>5300</v>
      </c>
      <c r="Q327" t="s">
        <v>1075</v>
      </c>
      <c r="R327">
        <v>5310</v>
      </c>
      <c r="S327" t="s">
        <v>80</v>
      </c>
      <c r="T327">
        <v>5311</v>
      </c>
      <c r="U327" t="s">
        <v>194</v>
      </c>
      <c r="V327">
        <v>0</v>
      </c>
      <c r="W327" t="s">
        <v>36</v>
      </c>
      <c r="X327">
        <v>5000</v>
      </c>
      <c r="Y327" t="s">
        <v>80</v>
      </c>
      <c r="Z327" t="s">
        <v>134</v>
      </c>
      <c r="AA327" t="s">
        <v>85</v>
      </c>
      <c r="AB327" t="s">
        <v>86</v>
      </c>
      <c r="AC327" t="s">
        <v>214</v>
      </c>
      <c r="AD327" t="s">
        <v>213</v>
      </c>
      <c r="AE327" s="1">
        <v>3966039</v>
      </c>
      <c r="AF327" s="1">
        <v>3966039</v>
      </c>
      <c r="AG327" s="1">
        <v>2606471.73</v>
      </c>
      <c r="AH327" s="1">
        <v>2498591.73</v>
      </c>
      <c r="AI327" s="1">
        <v>2498591.73</v>
      </c>
      <c r="AJ327" s="1">
        <v>2498591.73</v>
      </c>
      <c r="AK327" s="1">
        <v>2498591.73</v>
      </c>
      <c r="AL327" s="1">
        <v>1359567.27</v>
      </c>
      <c r="AM327" s="1">
        <v>0</v>
      </c>
      <c r="AN327" s="1">
        <v>0</v>
      </c>
      <c r="AO327" s="1">
        <v>0</v>
      </c>
      <c r="AP327" s="1">
        <v>3966039</v>
      </c>
      <c r="AQ327" s="1">
        <f t="shared" si="5"/>
        <v>3966039</v>
      </c>
    </row>
    <row r="328" spans="1:43" x14ac:dyDescent="0.3">
      <c r="A328" t="s">
        <v>133</v>
      </c>
      <c r="B328" t="s">
        <v>1033</v>
      </c>
      <c r="C328">
        <v>2</v>
      </c>
      <c r="D328" t="s">
        <v>498</v>
      </c>
      <c r="E328">
        <v>2.2999999999999998</v>
      </c>
      <c r="F328" t="s">
        <v>500</v>
      </c>
      <c r="G328" t="s">
        <v>210</v>
      </c>
      <c r="H328" t="s">
        <v>211</v>
      </c>
      <c r="I328" t="s">
        <v>39</v>
      </c>
      <c r="J328" t="s">
        <v>40</v>
      </c>
      <c r="K328" t="s">
        <v>84</v>
      </c>
      <c r="L328">
        <v>3</v>
      </c>
      <c r="M328">
        <v>39</v>
      </c>
      <c r="N328" t="s">
        <v>212</v>
      </c>
      <c r="O328" t="s">
        <v>1087</v>
      </c>
      <c r="P328">
        <v>5300</v>
      </c>
      <c r="Q328" t="s">
        <v>1075</v>
      </c>
      <c r="R328">
        <v>5320</v>
      </c>
      <c r="S328" t="s">
        <v>80</v>
      </c>
      <c r="T328">
        <v>5321</v>
      </c>
      <c r="U328" t="s">
        <v>195</v>
      </c>
      <c r="V328">
        <v>0</v>
      </c>
      <c r="W328" t="s">
        <v>36</v>
      </c>
      <c r="X328">
        <v>5000</v>
      </c>
      <c r="Y328" t="s">
        <v>80</v>
      </c>
      <c r="Z328" t="s">
        <v>134</v>
      </c>
      <c r="AA328" t="s">
        <v>85</v>
      </c>
      <c r="AB328" t="s">
        <v>86</v>
      </c>
      <c r="AC328" t="s">
        <v>214</v>
      </c>
      <c r="AD328" t="s">
        <v>213</v>
      </c>
      <c r="AE328" s="1">
        <v>1005112</v>
      </c>
      <c r="AF328" s="1">
        <v>1005112</v>
      </c>
      <c r="AG328" s="1">
        <v>998020.79</v>
      </c>
      <c r="AH328" s="1">
        <v>642422.79</v>
      </c>
      <c r="AI328" s="1">
        <v>642422.79</v>
      </c>
      <c r="AJ328" s="1">
        <v>642422.79</v>
      </c>
      <c r="AK328" s="1">
        <v>642422.79</v>
      </c>
      <c r="AL328" s="1">
        <v>7091.2099999999627</v>
      </c>
      <c r="AM328" s="1">
        <v>0</v>
      </c>
      <c r="AN328" s="1">
        <v>0</v>
      </c>
      <c r="AO328" s="1">
        <v>0</v>
      </c>
      <c r="AP328" s="1">
        <v>1005112</v>
      </c>
      <c r="AQ328" s="1">
        <f t="shared" si="5"/>
        <v>1005112</v>
      </c>
    </row>
    <row r="329" spans="1:43" x14ac:dyDescent="0.3">
      <c r="A329" t="s">
        <v>133</v>
      </c>
      <c r="B329" t="s">
        <v>1033</v>
      </c>
      <c r="C329">
        <v>2</v>
      </c>
      <c r="D329" t="s">
        <v>498</v>
      </c>
      <c r="E329">
        <v>2.2999999999999998</v>
      </c>
      <c r="F329" t="s">
        <v>500</v>
      </c>
      <c r="G329" t="s">
        <v>210</v>
      </c>
      <c r="H329" t="s">
        <v>211</v>
      </c>
      <c r="I329" t="s">
        <v>39</v>
      </c>
      <c r="J329" t="s">
        <v>40</v>
      </c>
      <c r="K329" t="s">
        <v>84</v>
      </c>
      <c r="L329">
        <v>3</v>
      </c>
      <c r="M329">
        <v>39</v>
      </c>
      <c r="N329" t="s">
        <v>212</v>
      </c>
      <c r="O329" t="s">
        <v>1087</v>
      </c>
      <c r="P329">
        <v>5600</v>
      </c>
      <c r="Q329" t="s">
        <v>1043</v>
      </c>
      <c r="R329">
        <v>5620</v>
      </c>
      <c r="S329" t="s">
        <v>80</v>
      </c>
      <c r="T329">
        <v>5621</v>
      </c>
      <c r="U329" t="s">
        <v>219</v>
      </c>
      <c r="V329">
        <v>0</v>
      </c>
      <c r="W329" t="s">
        <v>36</v>
      </c>
      <c r="X329">
        <v>5000</v>
      </c>
      <c r="Y329" t="s">
        <v>80</v>
      </c>
      <c r="Z329" t="s">
        <v>134</v>
      </c>
      <c r="AA329" t="s">
        <v>85</v>
      </c>
      <c r="AB329" t="s">
        <v>86</v>
      </c>
      <c r="AC329" t="s">
        <v>214</v>
      </c>
      <c r="AD329" t="s">
        <v>213</v>
      </c>
      <c r="AE329" s="1">
        <v>90000</v>
      </c>
      <c r="AF329" s="1">
        <v>90000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90000</v>
      </c>
      <c r="AM329" s="1">
        <v>0</v>
      </c>
      <c r="AN329" s="1">
        <v>0</v>
      </c>
      <c r="AO329" s="1">
        <v>0</v>
      </c>
      <c r="AP329" s="1">
        <v>90000</v>
      </c>
      <c r="AQ329" s="1">
        <f t="shared" si="5"/>
        <v>90000</v>
      </c>
    </row>
    <row r="330" spans="1:43" x14ac:dyDescent="0.3">
      <c r="A330" t="s">
        <v>133</v>
      </c>
      <c r="B330" t="s">
        <v>1033</v>
      </c>
      <c r="C330">
        <v>2</v>
      </c>
      <c r="D330" t="s">
        <v>498</v>
      </c>
      <c r="E330">
        <v>2.2999999999999998</v>
      </c>
      <c r="F330" t="s">
        <v>500</v>
      </c>
      <c r="G330" t="s">
        <v>210</v>
      </c>
      <c r="H330" t="s">
        <v>211</v>
      </c>
      <c r="I330" t="s">
        <v>39</v>
      </c>
      <c r="J330" t="s">
        <v>40</v>
      </c>
      <c r="K330" t="s">
        <v>84</v>
      </c>
      <c r="L330">
        <v>3</v>
      </c>
      <c r="M330">
        <v>39</v>
      </c>
      <c r="N330" t="s">
        <v>212</v>
      </c>
      <c r="O330" t="s">
        <v>1087</v>
      </c>
      <c r="P330">
        <v>5600</v>
      </c>
      <c r="Q330" t="s">
        <v>1043</v>
      </c>
      <c r="R330">
        <v>5640</v>
      </c>
      <c r="S330" t="s">
        <v>80</v>
      </c>
      <c r="T330">
        <v>5641</v>
      </c>
      <c r="U330" t="s">
        <v>343</v>
      </c>
      <c r="V330">
        <v>0</v>
      </c>
      <c r="W330" t="s">
        <v>36</v>
      </c>
      <c r="X330">
        <v>5000</v>
      </c>
      <c r="Y330" t="s">
        <v>80</v>
      </c>
      <c r="Z330" t="s">
        <v>134</v>
      </c>
      <c r="AA330" t="s">
        <v>85</v>
      </c>
      <c r="AB330" t="s">
        <v>86</v>
      </c>
      <c r="AC330" t="s">
        <v>214</v>
      </c>
      <c r="AD330" t="s">
        <v>213</v>
      </c>
      <c r="AE330" s="1">
        <v>400000</v>
      </c>
      <c r="AF330" s="1">
        <v>0</v>
      </c>
      <c r="AG330" s="1">
        <v>257520</v>
      </c>
      <c r="AH330" s="1">
        <v>0</v>
      </c>
      <c r="AI330" s="1">
        <v>0</v>
      </c>
      <c r="AJ330" s="1">
        <v>0</v>
      </c>
      <c r="AK330" s="1">
        <v>0</v>
      </c>
      <c r="AL330" s="1">
        <v>142480</v>
      </c>
      <c r="AM330" s="1">
        <v>0</v>
      </c>
      <c r="AN330" s="1">
        <v>0</v>
      </c>
      <c r="AO330" s="1">
        <v>0</v>
      </c>
      <c r="AP330" s="1">
        <v>500000</v>
      </c>
      <c r="AQ330" s="1">
        <f t="shared" si="5"/>
        <v>400000</v>
      </c>
    </row>
    <row r="331" spans="1:43" x14ac:dyDescent="0.3">
      <c r="A331" t="s">
        <v>133</v>
      </c>
      <c r="B331" t="s">
        <v>1033</v>
      </c>
      <c r="C331">
        <v>2</v>
      </c>
      <c r="D331" t="s">
        <v>498</v>
      </c>
      <c r="E331">
        <v>2.2999999999999998</v>
      </c>
      <c r="F331" t="s">
        <v>500</v>
      </c>
      <c r="G331" t="s">
        <v>210</v>
      </c>
      <c r="H331" t="s">
        <v>211</v>
      </c>
      <c r="I331" t="s">
        <v>39</v>
      </c>
      <c r="J331" t="s">
        <v>40</v>
      </c>
      <c r="K331" t="s">
        <v>84</v>
      </c>
      <c r="L331">
        <v>3</v>
      </c>
      <c r="M331">
        <v>39</v>
      </c>
      <c r="N331" t="s">
        <v>212</v>
      </c>
      <c r="O331" t="s">
        <v>1087</v>
      </c>
      <c r="P331">
        <v>5600</v>
      </c>
      <c r="Q331" t="s">
        <v>1043</v>
      </c>
      <c r="R331">
        <v>5660</v>
      </c>
      <c r="S331" t="s">
        <v>80</v>
      </c>
      <c r="T331">
        <v>5661</v>
      </c>
      <c r="U331" t="s">
        <v>220</v>
      </c>
      <c r="V331">
        <v>0</v>
      </c>
      <c r="W331" t="s">
        <v>36</v>
      </c>
      <c r="X331">
        <v>5000</v>
      </c>
      <c r="Y331" t="s">
        <v>80</v>
      </c>
      <c r="Z331" t="s">
        <v>134</v>
      </c>
      <c r="AA331" t="s">
        <v>85</v>
      </c>
      <c r="AB331" t="s">
        <v>86</v>
      </c>
      <c r="AC331" t="s">
        <v>214</v>
      </c>
      <c r="AD331" t="s">
        <v>213</v>
      </c>
      <c r="AE331" s="1">
        <v>81805</v>
      </c>
      <c r="AF331" s="1">
        <v>581805</v>
      </c>
      <c r="AG331" s="1">
        <v>27747.200000000001</v>
      </c>
      <c r="AH331" s="1">
        <v>27747.200000000001</v>
      </c>
      <c r="AI331" s="1">
        <v>12829.6</v>
      </c>
      <c r="AJ331" s="1">
        <v>12829.6</v>
      </c>
      <c r="AK331" s="1">
        <v>12829.6</v>
      </c>
      <c r="AL331" s="1">
        <v>54057.8</v>
      </c>
      <c r="AM331" s="1">
        <v>0</v>
      </c>
      <c r="AN331" s="1">
        <v>0</v>
      </c>
      <c r="AO331" s="1">
        <v>0</v>
      </c>
      <c r="AP331" s="1">
        <v>81805</v>
      </c>
      <c r="AQ331" s="1">
        <f t="shared" si="5"/>
        <v>81805</v>
      </c>
    </row>
    <row r="332" spans="1:43" x14ac:dyDescent="0.3">
      <c r="A332" t="s">
        <v>133</v>
      </c>
      <c r="B332" t="s">
        <v>1033</v>
      </c>
      <c r="C332">
        <v>2</v>
      </c>
      <c r="D332" t="s">
        <v>498</v>
      </c>
      <c r="E332">
        <v>2.2999999999999998</v>
      </c>
      <c r="F332" t="s">
        <v>500</v>
      </c>
      <c r="G332" t="s">
        <v>210</v>
      </c>
      <c r="H332" t="s">
        <v>211</v>
      </c>
      <c r="I332" t="s">
        <v>39</v>
      </c>
      <c r="J332" t="s">
        <v>40</v>
      </c>
      <c r="K332" t="s">
        <v>84</v>
      </c>
      <c r="L332">
        <v>3</v>
      </c>
      <c r="M332">
        <v>39</v>
      </c>
      <c r="N332" t="s">
        <v>212</v>
      </c>
      <c r="O332" t="s">
        <v>1087</v>
      </c>
      <c r="P332">
        <v>5600</v>
      </c>
      <c r="Q332" t="s">
        <v>1043</v>
      </c>
      <c r="R332">
        <v>5690</v>
      </c>
      <c r="S332" t="s">
        <v>80</v>
      </c>
      <c r="T332">
        <v>5691</v>
      </c>
      <c r="U332" t="s">
        <v>81</v>
      </c>
      <c r="V332">
        <v>0</v>
      </c>
      <c r="W332" t="s">
        <v>36</v>
      </c>
      <c r="X332">
        <v>5000</v>
      </c>
      <c r="Y332" t="s">
        <v>80</v>
      </c>
      <c r="Z332" t="s">
        <v>134</v>
      </c>
      <c r="AA332" t="s">
        <v>85</v>
      </c>
      <c r="AB332" t="s">
        <v>86</v>
      </c>
      <c r="AC332" t="s">
        <v>214</v>
      </c>
      <c r="AD332" t="s">
        <v>213</v>
      </c>
      <c r="AE332" s="1">
        <v>92000</v>
      </c>
      <c r="AF332" s="1">
        <v>92000</v>
      </c>
      <c r="AG332" s="1">
        <v>66575.839999999997</v>
      </c>
      <c r="AH332" s="1">
        <v>66575.839999999997</v>
      </c>
      <c r="AI332" s="1">
        <v>66575.839999999997</v>
      </c>
      <c r="AJ332" s="1">
        <v>66575.839999999997</v>
      </c>
      <c r="AK332" s="1">
        <v>66575.839999999997</v>
      </c>
      <c r="AL332" s="1">
        <v>25424.160000000003</v>
      </c>
      <c r="AM332" s="1">
        <v>0</v>
      </c>
      <c r="AN332" s="1">
        <v>0</v>
      </c>
      <c r="AO332" s="1">
        <v>0</v>
      </c>
      <c r="AP332" s="1">
        <v>92000</v>
      </c>
      <c r="AQ332" s="1">
        <f t="shared" si="5"/>
        <v>92000</v>
      </c>
    </row>
    <row r="333" spans="1:43" x14ac:dyDescent="0.3">
      <c r="A333" t="s">
        <v>133</v>
      </c>
      <c r="B333" t="s">
        <v>1033</v>
      </c>
      <c r="C333">
        <v>2</v>
      </c>
      <c r="D333" t="s">
        <v>498</v>
      </c>
      <c r="E333">
        <v>2.2999999999999998</v>
      </c>
      <c r="F333" t="s">
        <v>500</v>
      </c>
      <c r="G333" t="s">
        <v>210</v>
      </c>
      <c r="H333" t="s">
        <v>211</v>
      </c>
      <c r="I333" t="s">
        <v>39</v>
      </c>
      <c r="J333" t="s">
        <v>40</v>
      </c>
      <c r="K333" t="s">
        <v>84</v>
      </c>
      <c r="L333">
        <v>3</v>
      </c>
      <c r="M333">
        <v>39</v>
      </c>
      <c r="N333" t="s">
        <v>212</v>
      </c>
      <c r="O333" t="s">
        <v>1088</v>
      </c>
      <c r="P333">
        <v>2100</v>
      </c>
      <c r="Q333" t="s">
        <v>999</v>
      </c>
      <c r="R333">
        <v>2160</v>
      </c>
      <c r="S333" t="s">
        <v>69</v>
      </c>
      <c r="T333">
        <v>2161</v>
      </c>
      <c r="U333" t="s">
        <v>158</v>
      </c>
      <c r="V333">
        <v>0</v>
      </c>
      <c r="W333" t="s">
        <v>36</v>
      </c>
      <c r="X333">
        <v>2000</v>
      </c>
      <c r="Y333" t="s">
        <v>69</v>
      </c>
      <c r="Z333" t="s">
        <v>134</v>
      </c>
      <c r="AA333" t="s">
        <v>85</v>
      </c>
      <c r="AB333" t="s">
        <v>86</v>
      </c>
      <c r="AC333" t="s">
        <v>214</v>
      </c>
      <c r="AD333" t="s">
        <v>213</v>
      </c>
      <c r="AE333" s="1">
        <v>650000</v>
      </c>
      <c r="AF333" s="1">
        <v>500000</v>
      </c>
      <c r="AG333" s="1">
        <v>442326.13</v>
      </c>
      <c r="AH333" s="1">
        <v>442326.13</v>
      </c>
      <c r="AI333" s="1">
        <v>402247.32</v>
      </c>
      <c r="AJ333" s="1">
        <v>388705.21</v>
      </c>
      <c r="AK333" s="1">
        <v>388705.21</v>
      </c>
      <c r="AL333" s="1">
        <v>207673.87</v>
      </c>
      <c r="AM333" s="1">
        <v>0</v>
      </c>
      <c r="AN333" s="1">
        <v>0</v>
      </c>
      <c r="AO333" s="1">
        <v>0</v>
      </c>
      <c r="AP333" s="1">
        <v>800000</v>
      </c>
      <c r="AQ333" s="1">
        <f t="shared" si="5"/>
        <v>650000</v>
      </c>
    </row>
    <row r="334" spans="1:43" x14ac:dyDescent="0.3">
      <c r="A334" t="s">
        <v>133</v>
      </c>
      <c r="B334" t="s">
        <v>1033</v>
      </c>
      <c r="C334">
        <v>2</v>
      </c>
      <c r="D334" t="s">
        <v>498</v>
      </c>
      <c r="E334">
        <v>2.2999999999999998</v>
      </c>
      <c r="F334" t="s">
        <v>500</v>
      </c>
      <c r="G334" t="s">
        <v>210</v>
      </c>
      <c r="H334" t="s">
        <v>211</v>
      </c>
      <c r="I334" t="s">
        <v>39</v>
      </c>
      <c r="J334" t="s">
        <v>40</v>
      </c>
      <c r="K334" t="s">
        <v>84</v>
      </c>
      <c r="L334">
        <v>3</v>
      </c>
      <c r="M334">
        <v>39</v>
      </c>
      <c r="N334" t="s">
        <v>212</v>
      </c>
      <c r="O334" t="s">
        <v>1088</v>
      </c>
      <c r="P334">
        <v>2400</v>
      </c>
      <c r="Q334" t="s">
        <v>1061</v>
      </c>
      <c r="R334">
        <v>2420</v>
      </c>
      <c r="S334" t="s">
        <v>69</v>
      </c>
      <c r="T334">
        <v>2421</v>
      </c>
      <c r="U334" t="s">
        <v>159</v>
      </c>
      <c r="V334">
        <v>0</v>
      </c>
      <c r="W334" t="s">
        <v>36</v>
      </c>
      <c r="X334">
        <v>2000</v>
      </c>
      <c r="Y334" t="s">
        <v>69</v>
      </c>
      <c r="Z334" t="s">
        <v>134</v>
      </c>
      <c r="AA334" t="s">
        <v>85</v>
      </c>
      <c r="AB334" t="s">
        <v>86</v>
      </c>
      <c r="AC334" t="s">
        <v>214</v>
      </c>
      <c r="AD334" t="s">
        <v>213</v>
      </c>
      <c r="AE334" s="1">
        <v>10000</v>
      </c>
      <c r="AF334" s="1">
        <v>10000</v>
      </c>
      <c r="AG334" s="1">
        <v>2078.7199999999998</v>
      </c>
      <c r="AH334" s="1">
        <v>2078.7199999999998</v>
      </c>
      <c r="AI334" s="1">
        <v>2078.7199999999998</v>
      </c>
      <c r="AJ334" s="1">
        <v>0</v>
      </c>
      <c r="AK334" s="1">
        <v>0</v>
      </c>
      <c r="AL334" s="1">
        <v>7921.2800000000007</v>
      </c>
      <c r="AM334" s="1">
        <v>0</v>
      </c>
      <c r="AN334" s="1">
        <v>0</v>
      </c>
      <c r="AO334" s="1">
        <v>0</v>
      </c>
      <c r="AP334" s="1">
        <v>10000</v>
      </c>
      <c r="AQ334" s="1">
        <f t="shared" si="5"/>
        <v>10000</v>
      </c>
    </row>
    <row r="335" spans="1:43" x14ac:dyDescent="0.3">
      <c r="A335" t="s">
        <v>133</v>
      </c>
      <c r="B335" t="s">
        <v>1033</v>
      </c>
      <c r="C335">
        <v>2</v>
      </c>
      <c r="D335" t="s">
        <v>498</v>
      </c>
      <c r="E335">
        <v>2.2999999999999998</v>
      </c>
      <c r="F335" t="s">
        <v>500</v>
      </c>
      <c r="G335" t="s">
        <v>210</v>
      </c>
      <c r="H335" t="s">
        <v>211</v>
      </c>
      <c r="I335" t="s">
        <v>39</v>
      </c>
      <c r="J335" t="s">
        <v>40</v>
      </c>
      <c r="K335" t="s">
        <v>84</v>
      </c>
      <c r="L335">
        <v>3</v>
      </c>
      <c r="M335">
        <v>39</v>
      </c>
      <c r="N335" t="s">
        <v>212</v>
      </c>
      <c r="O335" t="s">
        <v>1088</v>
      </c>
      <c r="P335">
        <v>2400</v>
      </c>
      <c r="Q335" t="s">
        <v>1061</v>
      </c>
      <c r="R335">
        <v>2480</v>
      </c>
      <c r="S335" t="s">
        <v>69</v>
      </c>
      <c r="T335">
        <v>2481</v>
      </c>
      <c r="U335" t="s">
        <v>215</v>
      </c>
      <c r="V335">
        <v>0</v>
      </c>
      <c r="W335" t="s">
        <v>36</v>
      </c>
      <c r="X335">
        <v>2000</v>
      </c>
      <c r="Y335" t="s">
        <v>69</v>
      </c>
      <c r="Z335" t="s">
        <v>134</v>
      </c>
      <c r="AA335" t="s">
        <v>85</v>
      </c>
      <c r="AB335" t="s">
        <v>86</v>
      </c>
      <c r="AC335" t="s">
        <v>214</v>
      </c>
      <c r="AD335" t="s">
        <v>213</v>
      </c>
      <c r="AE335" s="1">
        <v>10000</v>
      </c>
      <c r="AF335" s="1">
        <v>10000</v>
      </c>
      <c r="AG335" s="1">
        <v>9284.5499999999993</v>
      </c>
      <c r="AH335" s="1">
        <v>9284.5499999999993</v>
      </c>
      <c r="AI335" s="1">
        <v>9284.5499999999993</v>
      </c>
      <c r="AJ335" s="1">
        <v>6646.79</v>
      </c>
      <c r="AK335" s="1">
        <v>6646.79</v>
      </c>
      <c r="AL335" s="1">
        <v>715.45000000000073</v>
      </c>
      <c r="AM335" s="1">
        <v>0</v>
      </c>
      <c r="AN335" s="1">
        <v>0</v>
      </c>
      <c r="AO335" s="1">
        <v>0</v>
      </c>
      <c r="AP335" s="1">
        <v>10000</v>
      </c>
      <c r="AQ335" s="1">
        <f t="shared" si="5"/>
        <v>10000</v>
      </c>
    </row>
    <row r="336" spans="1:43" x14ac:dyDescent="0.3">
      <c r="A336" t="s">
        <v>133</v>
      </c>
      <c r="B336" t="s">
        <v>1033</v>
      </c>
      <c r="C336">
        <v>2</v>
      </c>
      <c r="D336" t="s">
        <v>498</v>
      </c>
      <c r="E336">
        <v>2.2999999999999998</v>
      </c>
      <c r="F336" t="s">
        <v>500</v>
      </c>
      <c r="G336" t="s">
        <v>210</v>
      </c>
      <c r="H336" t="s">
        <v>211</v>
      </c>
      <c r="I336" t="s">
        <v>39</v>
      </c>
      <c r="J336" t="s">
        <v>40</v>
      </c>
      <c r="K336" t="s">
        <v>84</v>
      </c>
      <c r="L336">
        <v>3</v>
      </c>
      <c r="M336">
        <v>39</v>
      </c>
      <c r="N336" t="s">
        <v>212</v>
      </c>
      <c r="O336" t="s">
        <v>1088</v>
      </c>
      <c r="P336">
        <v>2400</v>
      </c>
      <c r="Q336" t="s">
        <v>1061</v>
      </c>
      <c r="R336">
        <v>2490</v>
      </c>
      <c r="S336" t="s">
        <v>69</v>
      </c>
      <c r="T336">
        <v>2491</v>
      </c>
      <c r="U336" t="s">
        <v>161</v>
      </c>
      <c r="V336">
        <v>0</v>
      </c>
      <c r="W336" t="s">
        <v>36</v>
      </c>
      <c r="X336">
        <v>2000</v>
      </c>
      <c r="Y336" t="s">
        <v>69</v>
      </c>
      <c r="Z336" t="s">
        <v>134</v>
      </c>
      <c r="AA336" t="s">
        <v>85</v>
      </c>
      <c r="AB336" t="s">
        <v>86</v>
      </c>
      <c r="AC336" t="s">
        <v>214</v>
      </c>
      <c r="AD336" t="s">
        <v>213</v>
      </c>
      <c r="AE336" s="1">
        <v>100000</v>
      </c>
      <c r="AF336" s="1">
        <v>100000</v>
      </c>
      <c r="AG336" s="1">
        <v>36803.449999999997</v>
      </c>
      <c r="AH336" s="1">
        <v>36803.449999999997</v>
      </c>
      <c r="AI336" s="1">
        <v>36803.47</v>
      </c>
      <c r="AJ336" s="1">
        <v>11288.63</v>
      </c>
      <c r="AK336" s="1">
        <v>11288.63</v>
      </c>
      <c r="AL336" s="1">
        <v>63196.55</v>
      </c>
      <c r="AM336" s="1">
        <v>0</v>
      </c>
      <c r="AN336" s="1">
        <v>0</v>
      </c>
      <c r="AO336" s="1">
        <v>0</v>
      </c>
      <c r="AP336" s="1">
        <v>100000</v>
      </c>
      <c r="AQ336" s="1">
        <f t="shared" si="5"/>
        <v>100000</v>
      </c>
    </row>
    <row r="337" spans="1:43" x14ac:dyDescent="0.3">
      <c r="A337" t="s">
        <v>133</v>
      </c>
      <c r="B337" t="s">
        <v>1033</v>
      </c>
      <c r="C337">
        <v>2</v>
      </c>
      <c r="D337" t="s">
        <v>498</v>
      </c>
      <c r="E337">
        <v>2.2999999999999998</v>
      </c>
      <c r="F337" t="s">
        <v>500</v>
      </c>
      <c r="G337" t="s">
        <v>210</v>
      </c>
      <c r="H337" t="s">
        <v>211</v>
      </c>
      <c r="I337" t="s">
        <v>39</v>
      </c>
      <c r="J337" t="s">
        <v>40</v>
      </c>
      <c r="K337" t="s">
        <v>84</v>
      </c>
      <c r="L337">
        <v>3</v>
      </c>
      <c r="M337">
        <v>39</v>
      </c>
      <c r="N337" t="s">
        <v>212</v>
      </c>
      <c r="O337" t="s">
        <v>1088</v>
      </c>
      <c r="P337">
        <v>2500</v>
      </c>
      <c r="Q337" t="s">
        <v>1002</v>
      </c>
      <c r="R337">
        <v>2520</v>
      </c>
      <c r="S337" t="s">
        <v>69</v>
      </c>
      <c r="T337">
        <v>2521</v>
      </c>
      <c r="U337" t="s">
        <v>216</v>
      </c>
      <c r="V337">
        <v>0</v>
      </c>
      <c r="W337" t="s">
        <v>36</v>
      </c>
      <c r="X337">
        <v>2000</v>
      </c>
      <c r="Y337" t="s">
        <v>69</v>
      </c>
      <c r="Z337" t="s">
        <v>134</v>
      </c>
      <c r="AA337" t="s">
        <v>85</v>
      </c>
      <c r="AB337" t="s">
        <v>86</v>
      </c>
      <c r="AC337" t="s">
        <v>214</v>
      </c>
      <c r="AD337" t="s">
        <v>213</v>
      </c>
      <c r="AE337" s="1">
        <v>450000</v>
      </c>
      <c r="AF337" s="1">
        <v>450000</v>
      </c>
      <c r="AG337" s="1">
        <v>435613.62</v>
      </c>
      <c r="AH337" s="1">
        <v>288873.62</v>
      </c>
      <c r="AI337" s="1">
        <v>273873.62</v>
      </c>
      <c r="AJ337" s="1">
        <v>273873.62</v>
      </c>
      <c r="AK337" s="1">
        <v>273873.62</v>
      </c>
      <c r="AL337" s="1">
        <v>14386.380000000005</v>
      </c>
      <c r="AM337" s="1">
        <v>0</v>
      </c>
      <c r="AN337" s="1">
        <v>0</v>
      </c>
      <c r="AO337" s="1">
        <v>0</v>
      </c>
      <c r="AP337" s="1">
        <v>450000</v>
      </c>
      <c r="AQ337" s="1">
        <f t="shared" si="5"/>
        <v>450000</v>
      </c>
    </row>
    <row r="338" spans="1:43" x14ac:dyDescent="0.3">
      <c r="A338" t="s">
        <v>133</v>
      </c>
      <c r="B338" t="s">
        <v>1033</v>
      </c>
      <c r="C338">
        <v>2</v>
      </c>
      <c r="D338" t="s">
        <v>498</v>
      </c>
      <c r="E338">
        <v>2.2999999999999998</v>
      </c>
      <c r="F338" t="s">
        <v>500</v>
      </c>
      <c r="G338" t="s">
        <v>210</v>
      </c>
      <c r="H338" t="s">
        <v>211</v>
      </c>
      <c r="I338" t="s">
        <v>39</v>
      </c>
      <c r="J338" t="s">
        <v>40</v>
      </c>
      <c r="K338" t="s">
        <v>84</v>
      </c>
      <c r="L338">
        <v>3</v>
      </c>
      <c r="M338">
        <v>39</v>
      </c>
      <c r="N338" t="s">
        <v>212</v>
      </c>
      <c r="O338" t="s">
        <v>1088</v>
      </c>
      <c r="P338">
        <v>2500</v>
      </c>
      <c r="Q338" t="s">
        <v>1002</v>
      </c>
      <c r="R338">
        <v>2530</v>
      </c>
      <c r="S338" t="s">
        <v>69</v>
      </c>
      <c r="T338">
        <v>2531</v>
      </c>
      <c r="U338" t="s">
        <v>191</v>
      </c>
      <c r="V338">
        <v>0</v>
      </c>
      <c r="W338" t="s">
        <v>36</v>
      </c>
      <c r="X338">
        <v>2000</v>
      </c>
      <c r="Y338" t="s">
        <v>69</v>
      </c>
      <c r="Z338" t="s">
        <v>134</v>
      </c>
      <c r="AA338" t="s">
        <v>85</v>
      </c>
      <c r="AB338" t="s">
        <v>86</v>
      </c>
      <c r="AC338" t="s">
        <v>214</v>
      </c>
      <c r="AD338" t="s">
        <v>213</v>
      </c>
      <c r="AE338" s="1">
        <v>5000000</v>
      </c>
      <c r="AF338" s="1">
        <v>5000000</v>
      </c>
      <c r="AG338" s="1">
        <v>4667008.97</v>
      </c>
      <c r="AH338" s="1">
        <v>3718228.67</v>
      </c>
      <c r="AI338" s="1">
        <v>3077529.05</v>
      </c>
      <c r="AJ338" s="1">
        <v>3022851.59</v>
      </c>
      <c r="AK338" s="1">
        <v>3022851.59</v>
      </c>
      <c r="AL338" s="1">
        <v>332991.03000000026</v>
      </c>
      <c r="AM338" s="1">
        <v>0</v>
      </c>
      <c r="AN338" s="1">
        <v>0</v>
      </c>
      <c r="AO338" s="1">
        <v>0</v>
      </c>
      <c r="AP338" s="1">
        <v>5000000</v>
      </c>
      <c r="AQ338" s="1">
        <f t="shared" si="5"/>
        <v>5000000</v>
      </c>
    </row>
    <row r="339" spans="1:43" x14ac:dyDescent="0.3">
      <c r="A339" t="s">
        <v>133</v>
      </c>
      <c r="B339" t="s">
        <v>1033</v>
      </c>
      <c r="C339">
        <v>2</v>
      </c>
      <c r="D339" t="s">
        <v>498</v>
      </c>
      <c r="E339">
        <v>2.2999999999999998</v>
      </c>
      <c r="F339" t="s">
        <v>500</v>
      </c>
      <c r="G339" t="s">
        <v>210</v>
      </c>
      <c r="H339" t="s">
        <v>211</v>
      </c>
      <c r="I339" t="s">
        <v>39</v>
      </c>
      <c r="J339" t="s">
        <v>40</v>
      </c>
      <c r="K339" t="s">
        <v>84</v>
      </c>
      <c r="L339">
        <v>3</v>
      </c>
      <c r="M339">
        <v>39</v>
      </c>
      <c r="N339" t="s">
        <v>212</v>
      </c>
      <c r="O339" t="s">
        <v>1088</v>
      </c>
      <c r="P339">
        <v>2500</v>
      </c>
      <c r="Q339" t="s">
        <v>1002</v>
      </c>
      <c r="R339">
        <v>2540</v>
      </c>
      <c r="S339" t="s">
        <v>69</v>
      </c>
      <c r="T339">
        <v>2541</v>
      </c>
      <c r="U339" t="s">
        <v>192</v>
      </c>
      <c r="V339">
        <v>0</v>
      </c>
      <c r="W339" t="s">
        <v>36</v>
      </c>
      <c r="X339">
        <v>2000</v>
      </c>
      <c r="Y339" t="s">
        <v>69</v>
      </c>
      <c r="Z339" t="s">
        <v>134</v>
      </c>
      <c r="AA339" t="s">
        <v>85</v>
      </c>
      <c r="AB339" t="s">
        <v>86</v>
      </c>
      <c r="AC339" t="s">
        <v>214</v>
      </c>
      <c r="AD339" t="s">
        <v>213</v>
      </c>
      <c r="AE339" s="1">
        <v>6500000</v>
      </c>
      <c r="AF339" s="1">
        <v>6500000</v>
      </c>
      <c r="AG339" s="1">
        <v>4739200.9800000004</v>
      </c>
      <c r="AH339" s="1">
        <v>4627671.04</v>
      </c>
      <c r="AI339" s="1">
        <v>4433979.1100000003</v>
      </c>
      <c r="AJ339" s="1">
        <v>4059606.23</v>
      </c>
      <c r="AK339" s="1">
        <v>3871265.61</v>
      </c>
      <c r="AL339" s="1">
        <v>1760799.0199999996</v>
      </c>
      <c r="AM339" s="1">
        <v>0</v>
      </c>
      <c r="AN339" s="1">
        <v>0</v>
      </c>
      <c r="AO339" s="1">
        <v>0</v>
      </c>
      <c r="AP339" s="1">
        <v>6500000</v>
      </c>
      <c r="AQ339" s="1">
        <f t="shared" si="5"/>
        <v>6500000</v>
      </c>
    </row>
    <row r="340" spans="1:43" x14ac:dyDescent="0.3">
      <c r="A340" t="s">
        <v>133</v>
      </c>
      <c r="B340" t="s">
        <v>1033</v>
      </c>
      <c r="C340">
        <v>2</v>
      </c>
      <c r="D340" t="s">
        <v>498</v>
      </c>
      <c r="E340">
        <v>2.2999999999999998</v>
      </c>
      <c r="F340" t="s">
        <v>500</v>
      </c>
      <c r="G340" t="s">
        <v>210</v>
      </c>
      <c r="H340" t="s">
        <v>211</v>
      </c>
      <c r="I340" t="s">
        <v>39</v>
      </c>
      <c r="J340" t="s">
        <v>40</v>
      </c>
      <c r="K340" t="s">
        <v>84</v>
      </c>
      <c r="L340">
        <v>3</v>
      </c>
      <c r="M340">
        <v>39</v>
      </c>
      <c r="N340" t="s">
        <v>212</v>
      </c>
      <c r="O340" t="s">
        <v>1088</v>
      </c>
      <c r="P340">
        <v>2500</v>
      </c>
      <c r="Q340" t="s">
        <v>1002</v>
      </c>
      <c r="R340">
        <v>2560</v>
      </c>
      <c r="S340" t="s">
        <v>69</v>
      </c>
      <c r="T340">
        <v>2561</v>
      </c>
      <c r="U340" t="s">
        <v>173</v>
      </c>
      <c r="V340">
        <v>0</v>
      </c>
      <c r="W340" t="s">
        <v>36</v>
      </c>
      <c r="X340">
        <v>2000</v>
      </c>
      <c r="Y340" t="s">
        <v>69</v>
      </c>
      <c r="Z340" t="s">
        <v>134</v>
      </c>
      <c r="AA340" t="s">
        <v>85</v>
      </c>
      <c r="AB340" t="s">
        <v>86</v>
      </c>
      <c r="AC340" t="s">
        <v>214</v>
      </c>
      <c r="AD340" t="s">
        <v>213</v>
      </c>
      <c r="AE340" s="1">
        <v>6000</v>
      </c>
      <c r="AF340" s="1">
        <v>6000</v>
      </c>
      <c r="AG340" s="1">
        <v>5579.6</v>
      </c>
      <c r="AH340" s="1">
        <v>5579.6</v>
      </c>
      <c r="AI340" s="1">
        <v>5579.6</v>
      </c>
      <c r="AJ340" s="1">
        <v>5579.6</v>
      </c>
      <c r="AK340" s="1">
        <v>5579.6</v>
      </c>
      <c r="AL340" s="1">
        <v>420.39999999999964</v>
      </c>
      <c r="AM340" s="1">
        <v>0</v>
      </c>
      <c r="AN340" s="1">
        <v>0</v>
      </c>
      <c r="AO340" s="1">
        <v>0</v>
      </c>
      <c r="AP340" s="1">
        <v>6000</v>
      </c>
      <c r="AQ340" s="1">
        <f t="shared" si="5"/>
        <v>6000</v>
      </c>
    </row>
    <row r="341" spans="1:43" x14ac:dyDescent="0.3">
      <c r="A341" t="s">
        <v>133</v>
      </c>
      <c r="B341" t="s">
        <v>1033</v>
      </c>
      <c r="C341">
        <v>2</v>
      </c>
      <c r="D341" t="s">
        <v>498</v>
      </c>
      <c r="E341">
        <v>2.2999999999999998</v>
      </c>
      <c r="F341" t="s">
        <v>500</v>
      </c>
      <c r="G341" t="s">
        <v>210</v>
      </c>
      <c r="H341" t="s">
        <v>211</v>
      </c>
      <c r="I341" t="s">
        <v>39</v>
      </c>
      <c r="J341" t="s">
        <v>40</v>
      </c>
      <c r="K341" t="s">
        <v>84</v>
      </c>
      <c r="L341">
        <v>3</v>
      </c>
      <c r="M341">
        <v>39</v>
      </c>
      <c r="N341" t="s">
        <v>212</v>
      </c>
      <c r="O341" t="s">
        <v>1088</v>
      </c>
      <c r="P341">
        <v>2700</v>
      </c>
      <c r="Q341" t="s">
        <v>1003</v>
      </c>
      <c r="R341">
        <v>2710</v>
      </c>
      <c r="S341" t="s">
        <v>69</v>
      </c>
      <c r="T341">
        <v>2711</v>
      </c>
      <c r="U341" t="s">
        <v>138</v>
      </c>
      <c r="V341">
        <v>0</v>
      </c>
      <c r="W341" t="s">
        <v>36</v>
      </c>
      <c r="X341">
        <v>2000</v>
      </c>
      <c r="Y341" t="s">
        <v>69</v>
      </c>
      <c r="Z341" t="s">
        <v>134</v>
      </c>
      <c r="AA341" t="s">
        <v>85</v>
      </c>
      <c r="AB341" t="s">
        <v>86</v>
      </c>
      <c r="AC341" t="s">
        <v>214</v>
      </c>
      <c r="AD341" t="s">
        <v>213</v>
      </c>
      <c r="AE341" s="1">
        <v>1187100</v>
      </c>
      <c r="AF341" s="1">
        <v>1187100</v>
      </c>
      <c r="AG341" s="1">
        <v>951624.56</v>
      </c>
      <c r="AH341" s="1">
        <v>951624.56</v>
      </c>
      <c r="AI341" s="1">
        <v>553192.4</v>
      </c>
      <c r="AJ341" s="1">
        <v>553192.4</v>
      </c>
      <c r="AK341" s="1">
        <v>553192.4</v>
      </c>
      <c r="AL341" s="1">
        <v>235475.43999999994</v>
      </c>
      <c r="AM341" s="1">
        <v>0</v>
      </c>
      <c r="AN341" s="1">
        <v>0</v>
      </c>
      <c r="AO341" s="1">
        <v>0</v>
      </c>
      <c r="AP341" s="1">
        <v>1187100</v>
      </c>
      <c r="AQ341" s="1">
        <f t="shared" si="5"/>
        <v>1187100</v>
      </c>
    </row>
    <row r="342" spans="1:43" x14ac:dyDescent="0.3">
      <c r="A342" t="s">
        <v>133</v>
      </c>
      <c r="B342" t="s">
        <v>1033</v>
      </c>
      <c r="C342">
        <v>2</v>
      </c>
      <c r="D342" t="s">
        <v>498</v>
      </c>
      <c r="E342">
        <v>2.2999999999999998</v>
      </c>
      <c r="F342" t="s">
        <v>500</v>
      </c>
      <c r="G342" t="s">
        <v>210</v>
      </c>
      <c r="H342" t="s">
        <v>211</v>
      </c>
      <c r="I342" t="s">
        <v>39</v>
      </c>
      <c r="J342" t="s">
        <v>40</v>
      </c>
      <c r="K342" t="s">
        <v>84</v>
      </c>
      <c r="L342">
        <v>3</v>
      </c>
      <c r="M342">
        <v>39</v>
      </c>
      <c r="N342" t="s">
        <v>212</v>
      </c>
      <c r="O342" t="s">
        <v>1088</v>
      </c>
      <c r="P342">
        <v>2700</v>
      </c>
      <c r="Q342" t="s">
        <v>1003</v>
      </c>
      <c r="R342">
        <v>2720</v>
      </c>
      <c r="S342" t="s">
        <v>69</v>
      </c>
      <c r="T342">
        <v>2721</v>
      </c>
      <c r="U342" t="s">
        <v>162</v>
      </c>
      <c r="V342">
        <v>0</v>
      </c>
      <c r="W342" t="s">
        <v>36</v>
      </c>
      <c r="X342">
        <v>2000</v>
      </c>
      <c r="Y342" t="s">
        <v>69</v>
      </c>
      <c r="Z342" t="s">
        <v>134</v>
      </c>
      <c r="AA342" t="s">
        <v>85</v>
      </c>
      <c r="AB342" t="s">
        <v>86</v>
      </c>
      <c r="AC342" t="s">
        <v>214</v>
      </c>
      <c r="AD342" t="s">
        <v>213</v>
      </c>
      <c r="AE342" s="1">
        <v>442200</v>
      </c>
      <c r="AF342" s="1">
        <v>442200</v>
      </c>
      <c r="AG342" s="1">
        <v>429755.1</v>
      </c>
      <c r="AH342" s="1">
        <v>418155.1</v>
      </c>
      <c r="AI342" s="1">
        <v>418155.1</v>
      </c>
      <c r="AJ342" s="1">
        <v>418155.1</v>
      </c>
      <c r="AK342" s="1">
        <v>418155.1</v>
      </c>
      <c r="AL342" s="1">
        <v>12444.900000000023</v>
      </c>
      <c r="AM342" s="1">
        <v>0</v>
      </c>
      <c r="AN342" s="1">
        <v>0</v>
      </c>
      <c r="AO342" s="1">
        <v>0</v>
      </c>
      <c r="AP342" s="1">
        <v>442200</v>
      </c>
      <c r="AQ342" s="1">
        <f t="shared" si="5"/>
        <v>442200</v>
      </c>
    </row>
    <row r="343" spans="1:43" x14ac:dyDescent="0.3">
      <c r="A343" t="s">
        <v>133</v>
      </c>
      <c r="B343" t="s">
        <v>1033</v>
      </c>
      <c r="C343">
        <v>2</v>
      </c>
      <c r="D343" t="s">
        <v>498</v>
      </c>
      <c r="E343">
        <v>2.2999999999999998</v>
      </c>
      <c r="F343" t="s">
        <v>500</v>
      </c>
      <c r="G343" t="s">
        <v>210</v>
      </c>
      <c r="H343" t="s">
        <v>211</v>
      </c>
      <c r="I343" t="s">
        <v>39</v>
      </c>
      <c r="J343" t="s">
        <v>40</v>
      </c>
      <c r="K343" t="s">
        <v>84</v>
      </c>
      <c r="L343">
        <v>3</v>
      </c>
      <c r="M343">
        <v>39</v>
      </c>
      <c r="N343" t="s">
        <v>212</v>
      </c>
      <c r="O343" t="s">
        <v>1088</v>
      </c>
      <c r="P343">
        <v>2900</v>
      </c>
      <c r="Q343" t="s">
        <v>1005</v>
      </c>
      <c r="R343">
        <v>2910</v>
      </c>
      <c r="S343" t="s">
        <v>69</v>
      </c>
      <c r="T343">
        <v>2911</v>
      </c>
      <c r="U343" t="s">
        <v>163</v>
      </c>
      <c r="V343">
        <v>0</v>
      </c>
      <c r="W343" t="s">
        <v>36</v>
      </c>
      <c r="X343">
        <v>2000</v>
      </c>
      <c r="Y343" t="s">
        <v>69</v>
      </c>
      <c r="Z343" t="s">
        <v>134</v>
      </c>
      <c r="AA343" t="s">
        <v>85</v>
      </c>
      <c r="AB343" t="s">
        <v>86</v>
      </c>
      <c r="AC343" t="s">
        <v>214</v>
      </c>
      <c r="AD343" t="s">
        <v>213</v>
      </c>
      <c r="AE343" s="1">
        <v>300000</v>
      </c>
      <c r="AF343" s="1">
        <v>150000</v>
      </c>
      <c r="AG343" s="1">
        <v>174150.79</v>
      </c>
      <c r="AH343" s="1">
        <v>93823.11</v>
      </c>
      <c r="AI343" s="1">
        <v>93823.11</v>
      </c>
      <c r="AJ343" s="1">
        <v>93823.11</v>
      </c>
      <c r="AK343" s="1">
        <v>93823.11</v>
      </c>
      <c r="AL343" s="1">
        <v>125849.20999999999</v>
      </c>
      <c r="AM343" s="1">
        <v>0</v>
      </c>
      <c r="AN343" s="1">
        <v>0</v>
      </c>
      <c r="AO343" s="1">
        <v>0</v>
      </c>
      <c r="AP343" s="1">
        <v>150000</v>
      </c>
      <c r="AQ343" s="1">
        <f t="shared" si="5"/>
        <v>300000</v>
      </c>
    </row>
    <row r="344" spans="1:43" x14ac:dyDescent="0.3">
      <c r="A344" t="s">
        <v>133</v>
      </c>
      <c r="B344" t="s">
        <v>1033</v>
      </c>
      <c r="C344">
        <v>2</v>
      </c>
      <c r="D344" t="s">
        <v>498</v>
      </c>
      <c r="E344">
        <v>2.2999999999999998</v>
      </c>
      <c r="F344" t="s">
        <v>500</v>
      </c>
      <c r="G344" t="s">
        <v>210</v>
      </c>
      <c r="H344" t="s">
        <v>211</v>
      </c>
      <c r="I344" t="s">
        <v>39</v>
      </c>
      <c r="J344" t="s">
        <v>40</v>
      </c>
      <c r="K344" t="s">
        <v>84</v>
      </c>
      <c r="L344">
        <v>3</v>
      </c>
      <c r="M344">
        <v>39</v>
      </c>
      <c r="N344" t="s">
        <v>212</v>
      </c>
      <c r="O344" t="s">
        <v>1088</v>
      </c>
      <c r="P344">
        <v>3300</v>
      </c>
      <c r="Q344" t="s">
        <v>1035</v>
      </c>
      <c r="R344">
        <v>3360</v>
      </c>
      <c r="S344" t="s">
        <v>34</v>
      </c>
      <c r="T344">
        <v>3361</v>
      </c>
      <c r="U344" t="s">
        <v>201</v>
      </c>
      <c r="V344">
        <v>0</v>
      </c>
      <c r="W344" t="s">
        <v>36</v>
      </c>
      <c r="X344">
        <v>3000</v>
      </c>
      <c r="Y344" t="s">
        <v>34</v>
      </c>
      <c r="Z344" t="s">
        <v>134</v>
      </c>
      <c r="AA344" t="s">
        <v>85</v>
      </c>
      <c r="AB344" t="s">
        <v>86</v>
      </c>
      <c r="AC344" t="s">
        <v>214</v>
      </c>
      <c r="AD344" t="s">
        <v>213</v>
      </c>
      <c r="AE344" s="1">
        <v>1100000</v>
      </c>
      <c r="AF344" s="1">
        <v>1100000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1100000</v>
      </c>
      <c r="AM344" s="1">
        <v>0</v>
      </c>
      <c r="AN344" s="1">
        <v>0</v>
      </c>
      <c r="AO344" s="1">
        <v>0</v>
      </c>
      <c r="AP344" s="1">
        <v>1100000</v>
      </c>
      <c r="AQ344" s="1">
        <f t="shared" si="5"/>
        <v>1100000</v>
      </c>
    </row>
    <row r="345" spans="1:43" x14ac:dyDescent="0.3">
      <c r="A345" t="s">
        <v>133</v>
      </c>
      <c r="B345" t="s">
        <v>1033</v>
      </c>
      <c r="C345">
        <v>2</v>
      </c>
      <c r="D345" t="s">
        <v>498</v>
      </c>
      <c r="E345">
        <v>2.2999999999999998</v>
      </c>
      <c r="F345" t="s">
        <v>500</v>
      </c>
      <c r="G345" t="s">
        <v>210</v>
      </c>
      <c r="H345" t="s">
        <v>211</v>
      </c>
      <c r="I345" t="s">
        <v>39</v>
      </c>
      <c r="J345" t="s">
        <v>40</v>
      </c>
      <c r="K345" t="s">
        <v>84</v>
      </c>
      <c r="L345">
        <v>3</v>
      </c>
      <c r="M345">
        <v>39</v>
      </c>
      <c r="N345" t="s">
        <v>212</v>
      </c>
      <c r="O345" t="s">
        <v>1088</v>
      </c>
      <c r="P345">
        <v>3300</v>
      </c>
      <c r="Q345" t="s">
        <v>1035</v>
      </c>
      <c r="R345">
        <v>3390</v>
      </c>
      <c r="S345" t="s">
        <v>34</v>
      </c>
      <c r="T345">
        <v>3391</v>
      </c>
      <c r="U345" t="s">
        <v>141</v>
      </c>
      <c r="V345">
        <v>0</v>
      </c>
      <c r="W345" t="s">
        <v>36</v>
      </c>
      <c r="X345">
        <v>3000</v>
      </c>
      <c r="Y345" t="s">
        <v>34</v>
      </c>
      <c r="Z345" t="s">
        <v>134</v>
      </c>
      <c r="AA345" t="s">
        <v>85</v>
      </c>
      <c r="AB345" t="s">
        <v>86</v>
      </c>
      <c r="AC345" t="s">
        <v>214</v>
      </c>
      <c r="AD345" t="s">
        <v>213</v>
      </c>
      <c r="AE345" s="1">
        <v>12000000</v>
      </c>
      <c r="AF345" s="1">
        <v>4000000</v>
      </c>
      <c r="AG345" s="1">
        <v>8158208.0499999998</v>
      </c>
      <c r="AH345" s="1">
        <v>7892859.4000000004</v>
      </c>
      <c r="AI345" s="1">
        <v>7287969.2800000003</v>
      </c>
      <c r="AJ345" s="1">
        <v>7287969.2800000003</v>
      </c>
      <c r="AK345" s="1">
        <v>7287969.29</v>
      </c>
      <c r="AL345" s="1">
        <v>3841791.95</v>
      </c>
      <c r="AM345" s="1">
        <v>0</v>
      </c>
      <c r="AN345" s="1">
        <v>0</v>
      </c>
      <c r="AO345" s="1">
        <v>0</v>
      </c>
      <c r="AP345" s="1">
        <v>12000000</v>
      </c>
      <c r="AQ345" s="1">
        <f t="shared" si="5"/>
        <v>12000000</v>
      </c>
    </row>
    <row r="346" spans="1:43" x14ac:dyDescent="0.3">
      <c r="A346" t="s">
        <v>133</v>
      </c>
      <c r="B346" t="s">
        <v>1033</v>
      </c>
      <c r="C346">
        <v>2</v>
      </c>
      <c r="D346" t="s">
        <v>498</v>
      </c>
      <c r="E346">
        <v>2.2999999999999998</v>
      </c>
      <c r="F346" t="s">
        <v>500</v>
      </c>
      <c r="G346" t="s">
        <v>210</v>
      </c>
      <c r="H346" t="s">
        <v>211</v>
      </c>
      <c r="I346" t="s">
        <v>39</v>
      </c>
      <c r="J346" t="s">
        <v>40</v>
      </c>
      <c r="K346" t="s">
        <v>84</v>
      </c>
      <c r="L346">
        <v>3</v>
      </c>
      <c r="M346">
        <v>39</v>
      </c>
      <c r="N346" t="s">
        <v>212</v>
      </c>
      <c r="O346" t="s">
        <v>1088</v>
      </c>
      <c r="P346">
        <v>3500</v>
      </c>
      <c r="Q346" t="s">
        <v>1051</v>
      </c>
      <c r="R346">
        <v>3540</v>
      </c>
      <c r="S346" t="s">
        <v>34</v>
      </c>
      <c r="T346">
        <v>3541</v>
      </c>
      <c r="U346" t="s">
        <v>217</v>
      </c>
      <c r="V346">
        <v>0</v>
      </c>
      <c r="W346" t="s">
        <v>36</v>
      </c>
      <c r="X346">
        <v>3000</v>
      </c>
      <c r="Y346" t="s">
        <v>34</v>
      </c>
      <c r="Z346" t="s">
        <v>134</v>
      </c>
      <c r="AA346" t="s">
        <v>85</v>
      </c>
      <c r="AB346" t="s">
        <v>86</v>
      </c>
      <c r="AC346" t="s">
        <v>214</v>
      </c>
      <c r="AD346" t="s">
        <v>213</v>
      </c>
      <c r="AE346" s="1">
        <v>650000</v>
      </c>
      <c r="AF346" s="1">
        <v>650000</v>
      </c>
      <c r="AG346" s="1">
        <v>626843.77</v>
      </c>
      <c r="AH346" s="1">
        <v>626843.77</v>
      </c>
      <c r="AI346" s="1">
        <v>418475.84</v>
      </c>
      <c r="AJ346" s="1">
        <v>417605.84</v>
      </c>
      <c r="AK346" s="1">
        <v>365513.86</v>
      </c>
      <c r="AL346" s="1">
        <v>23156.229999999981</v>
      </c>
      <c r="AM346" s="1">
        <v>0</v>
      </c>
      <c r="AN346" s="1">
        <v>0</v>
      </c>
      <c r="AO346" s="1">
        <v>0</v>
      </c>
      <c r="AP346" s="1">
        <v>650000</v>
      </c>
      <c r="AQ346" s="1">
        <f t="shared" si="5"/>
        <v>650000</v>
      </c>
    </row>
    <row r="347" spans="1:43" x14ac:dyDescent="0.3">
      <c r="A347" t="s">
        <v>133</v>
      </c>
      <c r="B347" t="s">
        <v>1033</v>
      </c>
      <c r="C347">
        <v>2</v>
      </c>
      <c r="D347" t="s">
        <v>498</v>
      </c>
      <c r="E347">
        <v>2.2999999999999998</v>
      </c>
      <c r="F347" t="s">
        <v>500</v>
      </c>
      <c r="G347" t="s">
        <v>210</v>
      </c>
      <c r="H347" t="s">
        <v>211</v>
      </c>
      <c r="I347" t="s">
        <v>39</v>
      </c>
      <c r="J347" t="s">
        <v>40</v>
      </c>
      <c r="K347" t="s">
        <v>84</v>
      </c>
      <c r="L347">
        <v>3</v>
      </c>
      <c r="M347">
        <v>39</v>
      </c>
      <c r="N347" t="s">
        <v>212</v>
      </c>
      <c r="O347" t="s">
        <v>1088</v>
      </c>
      <c r="P347">
        <v>3500</v>
      </c>
      <c r="Q347" t="s">
        <v>1051</v>
      </c>
      <c r="R347">
        <v>3560</v>
      </c>
      <c r="S347" t="s">
        <v>34</v>
      </c>
      <c r="T347">
        <v>3561</v>
      </c>
      <c r="U347" t="s">
        <v>218</v>
      </c>
      <c r="V347">
        <v>0</v>
      </c>
      <c r="W347" t="s">
        <v>36</v>
      </c>
      <c r="X347">
        <v>3000</v>
      </c>
      <c r="Y347" t="s">
        <v>34</v>
      </c>
      <c r="Z347" t="s">
        <v>134</v>
      </c>
      <c r="AA347" t="s">
        <v>85</v>
      </c>
      <c r="AB347" t="s">
        <v>86</v>
      </c>
      <c r="AC347" t="s">
        <v>214</v>
      </c>
      <c r="AD347" t="s">
        <v>213</v>
      </c>
      <c r="AE347" s="1">
        <v>30000</v>
      </c>
      <c r="AF347" s="1">
        <v>10000</v>
      </c>
      <c r="AG347" s="1">
        <v>13058.12</v>
      </c>
      <c r="AH347" s="1">
        <v>13058.12</v>
      </c>
      <c r="AI347" s="1">
        <v>13058.12</v>
      </c>
      <c r="AJ347" s="1">
        <v>0</v>
      </c>
      <c r="AK347" s="1">
        <v>0</v>
      </c>
      <c r="AL347" s="1">
        <v>16941.879999999997</v>
      </c>
      <c r="AM347" s="1">
        <v>0</v>
      </c>
      <c r="AN347" s="1">
        <v>0</v>
      </c>
      <c r="AO347" s="1">
        <v>0</v>
      </c>
      <c r="AP347" s="1">
        <v>30000</v>
      </c>
      <c r="AQ347" s="1">
        <f t="shared" si="5"/>
        <v>30000</v>
      </c>
    </row>
    <row r="348" spans="1:43" x14ac:dyDescent="0.3">
      <c r="A348" t="s">
        <v>133</v>
      </c>
      <c r="B348" t="s">
        <v>1033</v>
      </c>
      <c r="C348">
        <v>2</v>
      </c>
      <c r="D348" t="s">
        <v>498</v>
      </c>
      <c r="E348">
        <v>2.2999999999999998</v>
      </c>
      <c r="F348" t="s">
        <v>500</v>
      </c>
      <c r="G348" t="s">
        <v>210</v>
      </c>
      <c r="H348" t="s">
        <v>211</v>
      </c>
      <c r="I348" t="s">
        <v>39</v>
      </c>
      <c r="J348" t="s">
        <v>40</v>
      </c>
      <c r="K348" t="s">
        <v>84</v>
      </c>
      <c r="L348">
        <v>3</v>
      </c>
      <c r="M348">
        <v>39</v>
      </c>
      <c r="N348" t="s">
        <v>212</v>
      </c>
      <c r="O348" t="s">
        <v>1088</v>
      </c>
      <c r="P348">
        <v>3500</v>
      </c>
      <c r="Q348" t="s">
        <v>1051</v>
      </c>
      <c r="R348">
        <v>3570</v>
      </c>
      <c r="S348" t="s">
        <v>34</v>
      </c>
      <c r="T348">
        <v>3571</v>
      </c>
      <c r="U348" t="s">
        <v>179</v>
      </c>
      <c r="V348">
        <v>0</v>
      </c>
      <c r="W348" t="s">
        <v>36</v>
      </c>
      <c r="X348">
        <v>3000</v>
      </c>
      <c r="Y348" t="s">
        <v>34</v>
      </c>
      <c r="Z348" t="s">
        <v>134</v>
      </c>
      <c r="AA348" t="s">
        <v>85</v>
      </c>
      <c r="AB348" t="s">
        <v>86</v>
      </c>
      <c r="AC348" t="s">
        <v>214</v>
      </c>
      <c r="AD348" t="s">
        <v>213</v>
      </c>
      <c r="AE348" s="1">
        <v>24119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24119</v>
      </c>
      <c r="AM348" s="1">
        <v>0</v>
      </c>
      <c r="AN348" s="1">
        <v>0</v>
      </c>
      <c r="AO348" s="1">
        <v>0</v>
      </c>
      <c r="AP348" s="1">
        <v>24119</v>
      </c>
      <c r="AQ348" s="1">
        <f t="shared" si="5"/>
        <v>24119</v>
      </c>
    </row>
    <row r="349" spans="1:43" x14ac:dyDescent="0.3">
      <c r="A349" t="s">
        <v>133</v>
      </c>
      <c r="B349" t="s">
        <v>1033</v>
      </c>
      <c r="C349">
        <v>2</v>
      </c>
      <c r="D349" t="s">
        <v>498</v>
      </c>
      <c r="E349">
        <v>2.2999999999999998</v>
      </c>
      <c r="F349" t="s">
        <v>500</v>
      </c>
      <c r="G349" t="s">
        <v>210</v>
      </c>
      <c r="H349" t="s">
        <v>211</v>
      </c>
      <c r="I349" t="s">
        <v>39</v>
      </c>
      <c r="J349" t="s">
        <v>40</v>
      </c>
      <c r="K349" t="s">
        <v>84</v>
      </c>
      <c r="L349">
        <v>3</v>
      </c>
      <c r="M349">
        <v>39</v>
      </c>
      <c r="N349" t="s">
        <v>212</v>
      </c>
      <c r="O349" t="s">
        <v>1088</v>
      </c>
      <c r="P349">
        <v>3500</v>
      </c>
      <c r="Q349" t="s">
        <v>1051</v>
      </c>
      <c r="R349">
        <v>3580</v>
      </c>
      <c r="S349" t="s">
        <v>34</v>
      </c>
      <c r="T349">
        <v>3581</v>
      </c>
      <c r="U349" t="s">
        <v>90</v>
      </c>
      <c r="V349">
        <v>0</v>
      </c>
      <c r="W349" t="s">
        <v>36</v>
      </c>
      <c r="X349">
        <v>3000</v>
      </c>
      <c r="Y349" t="s">
        <v>34</v>
      </c>
      <c r="Z349" t="s">
        <v>134</v>
      </c>
      <c r="AA349" t="s">
        <v>85</v>
      </c>
      <c r="AB349" t="s">
        <v>86</v>
      </c>
      <c r="AC349" t="s">
        <v>214</v>
      </c>
      <c r="AD349" t="s">
        <v>213</v>
      </c>
      <c r="AE349" s="1">
        <v>1000000</v>
      </c>
      <c r="AF349" s="1">
        <v>1000000</v>
      </c>
      <c r="AG349" s="1">
        <v>994604.12</v>
      </c>
      <c r="AH349" s="1">
        <v>994604.12</v>
      </c>
      <c r="AI349" s="1">
        <v>541590.06000000006</v>
      </c>
      <c r="AJ349" s="1">
        <v>538961.5</v>
      </c>
      <c r="AK349" s="1">
        <v>532332.68000000005</v>
      </c>
      <c r="AL349" s="1">
        <v>5395.8800000000047</v>
      </c>
      <c r="AM349" s="1">
        <v>0</v>
      </c>
      <c r="AN349" s="1">
        <v>0</v>
      </c>
      <c r="AO349" s="1">
        <v>0</v>
      </c>
      <c r="AP349" s="1">
        <v>1000000</v>
      </c>
      <c r="AQ349" s="1">
        <f t="shared" si="5"/>
        <v>1000000</v>
      </c>
    </row>
    <row r="350" spans="1:43" x14ac:dyDescent="0.3">
      <c r="A350" t="s">
        <v>133</v>
      </c>
      <c r="B350" t="s">
        <v>1033</v>
      </c>
      <c r="C350">
        <v>2</v>
      </c>
      <c r="D350" t="s">
        <v>498</v>
      </c>
      <c r="E350">
        <v>2.4</v>
      </c>
      <c r="F350" t="s">
        <v>1076</v>
      </c>
      <c r="G350" t="s">
        <v>406</v>
      </c>
      <c r="H350" t="s">
        <v>407</v>
      </c>
      <c r="I350" t="s">
        <v>364</v>
      </c>
      <c r="J350" t="s">
        <v>365</v>
      </c>
      <c r="K350" t="s">
        <v>223</v>
      </c>
      <c r="L350">
        <v>5</v>
      </c>
      <c r="M350">
        <v>29</v>
      </c>
      <c r="N350" t="s">
        <v>408</v>
      </c>
      <c r="O350" t="s">
        <v>1088</v>
      </c>
      <c r="P350">
        <v>2100</v>
      </c>
      <c r="Q350" t="s">
        <v>999</v>
      </c>
      <c r="R350">
        <v>2140</v>
      </c>
      <c r="S350" t="s">
        <v>69</v>
      </c>
      <c r="T350">
        <v>2141</v>
      </c>
      <c r="U350" t="s">
        <v>197</v>
      </c>
      <c r="V350">
        <v>0</v>
      </c>
      <c r="W350" t="s">
        <v>36</v>
      </c>
      <c r="X350">
        <v>2000</v>
      </c>
      <c r="Y350" t="s">
        <v>69</v>
      </c>
      <c r="Z350" t="s">
        <v>134</v>
      </c>
      <c r="AA350" t="s">
        <v>224</v>
      </c>
      <c r="AB350" t="s">
        <v>225</v>
      </c>
      <c r="AC350" t="s">
        <v>410</v>
      </c>
      <c r="AD350" t="s">
        <v>409</v>
      </c>
      <c r="AE350" s="1">
        <v>1000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1000</v>
      </c>
      <c r="AM350" s="1">
        <v>1000</v>
      </c>
      <c r="AN350" s="1">
        <v>0</v>
      </c>
      <c r="AO350" s="1">
        <v>0</v>
      </c>
      <c r="AP350" s="1">
        <v>1000</v>
      </c>
      <c r="AQ350" s="1">
        <f t="shared" si="5"/>
        <v>0</v>
      </c>
    </row>
    <row r="351" spans="1:43" x14ac:dyDescent="0.3">
      <c r="A351" t="s">
        <v>133</v>
      </c>
      <c r="B351" t="s">
        <v>1033</v>
      </c>
      <c r="C351">
        <v>2</v>
      </c>
      <c r="D351" t="s">
        <v>498</v>
      </c>
      <c r="E351">
        <v>2.4</v>
      </c>
      <c r="F351" t="s">
        <v>1076</v>
      </c>
      <c r="G351" t="s">
        <v>406</v>
      </c>
      <c r="H351" t="s">
        <v>407</v>
      </c>
      <c r="I351" t="s">
        <v>364</v>
      </c>
      <c r="J351" t="s">
        <v>365</v>
      </c>
      <c r="K351" t="s">
        <v>223</v>
      </c>
      <c r="L351">
        <v>5</v>
      </c>
      <c r="M351">
        <v>29</v>
      </c>
      <c r="N351" t="s">
        <v>408</v>
      </c>
      <c r="O351" t="s">
        <v>1088</v>
      </c>
      <c r="P351">
        <v>2100</v>
      </c>
      <c r="Q351" t="s">
        <v>999</v>
      </c>
      <c r="R351">
        <v>2160</v>
      </c>
      <c r="S351" t="s">
        <v>69</v>
      </c>
      <c r="T351">
        <v>2161</v>
      </c>
      <c r="U351" t="s">
        <v>158</v>
      </c>
      <c r="V351">
        <v>0</v>
      </c>
      <c r="W351" t="s">
        <v>36</v>
      </c>
      <c r="X351">
        <v>2000</v>
      </c>
      <c r="Y351" t="s">
        <v>69</v>
      </c>
      <c r="Z351" t="s">
        <v>134</v>
      </c>
      <c r="AA351" t="s">
        <v>224</v>
      </c>
      <c r="AB351" t="s">
        <v>225</v>
      </c>
      <c r="AC351" t="s">
        <v>410</v>
      </c>
      <c r="AD351" t="s">
        <v>409</v>
      </c>
      <c r="AE351" s="1">
        <v>75000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75000</v>
      </c>
      <c r="AM351" s="1">
        <v>75000</v>
      </c>
      <c r="AN351" s="1">
        <v>0</v>
      </c>
      <c r="AO351" s="1">
        <v>0</v>
      </c>
      <c r="AP351" s="1">
        <v>75000</v>
      </c>
      <c r="AQ351" s="1">
        <f t="shared" si="5"/>
        <v>0</v>
      </c>
    </row>
    <row r="352" spans="1:43" x14ac:dyDescent="0.3">
      <c r="A352" t="s">
        <v>133</v>
      </c>
      <c r="B352" t="s">
        <v>1033</v>
      </c>
      <c r="C352">
        <v>2</v>
      </c>
      <c r="D352" t="s">
        <v>498</v>
      </c>
      <c r="E352">
        <v>2.4</v>
      </c>
      <c r="F352" t="s">
        <v>1076</v>
      </c>
      <c r="G352" t="s">
        <v>406</v>
      </c>
      <c r="H352" t="s">
        <v>407</v>
      </c>
      <c r="I352" t="s">
        <v>364</v>
      </c>
      <c r="J352" t="s">
        <v>365</v>
      </c>
      <c r="K352" t="s">
        <v>223</v>
      </c>
      <c r="L352">
        <v>5</v>
      </c>
      <c r="M352">
        <v>29</v>
      </c>
      <c r="N352" t="s">
        <v>408</v>
      </c>
      <c r="O352" t="s">
        <v>1088</v>
      </c>
      <c r="P352">
        <v>2200</v>
      </c>
      <c r="Q352" t="s">
        <v>1000</v>
      </c>
      <c r="R352">
        <v>2210</v>
      </c>
      <c r="S352" t="s">
        <v>69</v>
      </c>
      <c r="T352">
        <v>2211</v>
      </c>
      <c r="U352" t="s">
        <v>137</v>
      </c>
      <c r="V352">
        <v>0</v>
      </c>
      <c r="W352" t="s">
        <v>36</v>
      </c>
      <c r="X352">
        <v>2000</v>
      </c>
      <c r="Y352" t="s">
        <v>69</v>
      </c>
      <c r="Z352" t="s">
        <v>134</v>
      </c>
      <c r="AA352" t="s">
        <v>224</v>
      </c>
      <c r="AB352" t="s">
        <v>225</v>
      </c>
      <c r="AC352" t="s">
        <v>410</v>
      </c>
      <c r="AD352" t="s">
        <v>409</v>
      </c>
      <c r="AE352" s="1">
        <v>25000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25000</v>
      </c>
      <c r="AM352" s="1">
        <v>25000</v>
      </c>
      <c r="AN352" s="1">
        <v>0</v>
      </c>
      <c r="AO352" s="1">
        <v>0</v>
      </c>
      <c r="AP352" s="1">
        <v>25000</v>
      </c>
      <c r="AQ352" s="1">
        <f t="shared" si="5"/>
        <v>0</v>
      </c>
    </row>
    <row r="353" spans="1:43" x14ac:dyDescent="0.3">
      <c r="A353" t="s">
        <v>133</v>
      </c>
      <c r="B353" t="s">
        <v>1033</v>
      </c>
      <c r="C353">
        <v>2</v>
      </c>
      <c r="D353" t="s">
        <v>498</v>
      </c>
      <c r="E353">
        <v>2.4</v>
      </c>
      <c r="F353" t="s">
        <v>1076</v>
      </c>
      <c r="G353" t="s">
        <v>406</v>
      </c>
      <c r="H353" t="s">
        <v>407</v>
      </c>
      <c r="I353" t="s">
        <v>364</v>
      </c>
      <c r="J353" t="s">
        <v>365</v>
      </c>
      <c r="K353" t="s">
        <v>223</v>
      </c>
      <c r="L353">
        <v>5</v>
      </c>
      <c r="M353">
        <v>29</v>
      </c>
      <c r="N353" t="s">
        <v>408</v>
      </c>
      <c r="O353" t="s">
        <v>1088</v>
      </c>
      <c r="P353">
        <v>2400</v>
      </c>
      <c r="Q353" t="s">
        <v>1061</v>
      </c>
      <c r="R353">
        <v>2490</v>
      </c>
      <c r="S353" t="s">
        <v>69</v>
      </c>
      <c r="T353">
        <v>2491</v>
      </c>
      <c r="U353" t="s">
        <v>161</v>
      </c>
      <c r="V353">
        <v>0</v>
      </c>
      <c r="W353" t="s">
        <v>36</v>
      </c>
      <c r="X353">
        <v>2000</v>
      </c>
      <c r="Y353" t="s">
        <v>69</v>
      </c>
      <c r="Z353" t="s">
        <v>134</v>
      </c>
      <c r="AA353" t="s">
        <v>224</v>
      </c>
      <c r="AB353" t="s">
        <v>225</v>
      </c>
      <c r="AC353" t="s">
        <v>410</v>
      </c>
      <c r="AD353" t="s">
        <v>409</v>
      </c>
      <c r="AE353" s="1">
        <v>150000</v>
      </c>
      <c r="AF353" s="1">
        <v>150000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150000</v>
      </c>
      <c r="AM353" s="1">
        <v>0</v>
      </c>
      <c r="AN353" s="1">
        <v>0</v>
      </c>
      <c r="AO353" s="1">
        <v>0</v>
      </c>
      <c r="AP353" s="1">
        <v>150000</v>
      </c>
      <c r="AQ353" s="1">
        <f t="shared" si="5"/>
        <v>150000</v>
      </c>
    </row>
    <row r="354" spans="1:43" x14ac:dyDescent="0.3">
      <c r="A354" t="s">
        <v>133</v>
      </c>
      <c r="B354" t="s">
        <v>1033</v>
      </c>
      <c r="C354">
        <v>2</v>
      </c>
      <c r="D354" t="s">
        <v>498</v>
      </c>
      <c r="E354">
        <v>2.4</v>
      </c>
      <c r="F354" t="s">
        <v>1076</v>
      </c>
      <c r="G354" t="s">
        <v>406</v>
      </c>
      <c r="H354" t="s">
        <v>407</v>
      </c>
      <c r="I354" t="s">
        <v>364</v>
      </c>
      <c r="J354" t="s">
        <v>365</v>
      </c>
      <c r="K354" t="s">
        <v>223</v>
      </c>
      <c r="L354">
        <v>5</v>
      </c>
      <c r="M354">
        <v>29</v>
      </c>
      <c r="N354" t="s">
        <v>408</v>
      </c>
      <c r="O354" t="s">
        <v>1088</v>
      </c>
      <c r="P354">
        <v>2500</v>
      </c>
      <c r="Q354" t="s">
        <v>1002</v>
      </c>
      <c r="R354">
        <v>2540</v>
      </c>
      <c r="S354" t="s">
        <v>69</v>
      </c>
      <c r="T354">
        <v>2541</v>
      </c>
      <c r="U354" t="s">
        <v>192</v>
      </c>
      <c r="V354">
        <v>0</v>
      </c>
      <c r="W354" t="s">
        <v>36</v>
      </c>
      <c r="X354">
        <v>2000</v>
      </c>
      <c r="Y354" t="s">
        <v>69</v>
      </c>
      <c r="Z354" t="s">
        <v>134</v>
      </c>
      <c r="AA354" t="s">
        <v>224</v>
      </c>
      <c r="AB354" t="s">
        <v>225</v>
      </c>
      <c r="AC354" t="s">
        <v>410</v>
      </c>
      <c r="AD354" t="s">
        <v>409</v>
      </c>
      <c r="AE354" s="1">
        <v>3000</v>
      </c>
      <c r="AF354" s="1">
        <v>3000</v>
      </c>
      <c r="AG354" s="1">
        <v>2169.1999999999998</v>
      </c>
      <c r="AH354" s="1">
        <v>2169.1999999999998</v>
      </c>
      <c r="AI354" s="1">
        <v>2169.1999999999998</v>
      </c>
      <c r="AJ354" s="1">
        <v>2169.1999999999998</v>
      </c>
      <c r="AK354" s="1">
        <v>0</v>
      </c>
      <c r="AL354" s="1">
        <v>830.80000000000018</v>
      </c>
      <c r="AM354" s="1">
        <v>830.8</v>
      </c>
      <c r="AN354" s="1">
        <v>0</v>
      </c>
      <c r="AO354" s="1">
        <v>0</v>
      </c>
      <c r="AP354" s="1">
        <v>3000</v>
      </c>
      <c r="AQ354" s="1">
        <f t="shared" si="5"/>
        <v>2169.1999999999998</v>
      </c>
    </row>
    <row r="355" spans="1:43" x14ac:dyDescent="0.3">
      <c r="A355" t="s">
        <v>133</v>
      </c>
      <c r="B355" t="s">
        <v>1033</v>
      </c>
      <c r="C355">
        <v>2</v>
      </c>
      <c r="D355" t="s">
        <v>498</v>
      </c>
      <c r="E355">
        <v>2.4</v>
      </c>
      <c r="F355" t="s">
        <v>1076</v>
      </c>
      <c r="G355" t="s">
        <v>406</v>
      </c>
      <c r="H355" t="s">
        <v>407</v>
      </c>
      <c r="I355" t="s">
        <v>364</v>
      </c>
      <c r="J355" t="s">
        <v>365</v>
      </c>
      <c r="K355" t="s">
        <v>223</v>
      </c>
      <c r="L355">
        <v>5</v>
      </c>
      <c r="M355">
        <v>29</v>
      </c>
      <c r="N355" t="s">
        <v>408</v>
      </c>
      <c r="O355" t="s">
        <v>1088</v>
      </c>
      <c r="P355">
        <v>2900</v>
      </c>
      <c r="Q355" t="s">
        <v>1005</v>
      </c>
      <c r="R355">
        <v>2910</v>
      </c>
      <c r="S355" t="s">
        <v>69</v>
      </c>
      <c r="T355">
        <v>2911</v>
      </c>
      <c r="U355" t="s">
        <v>163</v>
      </c>
      <c r="V355">
        <v>0</v>
      </c>
      <c r="W355" t="s">
        <v>36</v>
      </c>
      <c r="X355">
        <v>2000</v>
      </c>
      <c r="Y355" t="s">
        <v>69</v>
      </c>
      <c r="Z355" t="s">
        <v>134</v>
      </c>
      <c r="AA355" t="s">
        <v>224</v>
      </c>
      <c r="AB355" t="s">
        <v>225</v>
      </c>
      <c r="AC355" t="s">
        <v>410</v>
      </c>
      <c r="AD355" t="s">
        <v>409</v>
      </c>
      <c r="AE355" s="1">
        <v>7000</v>
      </c>
      <c r="AF355" s="1">
        <v>7000</v>
      </c>
      <c r="AG355" s="1">
        <v>3263.12</v>
      </c>
      <c r="AH355" s="1">
        <v>3263.12</v>
      </c>
      <c r="AI355" s="1">
        <v>3263.13</v>
      </c>
      <c r="AJ355" s="1">
        <v>0</v>
      </c>
      <c r="AK355" s="1">
        <v>0</v>
      </c>
      <c r="AL355" s="1">
        <v>3736.88</v>
      </c>
      <c r="AM355" s="1">
        <v>3736.88</v>
      </c>
      <c r="AN355" s="1">
        <v>0</v>
      </c>
      <c r="AO355" s="1">
        <v>0</v>
      </c>
      <c r="AP355" s="1">
        <v>7000</v>
      </c>
      <c r="AQ355" s="1">
        <f t="shared" si="5"/>
        <v>3263.12</v>
      </c>
    </row>
    <row r="356" spans="1:43" x14ac:dyDescent="0.3">
      <c r="A356" t="s">
        <v>133</v>
      </c>
      <c r="B356" t="s">
        <v>1033</v>
      </c>
      <c r="C356">
        <v>2</v>
      </c>
      <c r="D356" t="s">
        <v>498</v>
      </c>
      <c r="E356">
        <v>2.4</v>
      </c>
      <c r="F356" t="s">
        <v>1076</v>
      </c>
      <c r="G356" t="s">
        <v>406</v>
      </c>
      <c r="H356" t="s">
        <v>407</v>
      </c>
      <c r="I356" t="s">
        <v>364</v>
      </c>
      <c r="J356" t="s">
        <v>365</v>
      </c>
      <c r="K356" t="s">
        <v>223</v>
      </c>
      <c r="L356">
        <v>5</v>
      </c>
      <c r="M356">
        <v>29</v>
      </c>
      <c r="N356" t="s">
        <v>408</v>
      </c>
      <c r="O356" t="s">
        <v>1088</v>
      </c>
      <c r="P356">
        <v>2900</v>
      </c>
      <c r="Q356" t="s">
        <v>1005</v>
      </c>
      <c r="R356">
        <v>2920</v>
      </c>
      <c r="S356" t="s">
        <v>69</v>
      </c>
      <c r="T356">
        <v>2921</v>
      </c>
      <c r="U356" t="s">
        <v>258</v>
      </c>
      <c r="V356">
        <v>0</v>
      </c>
      <c r="W356" t="s">
        <v>36</v>
      </c>
      <c r="X356">
        <v>2000</v>
      </c>
      <c r="Y356" t="s">
        <v>69</v>
      </c>
      <c r="Z356" t="s">
        <v>134</v>
      </c>
      <c r="AA356" t="s">
        <v>224</v>
      </c>
      <c r="AB356" t="s">
        <v>225</v>
      </c>
      <c r="AC356" t="s">
        <v>410</v>
      </c>
      <c r="AD356" t="s">
        <v>409</v>
      </c>
      <c r="AE356" s="1">
        <v>10000</v>
      </c>
      <c r="AF356" s="1">
        <v>10000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10000</v>
      </c>
      <c r="AM356" s="1">
        <v>10000</v>
      </c>
      <c r="AN356" s="1">
        <v>0</v>
      </c>
      <c r="AO356" s="1">
        <v>0</v>
      </c>
      <c r="AP356" s="1">
        <v>10000</v>
      </c>
      <c r="AQ356" s="1">
        <f t="shared" si="5"/>
        <v>0</v>
      </c>
    </row>
    <row r="357" spans="1:43" x14ac:dyDescent="0.3">
      <c r="A357" t="s">
        <v>133</v>
      </c>
      <c r="B357" t="s">
        <v>1033</v>
      </c>
      <c r="C357">
        <v>2</v>
      </c>
      <c r="D357" t="s">
        <v>498</v>
      </c>
      <c r="E357">
        <v>2.4</v>
      </c>
      <c r="F357" t="s">
        <v>1076</v>
      </c>
      <c r="G357" t="s">
        <v>406</v>
      </c>
      <c r="H357" t="s">
        <v>407</v>
      </c>
      <c r="I357" t="s">
        <v>364</v>
      </c>
      <c r="J357" t="s">
        <v>365</v>
      </c>
      <c r="K357" t="s">
        <v>223</v>
      </c>
      <c r="L357">
        <v>5</v>
      </c>
      <c r="M357">
        <v>29</v>
      </c>
      <c r="N357" t="s">
        <v>408</v>
      </c>
      <c r="O357" t="s">
        <v>1088</v>
      </c>
      <c r="P357">
        <v>3700</v>
      </c>
      <c r="Q357" t="s">
        <v>1056</v>
      </c>
      <c r="R357">
        <v>3790</v>
      </c>
      <c r="S357" t="s">
        <v>34</v>
      </c>
      <c r="T357">
        <v>3791</v>
      </c>
      <c r="U357" t="s">
        <v>279</v>
      </c>
      <c r="V357">
        <v>0</v>
      </c>
      <c r="W357" t="s">
        <v>36</v>
      </c>
      <c r="X357">
        <v>3000</v>
      </c>
      <c r="Y357" t="s">
        <v>34</v>
      </c>
      <c r="Z357" t="s">
        <v>134</v>
      </c>
      <c r="AA357" t="s">
        <v>224</v>
      </c>
      <c r="AB357" t="s">
        <v>225</v>
      </c>
      <c r="AC357" t="s">
        <v>410</v>
      </c>
      <c r="AD357" t="s">
        <v>409</v>
      </c>
      <c r="AE357" s="1">
        <v>10000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10000</v>
      </c>
      <c r="AM357" s="1">
        <v>10000</v>
      </c>
      <c r="AN357" s="1">
        <v>0</v>
      </c>
      <c r="AO357" s="1">
        <v>0</v>
      </c>
      <c r="AP357" s="1">
        <v>10000</v>
      </c>
      <c r="AQ357" s="1">
        <f t="shared" si="5"/>
        <v>0</v>
      </c>
    </row>
    <row r="358" spans="1:43" x14ac:dyDescent="0.3">
      <c r="A358" t="s">
        <v>133</v>
      </c>
      <c r="B358" t="s">
        <v>1033</v>
      </c>
      <c r="C358">
        <v>2</v>
      </c>
      <c r="D358" t="s">
        <v>498</v>
      </c>
      <c r="E358">
        <v>2.4</v>
      </c>
      <c r="F358" t="s">
        <v>1076</v>
      </c>
      <c r="G358" t="s">
        <v>406</v>
      </c>
      <c r="H358" t="s">
        <v>407</v>
      </c>
      <c r="I358" t="s">
        <v>364</v>
      </c>
      <c r="J358" t="s">
        <v>365</v>
      </c>
      <c r="K358" t="s">
        <v>223</v>
      </c>
      <c r="L358">
        <v>5</v>
      </c>
      <c r="M358">
        <v>29</v>
      </c>
      <c r="N358" t="s">
        <v>408</v>
      </c>
      <c r="O358" t="s">
        <v>1088</v>
      </c>
      <c r="P358">
        <v>3800</v>
      </c>
      <c r="Q358" t="s">
        <v>1039</v>
      </c>
      <c r="R358">
        <v>3820</v>
      </c>
      <c r="S358" t="s">
        <v>34</v>
      </c>
      <c r="T358">
        <v>3821</v>
      </c>
      <c r="U358" t="s">
        <v>229</v>
      </c>
      <c r="V358">
        <v>0</v>
      </c>
      <c r="W358" t="s">
        <v>36</v>
      </c>
      <c r="X358">
        <v>3000</v>
      </c>
      <c r="Y358" t="s">
        <v>34</v>
      </c>
      <c r="Z358" t="s">
        <v>134</v>
      </c>
      <c r="AA358" t="s">
        <v>224</v>
      </c>
      <c r="AB358" t="s">
        <v>225</v>
      </c>
      <c r="AC358" t="s">
        <v>410</v>
      </c>
      <c r="AD358" t="s">
        <v>409</v>
      </c>
      <c r="AE358" s="1">
        <v>414959.84</v>
      </c>
      <c r="AF358" s="1">
        <v>429793.08</v>
      </c>
      <c r="AG358" s="1">
        <v>376600</v>
      </c>
      <c r="AH358" s="1">
        <v>376600</v>
      </c>
      <c r="AI358" s="1">
        <v>301600</v>
      </c>
      <c r="AJ358" s="1">
        <v>301600</v>
      </c>
      <c r="AK358" s="1">
        <v>301600</v>
      </c>
      <c r="AL358" s="1">
        <v>38359.840000000026</v>
      </c>
      <c r="AM358" s="1">
        <v>28359.84</v>
      </c>
      <c r="AN358" s="1">
        <v>918809.32</v>
      </c>
      <c r="AO358" s="1">
        <v>0</v>
      </c>
      <c r="AP358" s="1">
        <v>654959.84</v>
      </c>
      <c r="AQ358" s="1">
        <f t="shared" si="5"/>
        <v>1305409.3199999998</v>
      </c>
    </row>
    <row r="359" spans="1:43" x14ac:dyDescent="0.3">
      <c r="A359" t="s">
        <v>133</v>
      </c>
      <c r="B359" t="s">
        <v>1033</v>
      </c>
      <c r="C359">
        <v>2</v>
      </c>
      <c r="D359" t="s">
        <v>498</v>
      </c>
      <c r="E359">
        <v>2.4</v>
      </c>
      <c r="F359" t="s">
        <v>1076</v>
      </c>
      <c r="G359" t="s">
        <v>406</v>
      </c>
      <c r="H359" t="s">
        <v>407</v>
      </c>
      <c r="I359" t="s">
        <v>364</v>
      </c>
      <c r="J359" t="s">
        <v>365</v>
      </c>
      <c r="K359" t="s">
        <v>223</v>
      </c>
      <c r="L359">
        <v>5</v>
      </c>
      <c r="M359">
        <v>29</v>
      </c>
      <c r="N359" t="s">
        <v>408</v>
      </c>
      <c r="O359" t="s">
        <v>1088</v>
      </c>
      <c r="P359">
        <v>3800</v>
      </c>
      <c r="Q359" t="s">
        <v>1039</v>
      </c>
      <c r="R359">
        <v>3820</v>
      </c>
      <c r="S359" t="s">
        <v>34</v>
      </c>
      <c r="T359">
        <v>3821</v>
      </c>
      <c r="U359" t="s">
        <v>229</v>
      </c>
      <c r="V359">
        <v>16</v>
      </c>
      <c r="W359" t="s">
        <v>411</v>
      </c>
      <c r="X359">
        <v>3000</v>
      </c>
      <c r="Y359" t="s">
        <v>34</v>
      </c>
      <c r="Z359" t="s">
        <v>134</v>
      </c>
      <c r="AA359" t="s">
        <v>224</v>
      </c>
      <c r="AB359" t="s">
        <v>225</v>
      </c>
      <c r="AC359" t="s">
        <v>410</v>
      </c>
      <c r="AD359" t="s">
        <v>409</v>
      </c>
      <c r="AE359" s="1">
        <v>1996400</v>
      </c>
      <c r="AF359" s="1">
        <v>1500000</v>
      </c>
      <c r="AG359" s="1">
        <v>1996400</v>
      </c>
      <c r="AH359" s="1">
        <v>1996400</v>
      </c>
      <c r="AI359" s="1">
        <v>1496400</v>
      </c>
      <c r="AJ359" s="1">
        <v>1496400</v>
      </c>
      <c r="AK359" s="1">
        <v>1496400</v>
      </c>
      <c r="AL359" s="1">
        <v>0</v>
      </c>
      <c r="AM359" s="1">
        <v>0</v>
      </c>
      <c r="AN359" s="1">
        <v>0</v>
      </c>
      <c r="AO359" s="1">
        <v>0</v>
      </c>
      <c r="AP359" s="1">
        <v>1996400</v>
      </c>
      <c r="AQ359" s="1">
        <f t="shared" si="5"/>
        <v>1996400</v>
      </c>
    </row>
    <row r="360" spans="1:43" x14ac:dyDescent="0.3">
      <c r="A360" t="s">
        <v>133</v>
      </c>
      <c r="B360" t="s">
        <v>1033</v>
      </c>
      <c r="C360">
        <v>2</v>
      </c>
      <c r="D360" t="s">
        <v>498</v>
      </c>
      <c r="E360">
        <v>2.4</v>
      </c>
      <c r="F360" t="s">
        <v>1076</v>
      </c>
      <c r="G360" t="s">
        <v>406</v>
      </c>
      <c r="H360" t="s">
        <v>407</v>
      </c>
      <c r="I360" t="s">
        <v>364</v>
      </c>
      <c r="J360" t="s">
        <v>365</v>
      </c>
      <c r="K360" t="s">
        <v>223</v>
      </c>
      <c r="L360">
        <v>5</v>
      </c>
      <c r="M360">
        <v>29</v>
      </c>
      <c r="N360" t="s">
        <v>408</v>
      </c>
      <c r="O360" t="s">
        <v>1088</v>
      </c>
      <c r="P360">
        <v>3800</v>
      </c>
      <c r="Q360" t="s">
        <v>1039</v>
      </c>
      <c r="R360">
        <v>3820</v>
      </c>
      <c r="S360" t="s">
        <v>34</v>
      </c>
      <c r="T360">
        <v>3821</v>
      </c>
      <c r="U360" t="s">
        <v>229</v>
      </c>
      <c r="V360">
        <v>30</v>
      </c>
      <c r="W360" t="s">
        <v>412</v>
      </c>
      <c r="X360">
        <v>3000</v>
      </c>
      <c r="Y360" t="s">
        <v>34</v>
      </c>
      <c r="Z360" t="s">
        <v>134</v>
      </c>
      <c r="AA360" t="s">
        <v>224</v>
      </c>
      <c r="AB360" t="s">
        <v>225</v>
      </c>
      <c r="AC360" t="s">
        <v>410</v>
      </c>
      <c r="AD360" t="s">
        <v>409</v>
      </c>
      <c r="AE360" s="1">
        <v>666440.16</v>
      </c>
      <c r="AF360" s="1">
        <v>600006.92000000004</v>
      </c>
      <c r="AG360" s="1">
        <v>665928.16</v>
      </c>
      <c r="AH360" s="1">
        <v>665928.16</v>
      </c>
      <c r="AI360" s="1">
        <v>665928.16</v>
      </c>
      <c r="AJ360" s="1">
        <v>665928.16</v>
      </c>
      <c r="AK360" s="1">
        <v>665928.16</v>
      </c>
      <c r="AL360" s="1">
        <v>512</v>
      </c>
      <c r="AM360" s="1">
        <v>512</v>
      </c>
      <c r="AN360" s="1">
        <v>0</v>
      </c>
      <c r="AO360" s="1">
        <v>0</v>
      </c>
      <c r="AP360" s="1">
        <v>666440.16</v>
      </c>
      <c r="AQ360" s="1">
        <f t="shared" si="5"/>
        <v>665928.16</v>
      </c>
    </row>
    <row r="361" spans="1:43" x14ac:dyDescent="0.3">
      <c r="A361" t="s">
        <v>133</v>
      </c>
      <c r="B361" t="s">
        <v>1033</v>
      </c>
      <c r="C361">
        <v>2</v>
      </c>
      <c r="D361" t="s">
        <v>498</v>
      </c>
      <c r="E361">
        <v>2.4</v>
      </c>
      <c r="F361" t="s">
        <v>1076</v>
      </c>
      <c r="G361" t="s">
        <v>406</v>
      </c>
      <c r="H361" t="s">
        <v>407</v>
      </c>
      <c r="I361" t="s">
        <v>364</v>
      </c>
      <c r="J361" t="s">
        <v>365</v>
      </c>
      <c r="K361" t="s">
        <v>223</v>
      </c>
      <c r="L361">
        <v>5</v>
      </c>
      <c r="M361">
        <v>29</v>
      </c>
      <c r="N361" t="s">
        <v>408</v>
      </c>
      <c r="O361" t="s">
        <v>1088</v>
      </c>
      <c r="P361">
        <v>3800</v>
      </c>
      <c r="Q361" t="s">
        <v>1039</v>
      </c>
      <c r="R361">
        <v>384</v>
      </c>
      <c r="S361" t="s">
        <v>413</v>
      </c>
      <c r="T361">
        <v>3841</v>
      </c>
      <c r="U361" t="s">
        <v>413</v>
      </c>
      <c r="V361">
        <v>0</v>
      </c>
      <c r="W361" t="s">
        <v>36</v>
      </c>
      <c r="X361">
        <v>3000</v>
      </c>
      <c r="Y361" t="s">
        <v>34</v>
      </c>
      <c r="Z361" t="s">
        <v>134</v>
      </c>
      <c r="AA361" t="s">
        <v>224</v>
      </c>
      <c r="AB361" t="s">
        <v>225</v>
      </c>
      <c r="AC361" t="s">
        <v>410</v>
      </c>
      <c r="AD361" t="s">
        <v>409</v>
      </c>
      <c r="AE361" s="1">
        <v>570000</v>
      </c>
      <c r="AF361" s="1">
        <v>0</v>
      </c>
      <c r="AG361" s="1">
        <v>570000</v>
      </c>
      <c r="AH361" s="1">
        <v>570000</v>
      </c>
      <c r="AI361" s="1">
        <v>570000</v>
      </c>
      <c r="AJ361" s="1">
        <v>570000</v>
      </c>
      <c r="AK361" s="1">
        <v>570000</v>
      </c>
      <c r="AL361" s="1">
        <v>0</v>
      </c>
      <c r="AM361" s="1">
        <v>0</v>
      </c>
      <c r="AN361" s="1">
        <v>0</v>
      </c>
      <c r="AO361" s="1">
        <v>0</v>
      </c>
      <c r="AP361" s="1">
        <v>570000</v>
      </c>
      <c r="AQ361" s="1">
        <f t="shared" si="5"/>
        <v>570000</v>
      </c>
    </row>
    <row r="362" spans="1:43" x14ac:dyDescent="0.3">
      <c r="A362" t="s">
        <v>133</v>
      </c>
      <c r="B362" t="s">
        <v>1033</v>
      </c>
      <c r="C362">
        <v>2</v>
      </c>
      <c r="D362" t="s">
        <v>498</v>
      </c>
      <c r="E362">
        <v>2.4</v>
      </c>
      <c r="F362" t="s">
        <v>1076</v>
      </c>
      <c r="G362" t="s">
        <v>421</v>
      </c>
      <c r="H362" t="s">
        <v>422</v>
      </c>
      <c r="I362" t="s">
        <v>364</v>
      </c>
      <c r="J362" t="s">
        <v>365</v>
      </c>
      <c r="K362" t="s">
        <v>423</v>
      </c>
      <c r="L362">
        <v>5</v>
      </c>
      <c r="M362">
        <v>55</v>
      </c>
      <c r="N362" t="s">
        <v>425</v>
      </c>
      <c r="O362" t="s">
        <v>1088</v>
      </c>
      <c r="P362">
        <v>4200</v>
      </c>
      <c r="Q362" t="s">
        <v>1057</v>
      </c>
      <c r="R362">
        <v>4210</v>
      </c>
      <c r="S362" t="s">
        <v>1041</v>
      </c>
      <c r="T362">
        <v>4211</v>
      </c>
      <c r="U362" t="s">
        <v>245</v>
      </c>
      <c r="V362">
        <v>0</v>
      </c>
      <c r="W362" t="s">
        <v>36</v>
      </c>
      <c r="X362">
        <v>4000</v>
      </c>
      <c r="Y362" t="s">
        <v>150</v>
      </c>
      <c r="Z362" t="s">
        <v>134</v>
      </c>
      <c r="AA362" t="s">
        <v>424</v>
      </c>
      <c r="AB362" t="s">
        <v>225</v>
      </c>
      <c r="AC362" t="s">
        <v>426</v>
      </c>
      <c r="AD362" t="s">
        <v>424</v>
      </c>
      <c r="AE362" s="1">
        <v>16800000</v>
      </c>
      <c r="AF362" s="1">
        <v>16500000</v>
      </c>
      <c r="AG362" s="1">
        <v>13325735.99</v>
      </c>
      <c r="AH362" s="1">
        <v>13325735.99</v>
      </c>
      <c r="AI362" s="1">
        <v>13325735.99</v>
      </c>
      <c r="AJ362" s="1">
        <v>13325735.99</v>
      </c>
      <c r="AK362" s="1">
        <v>13325735.99</v>
      </c>
      <c r="AL362" s="1">
        <v>3474264.01</v>
      </c>
      <c r="AM362" s="1">
        <v>290000</v>
      </c>
      <c r="AN362" s="1">
        <v>0</v>
      </c>
      <c r="AO362" s="1">
        <v>0</v>
      </c>
      <c r="AP362" s="1">
        <v>16800000</v>
      </c>
      <c r="AQ362" s="1">
        <f t="shared" si="5"/>
        <v>16510000</v>
      </c>
    </row>
    <row r="363" spans="1:43" x14ac:dyDescent="0.3">
      <c r="A363" t="s">
        <v>133</v>
      </c>
      <c r="B363" t="s">
        <v>1033</v>
      </c>
      <c r="C363">
        <v>2</v>
      </c>
      <c r="D363" t="s">
        <v>498</v>
      </c>
      <c r="E363">
        <v>2.5</v>
      </c>
      <c r="F363" t="s">
        <v>501</v>
      </c>
      <c r="G363" t="s">
        <v>401</v>
      </c>
      <c r="H363" t="s">
        <v>402</v>
      </c>
      <c r="I363" t="s">
        <v>145</v>
      </c>
      <c r="J363" t="s">
        <v>146</v>
      </c>
      <c r="K363" t="s">
        <v>223</v>
      </c>
      <c r="L363">
        <v>5</v>
      </c>
      <c r="M363">
        <v>25</v>
      </c>
      <c r="N363" t="s">
        <v>226</v>
      </c>
      <c r="O363" t="s">
        <v>1087</v>
      </c>
      <c r="P363">
        <v>5600</v>
      </c>
      <c r="Q363" t="s">
        <v>1043</v>
      </c>
      <c r="R363">
        <v>5670</v>
      </c>
      <c r="S363" t="s">
        <v>80</v>
      </c>
      <c r="T363">
        <v>5671</v>
      </c>
      <c r="U363" t="s">
        <v>254</v>
      </c>
      <c r="V363">
        <v>0</v>
      </c>
      <c r="W363" t="s">
        <v>36</v>
      </c>
      <c r="X363">
        <v>5000</v>
      </c>
      <c r="Y363" t="s">
        <v>80</v>
      </c>
      <c r="Z363" t="s">
        <v>134</v>
      </c>
      <c r="AA363" t="s">
        <v>224</v>
      </c>
      <c r="AB363" t="s">
        <v>225</v>
      </c>
      <c r="AC363" t="s">
        <v>403</v>
      </c>
      <c r="AD363" t="s">
        <v>227</v>
      </c>
      <c r="AE363" s="1">
        <v>250000</v>
      </c>
      <c r="AF363" s="1">
        <v>250000</v>
      </c>
      <c r="AG363" s="1">
        <v>186600</v>
      </c>
      <c r="AH363" s="1">
        <v>186600</v>
      </c>
      <c r="AI363" s="1">
        <v>186600</v>
      </c>
      <c r="AJ363" s="1">
        <v>186600</v>
      </c>
      <c r="AK363" s="1">
        <v>0</v>
      </c>
      <c r="AL363" s="1">
        <v>63400</v>
      </c>
      <c r="AM363" s="1">
        <v>0</v>
      </c>
      <c r="AN363" s="1">
        <v>0</v>
      </c>
      <c r="AO363" s="1">
        <v>0</v>
      </c>
      <c r="AP363" s="1">
        <v>250000</v>
      </c>
      <c r="AQ363" s="1">
        <f t="shared" si="5"/>
        <v>250000</v>
      </c>
    </row>
    <row r="364" spans="1:43" x14ac:dyDescent="0.3">
      <c r="A364" t="s">
        <v>133</v>
      </c>
      <c r="B364" t="s">
        <v>1033</v>
      </c>
      <c r="C364">
        <v>2</v>
      </c>
      <c r="D364" t="s">
        <v>498</v>
      </c>
      <c r="E364">
        <v>2.5</v>
      </c>
      <c r="F364" t="s">
        <v>501</v>
      </c>
      <c r="G364" t="s">
        <v>401</v>
      </c>
      <c r="H364" t="s">
        <v>402</v>
      </c>
      <c r="I364" t="s">
        <v>145</v>
      </c>
      <c r="J364" t="s">
        <v>146</v>
      </c>
      <c r="K364" t="s">
        <v>223</v>
      </c>
      <c r="L364">
        <v>5</v>
      </c>
      <c r="M364">
        <v>25</v>
      </c>
      <c r="N364" t="s">
        <v>226</v>
      </c>
      <c r="O364" t="s">
        <v>1088</v>
      </c>
      <c r="P364">
        <v>2400</v>
      </c>
      <c r="Q364" t="s">
        <v>1061</v>
      </c>
      <c r="R364">
        <v>2490</v>
      </c>
      <c r="S364" t="s">
        <v>69</v>
      </c>
      <c r="T364">
        <v>2491</v>
      </c>
      <c r="U364" t="s">
        <v>161</v>
      </c>
      <c r="V364">
        <v>0</v>
      </c>
      <c r="W364" t="s">
        <v>36</v>
      </c>
      <c r="X364">
        <v>2000</v>
      </c>
      <c r="Y364" t="s">
        <v>69</v>
      </c>
      <c r="Z364" t="s">
        <v>134</v>
      </c>
      <c r="AA364" t="s">
        <v>224</v>
      </c>
      <c r="AB364" t="s">
        <v>225</v>
      </c>
      <c r="AC364" t="s">
        <v>403</v>
      </c>
      <c r="AD364" t="s">
        <v>227</v>
      </c>
      <c r="AE364" s="1">
        <v>349774.89</v>
      </c>
      <c r="AF364" s="1">
        <v>502000</v>
      </c>
      <c r="AG364" s="1">
        <v>247774.89</v>
      </c>
      <c r="AH364" s="1">
        <v>247774.89</v>
      </c>
      <c r="AI364" s="1">
        <v>0</v>
      </c>
      <c r="AJ364" s="1">
        <v>0</v>
      </c>
      <c r="AK364" s="1">
        <v>0</v>
      </c>
      <c r="AL364" s="1">
        <v>102000</v>
      </c>
      <c r="AM364" s="1">
        <v>102000</v>
      </c>
      <c r="AN364" s="1">
        <v>0</v>
      </c>
      <c r="AO364" s="1">
        <v>0</v>
      </c>
      <c r="AP364" s="1">
        <v>502000</v>
      </c>
      <c r="AQ364" s="1">
        <f t="shared" si="5"/>
        <v>247774.89</v>
      </c>
    </row>
    <row r="365" spans="1:43" x14ac:dyDescent="0.3">
      <c r="A365" t="s">
        <v>133</v>
      </c>
      <c r="B365" t="s">
        <v>1033</v>
      </c>
      <c r="C365">
        <v>2</v>
      </c>
      <c r="D365" t="s">
        <v>498</v>
      </c>
      <c r="E365">
        <v>2.5</v>
      </c>
      <c r="F365" t="s">
        <v>501</v>
      </c>
      <c r="G365" t="s">
        <v>401</v>
      </c>
      <c r="H365" t="s">
        <v>402</v>
      </c>
      <c r="I365" t="s">
        <v>145</v>
      </c>
      <c r="J365" t="s">
        <v>146</v>
      </c>
      <c r="K365" t="s">
        <v>223</v>
      </c>
      <c r="L365">
        <v>5</v>
      </c>
      <c r="M365">
        <v>25</v>
      </c>
      <c r="N365" t="s">
        <v>226</v>
      </c>
      <c r="O365" t="s">
        <v>1088</v>
      </c>
      <c r="P365">
        <v>2900</v>
      </c>
      <c r="Q365" t="s">
        <v>1005</v>
      </c>
      <c r="R365">
        <v>2920</v>
      </c>
      <c r="S365" t="s">
        <v>69</v>
      </c>
      <c r="T365">
        <v>2921</v>
      </c>
      <c r="U365" t="s">
        <v>258</v>
      </c>
      <c r="V365">
        <v>0</v>
      </c>
      <c r="W365" t="s">
        <v>36</v>
      </c>
      <c r="X365">
        <v>2000</v>
      </c>
      <c r="Y365" t="s">
        <v>69</v>
      </c>
      <c r="Z365" t="s">
        <v>134</v>
      </c>
      <c r="AA365" t="s">
        <v>224</v>
      </c>
      <c r="AB365" t="s">
        <v>225</v>
      </c>
      <c r="AC365" t="s">
        <v>403</v>
      </c>
      <c r="AD365" t="s">
        <v>227</v>
      </c>
      <c r="AE365" s="1">
        <v>300000</v>
      </c>
      <c r="AF365" s="1">
        <v>300000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300000</v>
      </c>
      <c r="AM365" s="1">
        <v>300000</v>
      </c>
      <c r="AN365" s="1">
        <v>0</v>
      </c>
      <c r="AO365" s="1">
        <v>0</v>
      </c>
      <c r="AP365" s="1">
        <v>300000</v>
      </c>
      <c r="AQ365" s="1">
        <f t="shared" si="5"/>
        <v>0</v>
      </c>
    </row>
    <row r="366" spans="1:43" x14ac:dyDescent="0.3">
      <c r="A366" t="s">
        <v>133</v>
      </c>
      <c r="B366" t="s">
        <v>1033</v>
      </c>
      <c r="C366">
        <v>2</v>
      </c>
      <c r="D366" t="s">
        <v>498</v>
      </c>
      <c r="E366">
        <v>2.5</v>
      </c>
      <c r="F366" t="s">
        <v>501</v>
      </c>
      <c r="G366" t="s">
        <v>401</v>
      </c>
      <c r="H366" t="s">
        <v>402</v>
      </c>
      <c r="I366" t="s">
        <v>145</v>
      </c>
      <c r="J366" t="s">
        <v>146</v>
      </c>
      <c r="K366" t="s">
        <v>223</v>
      </c>
      <c r="L366">
        <v>5</v>
      </c>
      <c r="M366">
        <v>25</v>
      </c>
      <c r="N366" t="s">
        <v>226</v>
      </c>
      <c r="O366" t="s">
        <v>1088</v>
      </c>
      <c r="P366">
        <v>4400</v>
      </c>
      <c r="Q366" t="s">
        <v>1040</v>
      </c>
      <c r="R366">
        <v>4410</v>
      </c>
      <c r="S366" t="s">
        <v>1041</v>
      </c>
      <c r="T366">
        <v>4411</v>
      </c>
      <c r="U366" t="s">
        <v>151</v>
      </c>
      <c r="V366">
        <v>0</v>
      </c>
      <c r="W366" t="s">
        <v>36</v>
      </c>
      <c r="X366">
        <v>4000</v>
      </c>
      <c r="Y366" t="s">
        <v>150</v>
      </c>
      <c r="Z366" t="s">
        <v>134</v>
      </c>
      <c r="AA366" t="s">
        <v>224</v>
      </c>
      <c r="AB366" t="s">
        <v>225</v>
      </c>
      <c r="AC366" t="s">
        <v>403</v>
      </c>
      <c r="AD366" t="s">
        <v>227</v>
      </c>
      <c r="AE366" s="1">
        <v>100000</v>
      </c>
      <c r="AF366" s="1">
        <v>100000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100000</v>
      </c>
      <c r="AM366" s="1">
        <v>0</v>
      </c>
      <c r="AN366" s="1">
        <v>0</v>
      </c>
      <c r="AO366" s="1">
        <v>0</v>
      </c>
      <c r="AP366" s="1">
        <v>100000</v>
      </c>
      <c r="AQ366" s="1">
        <f t="shared" si="5"/>
        <v>100000</v>
      </c>
    </row>
    <row r="367" spans="1:43" x14ac:dyDescent="0.3">
      <c r="A367" t="s">
        <v>133</v>
      </c>
      <c r="B367" t="s">
        <v>1033</v>
      </c>
      <c r="C367">
        <v>2</v>
      </c>
      <c r="D367" t="s">
        <v>498</v>
      </c>
      <c r="E367">
        <v>2.5</v>
      </c>
      <c r="F367" t="s">
        <v>501</v>
      </c>
      <c r="G367" t="s">
        <v>401</v>
      </c>
      <c r="H367" t="s">
        <v>402</v>
      </c>
      <c r="I367" t="s">
        <v>145</v>
      </c>
      <c r="J367" t="s">
        <v>146</v>
      </c>
      <c r="K367" t="s">
        <v>223</v>
      </c>
      <c r="L367">
        <v>5</v>
      </c>
      <c r="M367">
        <v>25</v>
      </c>
      <c r="N367" t="s">
        <v>226</v>
      </c>
      <c r="O367" t="s">
        <v>1088</v>
      </c>
      <c r="P367">
        <v>4400</v>
      </c>
      <c r="Q367" t="s">
        <v>1040</v>
      </c>
      <c r="R367">
        <v>4430</v>
      </c>
      <c r="S367" t="s">
        <v>1041</v>
      </c>
      <c r="T367">
        <v>4431</v>
      </c>
      <c r="U367" t="s">
        <v>237</v>
      </c>
      <c r="V367">
        <v>0</v>
      </c>
      <c r="W367" t="s">
        <v>36</v>
      </c>
      <c r="X367">
        <v>4000</v>
      </c>
      <c r="Y367" t="s">
        <v>150</v>
      </c>
      <c r="Z367" t="s">
        <v>134</v>
      </c>
      <c r="AA367" t="s">
        <v>224</v>
      </c>
      <c r="AB367" t="s">
        <v>225</v>
      </c>
      <c r="AC367" t="s">
        <v>403</v>
      </c>
      <c r="AD367" t="s">
        <v>227</v>
      </c>
      <c r="AE367" s="1">
        <v>3900000</v>
      </c>
      <c r="AF367" s="1">
        <v>3800000</v>
      </c>
      <c r="AG367" s="1">
        <v>2526192</v>
      </c>
      <c r="AH367" s="1">
        <v>2526192</v>
      </c>
      <c r="AI367" s="1">
        <v>2526192</v>
      </c>
      <c r="AJ367" s="1">
        <v>2244093</v>
      </c>
      <c r="AK367" s="1">
        <v>2244093</v>
      </c>
      <c r="AL367" s="1">
        <v>1373808</v>
      </c>
      <c r="AM367" s="1">
        <v>0</v>
      </c>
      <c r="AN367" s="1">
        <v>0</v>
      </c>
      <c r="AO367" s="1">
        <v>0</v>
      </c>
      <c r="AP367" s="1">
        <v>3900000</v>
      </c>
      <c r="AQ367" s="1">
        <f t="shared" si="5"/>
        <v>3900000</v>
      </c>
    </row>
    <row r="368" spans="1:43" x14ac:dyDescent="0.3">
      <c r="A368" t="s">
        <v>133</v>
      </c>
      <c r="B368" t="s">
        <v>1033</v>
      </c>
      <c r="C368">
        <v>2</v>
      </c>
      <c r="D368" t="s">
        <v>498</v>
      </c>
      <c r="E368">
        <v>2.5</v>
      </c>
      <c r="F368" t="s">
        <v>501</v>
      </c>
      <c r="G368" t="s">
        <v>401</v>
      </c>
      <c r="H368" t="s">
        <v>402</v>
      </c>
      <c r="I368" t="s">
        <v>145</v>
      </c>
      <c r="J368" t="s">
        <v>146</v>
      </c>
      <c r="K368" t="s">
        <v>223</v>
      </c>
      <c r="L368">
        <v>5</v>
      </c>
      <c r="M368">
        <v>25</v>
      </c>
      <c r="N368" t="s">
        <v>226</v>
      </c>
      <c r="O368" t="s">
        <v>1088</v>
      </c>
      <c r="P368">
        <v>4400</v>
      </c>
      <c r="Q368" t="s">
        <v>1040</v>
      </c>
      <c r="R368">
        <v>4430</v>
      </c>
      <c r="S368" t="s">
        <v>1041</v>
      </c>
      <c r="T368">
        <v>4431</v>
      </c>
      <c r="U368" t="s">
        <v>237</v>
      </c>
      <c r="V368">
        <v>41</v>
      </c>
      <c r="W368" t="s">
        <v>460</v>
      </c>
      <c r="X368">
        <v>4000</v>
      </c>
      <c r="Y368" t="s">
        <v>150</v>
      </c>
      <c r="Z368" t="s">
        <v>134</v>
      </c>
      <c r="AA368" t="s">
        <v>224</v>
      </c>
      <c r="AB368" t="s">
        <v>225</v>
      </c>
      <c r="AC368" t="s">
        <v>403</v>
      </c>
      <c r="AD368" t="s">
        <v>227</v>
      </c>
      <c r="AE368" s="1">
        <v>400000</v>
      </c>
      <c r="AF368" s="1">
        <v>0</v>
      </c>
      <c r="AG368" s="1">
        <v>397648</v>
      </c>
      <c r="AH368" s="1">
        <v>0</v>
      </c>
      <c r="AI368" s="1">
        <v>0</v>
      </c>
      <c r="AJ368" s="1">
        <v>0</v>
      </c>
      <c r="AK368" s="1">
        <v>0</v>
      </c>
      <c r="AL368" s="1">
        <v>2352</v>
      </c>
      <c r="AM368" s="1">
        <v>0</v>
      </c>
      <c r="AN368" s="1">
        <v>0</v>
      </c>
      <c r="AO368" s="1">
        <v>0</v>
      </c>
      <c r="AP368" s="1">
        <v>400000</v>
      </c>
      <c r="AQ368" s="1">
        <f t="shared" si="5"/>
        <v>400000</v>
      </c>
    </row>
    <row r="369" spans="1:43" x14ac:dyDescent="0.3">
      <c r="A369" t="s">
        <v>133</v>
      </c>
      <c r="B369" t="s">
        <v>1033</v>
      </c>
      <c r="C369">
        <v>2</v>
      </c>
      <c r="D369" t="s">
        <v>498</v>
      </c>
      <c r="E369">
        <v>2.5</v>
      </c>
      <c r="F369" t="s">
        <v>501</v>
      </c>
      <c r="G369" t="s">
        <v>401</v>
      </c>
      <c r="H369" t="s">
        <v>402</v>
      </c>
      <c r="I369" t="s">
        <v>145</v>
      </c>
      <c r="J369" t="s">
        <v>146</v>
      </c>
      <c r="K369" t="s">
        <v>223</v>
      </c>
      <c r="L369">
        <v>5</v>
      </c>
      <c r="M369">
        <v>28</v>
      </c>
      <c r="N369" t="s">
        <v>226</v>
      </c>
      <c r="O369" t="s">
        <v>1088</v>
      </c>
      <c r="P369">
        <v>4400</v>
      </c>
      <c r="Q369" t="s">
        <v>1040</v>
      </c>
      <c r="R369">
        <v>4420</v>
      </c>
      <c r="S369" t="s">
        <v>1041</v>
      </c>
      <c r="T369">
        <v>4421</v>
      </c>
      <c r="U369" t="s">
        <v>405</v>
      </c>
      <c r="V369">
        <v>0</v>
      </c>
      <c r="W369" t="s">
        <v>36</v>
      </c>
      <c r="X369">
        <v>4000</v>
      </c>
      <c r="Y369" t="s">
        <v>150</v>
      </c>
      <c r="Z369" t="s">
        <v>134</v>
      </c>
      <c r="AA369" t="s">
        <v>224</v>
      </c>
      <c r="AB369" t="s">
        <v>225</v>
      </c>
      <c r="AC369" t="s">
        <v>404</v>
      </c>
      <c r="AD369" t="s">
        <v>227</v>
      </c>
      <c r="AE369" s="1">
        <v>200000</v>
      </c>
      <c r="AF369" s="1">
        <v>200000</v>
      </c>
      <c r="AG369" s="1">
        <v>81300</v>
      </c>
      <c r="AH369" s="1">
        <v>81300</v>
      </c>
      <c r="AI369" s="1">
        <v>81300</v>
      </c>
      <c r="AJ369" s="1">
        <v>81300</v>
      </c>
      <c r="AK369" s="1">
        <v>81300</v>
      </c>
      <c r="AL369" s="1">
        <v>118700</v>
      </c>
      <c r="AM369" s="1">
        <v>0</v>
      </c>
      <c r="AN369" s="1">
        <v>0</v>
      </c>
      <c r="AO369" s="1">
        <v>0</v>
      </c>
      <c r="AP369" s="1">
        <v>200000</v>
      </c>
      <c r="AQ369" s="1">
        <f t="shared" si="5"/>
        <v>200000</v>
      </c>
    </row>
    <row r="370" spans="1:43" x14ac:dyDescent="0.3">
      <c r="A370" t="s">
        <v>133</v>
      </c>
      <c r="B370" t="s">
        <v>1033</v>
      </c>
      <c r="C370">
        <v>2</v>
      </c>
      <c r="D370" t="s">
        <v>498</v>
      </c>
      <c r="E370">
        <v>2.6</v>
      </c>
      <c r="F370" t="s">
        <v>502</v>
      </c>
      <c r="G370" t="s">
        <v>427</v>
      </c>
      <c r="H370" t="s">
        <v>428</v>
      </c>
      <c r="I370" t="s">
        <v>59</v>
      </c>
      <c r="J370" t="s">
        <v>60</v>
      </c>
      <c r="K370" t="s">
        <v>429</v>
      </c>
      <c r="L370">
        <v>1</v>
      </c>
      <c r="M370">
        <v>52</v>
      </c>
      <c r="N370" t="s">
        <v>431</v>
      </c>
      <c r="O370" t="s">
        <v>1088</v>
      </c>
      <c r="P370">
        <v>4200</v>
      </c>
      <c r="Q370" t="s">
        <v>1057</v>
      </c>
      <c r="R370">
        <v>4210</v>
      </c>
      <c r="S370" t="s">
        <v>1041</v>
      </c>
      <c r="T370">
        <v>4211</v>
      </c>
      <c r="U370" t="s">
        <v>245</v>
      </c>
      <c r="V370">
        <v>0</v>
      </c>
      <c r="W370" t="s">
        <v>36</v>
      </c>
      <c r="X370">
        <v>4000</v>
      </c>
      <c r="Y370" t="s">
        <v>150</v>
      </c>
      <c r="Z370" t="s">
        <v>134</v>
      </c>
      <c r="AA370" t="s">
        <v>430</v>
      </c>
      <c r="AB370" t="s">
        <v>123</v>
      </c>
      <c r="AC370" t="s">
        <v>433</v>
      </c>
      <c r="AD370" t="s">
        <v>432</v>
      </c>
      <c r="AE370" s="1">
        <v>5910000</v>
      </c>
      <c r="AF370" s="1">
        <v>5910000</v>
      </c>
      <c r="AG370" s="1">
        <v>3346776.01</v>
      </c>
      <c r="AH370" s="1">
        <v>3346776.01</v>
      </c>
      <c r="AI370" s="1">
        <v>3346776.01</v>
      </c>
      <c r="AJ370" s="1">
        <v>3346776.01</v>
      </c>
      <c r="AK370" s="1">
        <v>3346776.01</v>
      </c>
      <c r="AL370" s="1">
        <v>2563223.9900000002</v>
      </c>
      <c r="AM370" s="1">
        <v>0</v>
      </c>
      <c r="AN370" s="1">
        <v>0</v>
      </c>
      <c r="AO370" s="1">
        <v>0</v>
      </c>
      <c r="AP370" s="1">
        <v>5910000</v>
      </c>
      <c r="AQ370" s="1">
        <f t="shared" si="5"/>
        <v>5910000</v>
      </c>
    </row>
    <row r="371" spans="1:43" x14ac:dyDescent="0.3">
      <c r="A371" t="s">
        <v>133</v>
      </c>
      <c r="B371" t="s">
        <v>1033</v>
      </c>
      <c r="C371">
        <v>2</v>
      </c>
      <c r="D371" t="s">
        <v>498</v>
      </c>
      <c r="E371">
        <v>2.6</v>
      </c>
      <c r="F371" t="s">
        <v>502</v>
      </c>
      <c r="G371" t="s">
        <v>434</v>
      </c>
      <c r="H371" t="s">
        <v>435</v>
      </c>
      <c r="I371" t="s">
        <v>59</v>
      </c>
      <c r="J371" t="s">
        <v>60</v>
      </c>
      <c r="K371" t="s">
        <v>436</v>
      </c>
      <c r="L371">
        <v>1</v>
      </c>
      <c r="M371">
        <v>51</v>
      </c>
      <c r="N371" t="s">
        <v>438</v>
      </c>
      <c r="O371" t="s">
        <v>1088</v>
      </c>
      <c r="P371">
        <v>4200</v>
      </c>
      <c r="Q371" t="s">
        <v>1057</v>
      </c>
      <c r="R371">
        <v>4210</v>
      </c>
      <c r="S371" t="s">
        <v>1041</v>
      </c>
      <c r="T371">
        <v>4211</v>
      </c>
      <c r="U371" t="s">
        <v>245</v>
      </c>
      <c r="V371">
        <v>0</v>
      </c>
      <c r="W371" t="s">
        <v>36</v>
      </c>
      <c r="X371">
        <v>4000</v>
      </c>
      <c r="Y371" t="s">
        <v>150</v>
      </c>
      <c r="Z371" t="s">
        <v>134</v>
      </c>
      <c r="AA371" t="s">
        <v>437</v>
      </c>
      <c r="AB371" t="s">
        <v>123</v>
      </c>
      <c r="AC371" t="s">
        <v>440</v>
      </c>
      <c r="AD371" t="s">
        <v>439</v>
      </c>
      <c r="AE371" s="1">
        <v>66533232.560000002</v>
      </c>
      <c r="AF371" s="1">
        <v>66784842</v>
      </c>
      <c r="AG371" s="1">
        <v>58228005.030000001</v>
      </c>
      <c r="AH371" s="1">
        <v>58228005.030000001</v>
      </c>
      <c r="AI371" s="1">
        <v>57679614.469999999</v>
      </c>
      <c r="AJ371" s="1">
        <v>57679614.469999999</v>
      </c>
      <c r="AK371" s="1">
        <v>57679614.469999999</v>
      </c>
      <c r="AL371" s="1">
        <v>8305227.5300000012</v>
      </c>
      <c r="AM371" s="1">
        <v>0</v>
      </c>
      <c r="AN371" s="1">
        <v>0</v>
      </c>
      <c r="AO371" s="1">
        <v>0</v>
      </c>
      <c r="AP371" s="1">
        <v>66784842</v>
      </c>
      <c r="AQ371" s="1">
        <f t="shared" si="5"/>
        <v>66533232.560000002</v>
      </c>
    </row>
    <row r="372" spans="1:43" x14ac:dyDescent="0.3">
      <c r="A372" t="s">
        <v>133</v>
      </c>
      <c r="B372" t="s">
        <v>1033</v>
      </c>
      <c r="C372">
        <v>2</v>
      </c>
      <c r="D372" t="s">
        <v>498</v>
      </c>
      <c r="E372">
        <v>2.7</v>
      </c>
      <c r="F372" t="s">
        <v>222</v>
      </c>
      <c r="G372" t="s">
        <v>221</v>
      </c>
      <c r="H372" t="s">
        <v>222</v>
      </c>
      <c r="I372" t="s">
        <v>59</v>
      </c>
      <c r="J372" t="s">
        <v>60</v>
      </c>
      <c r="K372" t="s">
        <v>240</v>
      </c>
      <c r="L372">
        <v>1</v>
      </c>
      <c r="M372">
        <v>54</v>
      </c>
      <c r="N372" t="s">
        <v>242</v>
      </c>
      <c r="O372" t="s">
        <v>1088</v>
      </c>
      <c r="P372">
        <v>4200</v>
      </c>
      <c r="Q372" t="s">
        <v>1057</v>
      </c>
      <c r="R372">
        <v>4210</v>
      </c>
      <c r="S372" t="s">
        <v>1041</v>
      </c>
      <c r="T372">
        <v>4211</v>
      </c>
      <c r="U372" t="s">
        <v>245</v>
      </c>
      <c r="V372">
        <v>0</v>
      </c>
      <c r="W372" t="s">
        <v>36</v>
      </c>
      <c r="X372">
        <v>4000</v>
      </c>
      <c r="Y372" t="s">
        <v>150</v>
      </c>
      <c r="Z372" t="s">
        <v>134</v>
      </c>
      <c r="AA372" t="s">
        <v>241</v>
      </c>
      <c r="AB372" t="s">
        <v>123</v>
      </c>
      <c r="AC372" t="s">
        <v>244</v>
      </c>
      <c r="AD372" t="s">
        <v>243</v>
      </c>
      <c r="AE372" s="1">
        <v>14625430</v>
      </c>
      <c r="AF372" s="1">
        <v>12625430</v>
      </c>
      <c r="AG372" s="1">
        <v>12889706.630000001</v>
      </c>
      <c r="AH372" s="1">
        <v>12889706.630000001</v>
      </c>
      <c r="AI372" s="1">
        <v>12889706.630000001</v>
      </c>
      <c r="AJ372" s="1">
        <v>12889706.630000001</v>
      </c>
      <c r="AK372" s="1">
        <v>12889706.630000001</v>
      </c>
      <c r="AL372" s="1">
        <v>1735723.3699999992</v>
      </c>
      <c r="AM372" s="1">
        <v>0</v>
      </c>
      <c r="AN372" s="1">
        <v>0</v>
      </c>
      <c r="AO372" s="1">
        <v>0</v>
      </c>
      <c r="AP372" s="1">
        <v>14625430</v>
      </c>
      <c r="AQ372" s="1">
        <f t="shared" si="5"/>
        <v>14625430</v>
      </c>
    </row>
    <row r="373" spans="1:43" x14ac:dyDescent="0.3">
      <c r="A373" t="s">
        <v>133</v>
      </c>
      <c r="B373" t="s">
        <v>1033</v>
      </c>
      <c r="C373">
        <v>2</v>
      </c>
      <c r="D373" t="s">
        <v>498</v>
      </c>
      <c r="E373">
        <v>2.7</v>
      </c>
      <c r="F373" t="s">
        <v>222</v>
      </c>
      <c r="G373" t="s">
        <v>221</v>
      </c>
      <c r="H373" t="s">
        <v>222</v>
      </c>
      <c r="I373" t="s">
        <v>145</v>
      </c>
      <c r="J373" t="s">
        <v>146</v>
      </c>
      <c r="K373" t="s">
        <v>223</v>
      </c>
      <c r="L373">
        <v>5</v>
      </c>
      <c r="M373">
        <v>26</v>
      </c>
      <c r="N373" t="s">
        <v>226</v>
      </c>
      <c r="O373" t="s">
        <v>1088</v>
      </c>
      <c r="P373">
        <v>3800</v>
      </c>
      <c r="Q373" t="s">
        <v>1039</v>
      </c>
      <c r="R373">
        <v>3820</v>
      </c>
      <c r="S373" t="s">
        <v>34</v>
      </c>
      <c r="T373">
        <v>3821</v>
      </c>
      <c r="U373" t="s">
        <v>229</v>
      </c>
      <c r="V373">
        <v>0</v>
      </c>
      <c r="W373" t="s">
        <v>36</v>
      </c>
      <c r="X373">
        <v>3000</v>
      </c>
      <c r="Y373" t="s">
        <v>34</v>
      </c>
      <c r="Z373" t="s">
        <v>134</v>
      </c>
      <c r="AA373" t="s">
        <v>224</v>
      </c>
      <c r="AB373" t="s">
        <v>225</v>
      </c>
      <c r="AC373" t="s">
        <v>228</v>
      </c>
      <c r="AD373" t="s">
        <v>227</v>
      </c>
      <c r="AE373" s="1">
        <v>4000000</v>
      </c>
      <c r="AF373" s="1">
        <v>4000000</v>
      </c>
      <c r="AG373" s="1">
        <v>4000000</v>
      </c>
      <c r="AH373" s="1">
        <v>4000000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4000000</v>
      </c>
      <c r="AQ373" s="1">
        <f t="shared" si="5"/>
        <v>4000000</v>
      </c>
    </row>
    <row r="374" spans="1:43" x14ac:dyDescent="0.3">
      <c r="A374" t="s">
        <v>133</v>
      </c>
      <c r="B374" t="s">
        <v>1033</v>
      </c>
      <c r="C374">
        <v>2</v>
      </c>
      <c r="D374" t="s">
        <v>498</v>
      </c>
      <c r="E374">
        <v>2.7</v>
      </c>
      <c r="F374" t="s">
        <v>222</v>
      </c>
      <c r="G374" t="s">
        <v>221</v>
      </c>
      <c r="H374" t="s">
        <v>222</v>
      </c>
      <c r="I374" t="s">
        <v>145</v>
      </c>
      <c r="J374" t="s">
        <v>146</v>
      </c>
      <c r="K374" t="s">
        <v>223</v>
      </c>
      <c r="L374">
        <v>5</v>
      </c>
      <c r="M374">
        <v>26</v>
      </c>
      <c r="N374" t="s">
        <v>226</v>
      </c>
      <c r="O374" t="s">
        <v>1088</v>
      </c>
      <c r="P374">
        <v>4400</v>
      </c>
      <c r="Q374" t="s">
        <v>1040</v>
      </c>
      <c r="R374">
        <v>4450</v>
      </c>
      <c r="S374" t="s">
        <v>1041</v>
      </c>
      <c r="T374">
        <v>4451</v>
      </c>
      <c r="U374" t="s">
        <v>230</v>
      </c>
      <c r="V374">
        <v>15</v>
      </c>
      <c r="W374" t="s">
        <v>231</v>
      </c>
      <c r="X374">
        <v>4000</v>
      </c>
      <c r="Y374" t="s">
        <v>150</v>
      </c>
      <c r="Z374" t="s">
        <v>134</v>
      </c>
      <c r="AA374" t="s">
        <v>224</v>
      </c>
      <c r="AB374" t="s">
        <v>225</v>
      </c>
      <c r="AC374" t="s">
        <v>228</v>
      </c>
      <c r="AD374" t="s">
        <v>227</v>
      </c>
      <c r="AE374" s="1">
        <v>30000000</v>
      </c>
      <c r="AF374" s="1">
        <v>10000000</v>
      </c>
      <c r="AG374" s="1">
        <v>14923870.050000001</v>
      </c>
      <c r="AH374" s="1">
        <v>14923870.050000001</v>
      </c>
      <c r="AI374" s="1">
        <v>14923870.050000001</v>
      </c>
      <c r="AJ374" s="1">
        <v>14923870.050000001</v>
      </c>
      <c r="AK374" s="1">
        <v>14923870.050000001</v>
      </c>
      <c r="AL374" s="1">
        <v>15076129.949999999</v>
      </c>
      <c r="AM374" s="1">
        <v>0</v>
      </c>
      <c r="AN374" s="1">
        <v>0</v>
      </c>
      <c r="AO374" s="1">
        <v>0</v>
      </c>
      <c r="AP374" s="1">
        <v>30000000</v>
      </c>
      <c r="AQ374" s="1">
        <f t="shared" si="5"/>
        <v>30000000</v>
      </c>
    </row>
    <row r="375" spans="1:43" x14ac:dyDescent="0.3">
      <c r="A375" t="s">
        <v>133</v>
      </c>
      <c r="B375" t="s">
        <v>1033</v>
      </c>
      <c r="C375">
        <v>2</v>
      </c>
      <c r="D375" t="s">
        <v>498</v>
      </c>
      <c r="E375">
        <v>2.7</v>
      </c>
      <c r="F375" t="s">
        <v>222</v>
      </c>
      <c r="G375" t="s">
        <v>221</v>
      </c>
      <c r="H375" t="s">
        <v>222</v>
      </c>
      <c r="I375" t="s">
        <v>145</v>
      </c>
      <c r="J375" t="s">
        <v>146</v>
      </c>
      <c r="K375" t="s">
        <v>223</v>
      </c>
      <c r="L375">
        <v>5</v>
      </c>
      <c r="M375">
        <v>27</v>
      </c>
      <c r="N375" t="s">
        <v>226</v>
      </c>
      <c r="O375" t="s">
        <v>1088</v>
      </c>
      <c r="P375">
        <v>4400</v>
      </c>
      <c r="Q375" t="s">
        <v>1040</v>
      </c>
      <c r="R375">
        <v>4410</v>
      </c>
      <c r="S375" t="s">
        <v>1041</v>
      </c>
      <c r="T375">
        <v>4411</v>
      </c>
      <c r="U375" t="s">
        <v>151</v>
      </c>
      <c r="V375">
        <v>0</v>
      </c>
      <c r="W375" t="s">
        <v>36</v>
      </c>
      <c r="X375">
        <v>4000</v>
      </c>
      <c r="Y375" t="s">
        <v>150</v>
      </c>
      <c r="Z375" t="s">
        <v>134</v>
      </c>
      <c r="AA375" t="s">
        <v>224</v>
      </c>
      <c r="AB375" t="s">
        <v>225</v>
      </c>
      <c r="AC375" t="s">
        <v>232</v>
      </c>
      <c r="AD375" t="s">
        <v>227</v>
      </c>
      <c r="AE375" s="1">
        <v>1000000</v>
      </c>
      <c r="AF375" s="1">
        <v>1000000</v>
      </c>
      <c r="AG375" s="1">
        <v>301466.42</v>
      </c>
      <c r="AH375" s="1">
        <v>301466.42</v>
      </c>
      <c r="AI375" s="1">
        <v>301466.42</v>
      </c>
      <c r="AJ375" s="1">
        <v>283466.42</v>
      </c>
      <c r="AK375" s="1">
        <v>184500</v>
      </c>
      <c r="AL375" s="1">
        <v>698533.58000000007</v>
      </c>
      <c r="AM375" s="1">
        <v>0</v>
      </c>
      <c r="AN375" s="1">
        <v>0</v>
      </c>
      <c r="AO375" s="1">
        <v>0</v>
      </c>
      <c r="AP375" s="1">
        <v>1000000</v>
      </c>
      <c r="AQ375" s="1">
        <f t="shared" si="5"/>
        <v>1000000</v>
      </c>
    </row>
    <row r="376" spans="1:43" x14ac:dyDescent="0.3">
      <c r="A376" t="s">
        <v>133</v>
      </c>
      <c r="B376" t="s">
        <v>1033</v>
      </c>
      <c r="C376">
        <v>2</v>
      </c>
      <c r="D376" t="s">
        <v>498</v>
      </c>
      <c r="E376">
        <v>2.7</v>
      </c>
      <c r="F376" t="s">
        <v>222</v>
      </c>
      <c r="G376" t="s">
        <v>221</v>
      </c>
      <c r="H376" t="s">
        <v>222</v>
      </c>
      <c r="I376" t="s">
        <v>145</v>
      </c>
      <c r="J376" t="s">
        <v>146</v>
      </c>
      <c r="K376" t="s">
        <v>223</v>
      </c>
      <c r="L376">
        <v>5</v>
      </c>
      <c r="M376">
        <v>30</v>
      </c>
      <c r="N376" t="s">
        <v>233</v>
      </c>
      <c r="O376" t="s">
        <v>1088</v>
      </c>
      <c r="P376">
        <v>3300</v>
      </c>
      <c r="Q376" t="s">
        <v>1035</v>
      </c>
      <c r="R376">
        <v>3350</v>
      </c>
      <c r="S376" t="s">
        <v>34</v>
      </c>
      <c r="T376">
        <v>3351</v>
      </c>
      <c r="U376" t="s">
        <v>236</v>
      </c>
      <c r="V376">
        <v>0</v>
      </c>
      <c r="W376" t="s">
        <v>36</v>
      </c>
      <c r="X376">
        <v>3000</v>
      </c>
      <c r="Y376" t="s">
        <v>34</v>
      </c>
      <c r="Z376" t="s">
        <v>134</v>
      </c>
      <c r="AA376" t="s">
        <v>224</v>
      </c>
      <c r="AB376" t="s">
        <v>225</v>
      </c>
      <c r="AC376" t="s">
        <v>235</v>
      </c>
      <c r="AD376" t="s">
        <v>234</v>
      </c>
      <c r="AE376" s="1">
        <v>470000</v>
      </c>
      <c r="AF376" s="1">
        <v>470000</v>
      </c>
      <c r="AG376" s="1">
        <v>462979.2</v>
      </c>
      <c r="AH376" s="1">
        <v>462979.2</v>
      </c>
      <c r="AI376" s="1">
        <v>462979.2</v>
      </c>
      <c r="AJ376" s="1">
        <v>462979.2</v>
      </c>
      <c r="AK376" s="1">
        <v>462979.2</v>
      </c>
      <c r="AL376" s="1">
        <v>7020.7999999999884</v>
      </c>
      <c r="AM376" s="1">
        <v>7020.8</v>
      </c>
      <c r="AN376" s="1">
        <v>0</v>
      </c>
      <c r="AO376" s="1">
        <v>0</v>
      </c>
      <c r="AP376" s="1">
        <v>470000</v>
      </c>
      <c r="AQ376" s="1">
        <f t="shared" si="5"/>
        <v>462979.2</v>
      </c>
    </row>
    <row r="377" spans="1:43" x14ac:dyDescent="0.3">
      <c r="A377" t="s">
        <v>133</v>
      </c>
      <c r="B377" t="s">
        <v>1033</v>
      </c>
      <c r="C377">
        <v>2</v>
      </c>
      <c r="D377" t="s">
        <v>498</v>
      </c>
      <c r="E377">
        <v>2.7</v>
      </c>
      <c r="F377" t="s">
        <v>222</v>
      </c>
      <c r="G377" t="s">
        <v>221</v>
      </c>
      <c r="H377" t="s">
        <v>222</v>
      </c>
      <c r="I377" t="s">
        <v>145</v>
      </c>
      <c r="J377" t="s">
        <v>146</v>
      </c>
      <c r="K377" t="s">
        <v>223</v>
      </c>
      <c r="L377">
        <v>5</v>
      </c>
      <c r="M377">
        <v>30</v>
      </c>
      <c r="N377" t="s">
        <v>233</v>
      </c>
      <c r="O377" t="s">
        <v>1088</v>
      </c>
      <c r="P377">
        <v>3800</v>
      </c>
      <c r="Q377" t="s">
        <v>1039</v>
      </c>
      <c r="R377">
        <v>3820</v>
      </c>
      <c r="S377" t="s">
        <v>34</v>
      </c>
      <c r="T377">
        <v>3821</v>
      </c>
      <c r="U377" t="s">
        <v>229</v>
      </c>
      <c r="V377">
        <v>0</v>
      </c>
      <c r="W377" t="s">
        <v>36</v>
      </c>
      <c r="X377">
        <v>3000</v>
      </c>
      <c r="Y377" t="s">
        <v>34</v>
      </c>
      <c r="Z377" t="s">
        <v>134</v>
      </c>
      <c r="AA377" t="s">
        <v>224</v>
      </c>
      <c r="AB377" t="s">
        <v>225</v>
      </c>
      <c r="AC377" t="s">
        <v>235</v>
      </c>
      <c r="AD377" t="s">
        <v>234</v>
      </c>
      <c r="AE377" s="1">
        <v>139879</v>
      </c>
      <c r="AF377" s="1">
        <v>0</v>
      </c>
      <c r="AG377" s="1">
        <v>74530</v>
      </c>
      <c r="AH377" s="1">
        <v>74530</v>
      </c>
      <c r="AI377" s="1">
        <v>74530</v>
      </c>
      <c r="AJ377" s="1">
        <v>74530</v>
      </c>
      <c r="AK377" s="1">
        <v>74530</v>
      </c>
      <c r="AL377" s="1">
        <v>65349</v>
      </c>
      <c r="AM377" s="1">
        <v>65349</v>
      </c>
      <c r="AN377" s="1">
        <v>0</v>
      </c>
      <c r="AO377" s="1">
        <v>0</v>
      </c>
      <c r="AP377" s="1">
        <v>150000</v>
      </c>
      <c r="AQ377" s="1">
        <f t="shared" si="5"/>
        <v>74530</v>
      </c>
    </row>
    <row r="378" spans="1:43" x14ac:dyDescent="0.3">
      <c r="A378" t="s">
        <v>133</v>
      </c>
      <c r="B378" t="s">
        <v>1033</v>
      </c>
      <c r="C378">
        <v>2</v>
      </c>
      <c r="D378" t="s">
        <v>498</v>
      </c>
      <c r="E378">
        <v>2.7</v>
      </c>
      <c r="F378" t="s">
        <v>222</v>
      </c>
      <c r="G378" t="s">
        <v>221</v>
      </c>
      <c r="H378" t="s">
        <v>222</v>
      </c>
      <c r="I378" t="s">
        <v>145</v>
      </c>
      <c r="J378" t="s">
        <v>146</v>
      </c>
      <c r="K378" t="s">
        <v>223</v>
      </c>
      <c r="L378">
        <v>5</v>
      </c>
      <c r="M378">
        <v>30</v>
      </c>
      <c r="N378" t="s">
        <v>233</v>
      </c>
      <c r="O378" t="s">
        <v>1088</v>
      </c>
      <c r="P378">
        <v>4400</v>
      </c>
      <c r="Q378" t="s">
        <v>1040</v>
      </c>
      <c r="R378">
        <v>4410</v>
      </c>
      <c r="S378" t="s">
        <v>1041</v>
      </c>
      <c r="T378">
        <v>4411</v>
      </c>
      <c r="U378" t="s">
        <v>151</v>
      </c>
      <c r="V378">
        <v>0</v>
      </c>
      <c r="W378" t="s">
        <v>36</v>
      </c>
      <c r="X378">
        <v>4000</v>
      </c>
      <c r="Y378" t="s">
        <v>150</v>
      </c>
      <c r="Z378" t="s">
        <v>134</v>
      </c>
      <c r="AA378" t="s">
        <v>224</v>
      </c>
      <c r="AB378" t="s">
        <v>225</v>
      </c>
      <c r="AC378" t="s">
        <v>235</v>
      </c>
      <c r="AD378" t="s">
        <v>234</v>
      </c>
      <c r="AE378" s="1">
        <v>10000000</v>
      </c>
      <c r="AF378" s="1">
        <v>10000000</v>
      </c>
      <c r="AG378" s="1">
        <v>9990000</v>
      </c>
      <c r="AH378" s="1">
        <v>9990000</v>
      </c>
      <c r="AI378" s="1">
        <v>9990000</v>
      </c>
      <c r="AJ378" s="1">
        <v>9990000</v>
      </c>
      <c r="AK378" s="1">
        <v>9990000</v>
      </c>
      <c r="AL378" s="1">
        <v>10000</v>
      </c>
      <c r="AM378" s="1">
        <v>0</v>
      </c>
      <c r="AN378" s="1">
        <v>0</v>
      </c>
      <c r="AO378" s="1">
        <v>0</v>
      </c>
      <c r="AP378" s="1">
        <v>10000000</v>
      </c>
      <c r="AQ378" s="1">
        <f t="shared" si="5"/>
        <v>10000000</v>
      </c>
    </row>
    <row r="379" spans="1:43" x14ac:dyDescent="0.3">
      <c r="A379" t="s">
        <v>133</v>
      </c>
      <c r="B379" t="s">
        <v>1033</v>
      </c>
      <c r="C379">
        <v>2</v>
      </c>
      <c r="D379" t="s">
        <v>498</v>
      </c>
      <c r="E379">
        <v>2.7</v>
      </c>
      <c r="F379" t="s">
        <v>222</v>
      </c>
      <c r="G379" t="s">
        <v>221</v>
      </c>
      <c r="H379" t="s">
        <v>222</v>
      </c>
      <c r="I379" t="s">
        <v>145</v>
      </c>
      <c r="J379" t="s">
        <v>146</v>
      </c>
      <c r="K379" t="s">
        <v>223</v>
      </c>
      <c r="L379">
        <v>5</v>
      </c>
      <c r="M379">
        <v>30</v>
      </c>
      <c r="N379" t="s">
        <v>233</v>
      </c>
      <c r="O379" t="s">
        <v>1088</v>
      </c>
      <c r="P379">
        <v>4400</v>
      </c>
      <c r="Q379" t="s">
        <v>1040</v>
      </c>
      <c r="R379">
        <v>4430</v>
      </c>
      <c r="S379" t="s">
        <v>1041</v>
      </c>
      <c r="T379">
        <v>4431</v>
      </c>
      <c r="U379" t="s">
        <v>237</v>
      </c>
      <c r="V379">
        <v>0</v>
      </c>
      <c r="W379" t="s">
        <v>36</v>
      </c>
      <c r="X379">
        <v>4000</v>
      </c>
      <c r="Y379" t="s">
        <v>150</v>
      </c>
      <c r="Z379" t="s">
        <v>134</v>
      </c>
      <c r="AA379" t="s">
        <v>224</v>
      </c>
      <c r="AB379" t="s">
        <v>225</v>
      </c>
      <c r="AC379" t="s">
        <v>235</v>
      </c>
      <c r="AD379" t="s">
        <v>234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f t="shared" si="5"/>
        <v>0</v>
      </c>
    </row>
    <row r="380" spans="1:43" x14ac:dyDescent="0.3">
      <c r="A380" t="s">
        <v>133</v>
      </c>
      <c r="B380" t="s">
        <v>1033</v>
      </c>
      <c r="C380">
        <v>2</v>
      </c>
      <c r="D380" t="s">
        <v>498</v>
      </c>
      <c r="E380">
        <v>2.7</v>
      </c>
      <c r="F380" t="s">
        <v>222</v>
      </c>
      <c r="G380" t="s">
        <v>221</v>
      </c>
      <c r="H380" t="s">
        <v>222</v>
      </c>
      <c r="I380" t="s">
        <v>145</v>
      </c>
      <c r="J380" t="s">
        <v>146</v>
      </c>
      <c r="K380" t="s">
        <v>223</v>
      </c>
      <c r="L380">
        <v>5</v>
      </c>
      <c r="M380">
        <v>31</v>
      </c>
      <c r="N380" t="s">
        <v>233</v>
      </c>
      <c r="O380" t="s">
        <v>1088</v>
      </c>
      <c r="P380">
        <v>4400</v>
      </c>
      <c r="Q380" t="s">
        <v>1040</v>
      </c>
      <c r="R380">
        <v>4410</v>
      </c>
      <c r="S380" t="s">
        <v>1041</v>
      </c>
      <c r="T380">
        <v>4411</v>
      </c>
      <c r="U380" t="s">
        <v>151</v>
      </c>
      <c r="V380">
        <v>0</v>
      </c>
      <c r="W380" t="s">
        <v>36</v>
      </c>
      <c r="X380">
        <v>4000</v>
      </c>
      <c r="Y380" t="s">
        <v>150</v>
      </c>
      <c r="Z380" t="s">
        <v>134</v>
      </c>
      <c r="AA380" t="s">
        <v>224</v>
      </c>
      <c r="AB380" t="s">
        <v>225</v>
      </c>
      <c r="AC380" t="s">
        <v>238</v>
      </c>
      <c r="AD380" t="s">
        <v>234</v>
      </c>
      <c r="AE380" s="1">
        <v>54793475.799999997</v>
      </c>
      <c r="AF380" s="1">
        <v>50566898.219999999</v>
      </c>
      <c r="AG380" s="1">
        <v>54554449.479999997</v>
      </c>
      <c r="AH380" s="1">
        <v>54554449.479999997</v>
      </c>
      <c r="AI380" s="1">
        <v>54554449.479999997</v>
      </c>
      <c r="AJ380" s="1">
        <v>54554449.479999997</v>
      </c>
      <c r="AK380" s="1">
        <v>54554449.479999997</v>
      </c>
      <c r="AL380" s="1">
        <v>239026.3200000003</v>
      </c>
      <c r="AM380" s="1">
        <v>0</v>
      </c>
      <c r="AN380" s="1">
        <v>0</v>
      </c>
      <c r="AO380" s="1">
        <v>0</v>
      </c>
      <c r="AP380" s="1">
        <v>54793475.799999997</v>
      </c>
      <c r="AQ380" s="1">
        <f t="shared" si="5"/>
        <v>54793475.799999997</v>
      </c>
    </row>
    <row r="381" spans="1:43" x14ac:dyDescent="0.3">
      <c r="A381" t="s">
        <v>133</v>
      </c>
      <c r="B381" t="s">
        <v>1033</v>
      </c>
      <c r="C381">
        <v>2</v>
      </c>
      <c r="D381" t="s">
        <v>498</v>
      </c>
      <c r="E381">
        <v>2.7</v>
      </c>
      <c r="F381" t="s">
        <v>222</v>
      </c>
      <c r="G381" t="s">
        <v>221</v>
      </c>
      <c r="H381" t="s">
        <v>222</v>
      </c>
      <c r="I381" t="s">
        <v>145</v>
      </c>
      <c r="J381" t="s">
        <v>146</v>
      </c>
      <c r="K381" t="s">
        <v>223</v>
      </c>
      <c r="L381">
        <v>5</v>
      </c>
      <c r="M381">
        <v>32</v>
      </c>
      <c r="N381" t="s">
        <v>233</v>
      </c>
      <c r="O381" t="s">
        <v>1088</v>
      </c>
      <c r="P381">
        <v>4400</v>
      </c>
      <c r="Q381" t="s">
        <v>1040</v>
      </c>
      <c r="R381">
        <v>4410</v>
      </c>
      <c r="S381" t="s">
        <v>1041</v>
      </c>
      <c r="T381">
        <v>4411</v>
      </c>
      <c r="U381" t="s">
        <v>151</v>
      </c>
      <c r="V381">
        <v>0</v>
      </c>
      <c r="W381" t="s">
        <v>36</v>
      </c>
      <c r="X381">
        <v>4000</v>
      </c>
      <c r="Y381" t="s">
        <v>150</v>
      </c>
      <c r="Z381" t="s">
        <v>134</v>
      </c>
      <c r="AA381" t="s">
        <v>224</v>
      </c>
      <c r="AB381" t="s">
        <v>225</v>
      </c>
      <c r="AC381" t="s">
        <v>239</v>
      </c>
      <c r="AD381" t="s">
        <v>234</v>
      </c>
      <c r="AE381" s="1">
        <v>14162986.199999999</v>
      </c>
      <c r="AF381" s="1">
        <v>10733101.779999999</v>
      </c>
      <c r="AG381" s="1">
        <v>14162986.199999999</v>
      </c>
      <c r="AH381" s="1">
        <v>14162986.199999999</v>
      </c>
      <c r="AI381" s="1">
        <v>14162986.199999999</v>
      </c>
      <c r="AJ381" s="1">
        <v>14162986.199999999</v>
      </c>
      <c r="AK381" s="1">
        <v>14162986.199999999</v>
      </c>
      <c r="AL381" s="1">
        <v>0</v>
      </c>
      <c r="AM381" s="1">
        <v>0</v>
      </c>
      <c r="AN381" s="1">
        <v>0</v>
      </c>
      <c r="AO381" s="1">
        <v>0</v>
      </c>
      <c r="AP381" s="1">
        <v>14162986.199999999</v>
      </c>
      <c r="AQ381" s="1">
        <f t="shared" si="5"/>
        <v>14162986.199999999</v>
      </c>
    </row>
    <row r="382" spans="1:43" x14ac:dyDescent="0.3">
      <c r="A382" t="s">
        <v>133</v>
      </c>
      <c r="B382" t="s">
        <v>1033</v>
      </c>
      <c r="C382">
        <v>2</v>
      </c>
      <c r="D382" t="s">
        <v>498</v>
      </c>
      <c r="E382">
        <v>2.7</v>
      </c>
      <c r="F382" t="s">
        <v>222</v>
      </c>
      <c r="G382" t="s">
        <v>221</v>
      </c>
      <c r="H382" t="s">
        <v>222</v>
      </c>
      <c r="I382" t="s">
        <v>39</v>
      </c>
      <c r="J382" t="s">
        <v>40</v>
      </c>
      <c r="K382" t="s">
        <v>246</v>
      </c>
      <c r="L382">
        <v>4</v>
      </c>
      <c r="M382">
        <v>48</v>
      </c>
      <c r="N382" t="s">
        <v>248</v>
      </c>
      <c r="O382" t="s">
        <v>1087</v>
      </c>
      <c r="P382">
        <v>5600</v>
      </c>
      <c r="Q382" t="s">
        <v>1043</v>
      </c>
      <c r="R382">
        <v>5670</v>
      </c>
      <c r="S382" t="s">
        <v>80</v>
      </c>
      <c r="T382">
        <v>5671</v>
      </c>
      <c r="U382" t="s">
        <v>254</v>
      </c>
      <c r="V382">
        <v>0</v>
      </c>
      <c r="W382" t="s">
        <v>36</v>
      </c>
      <c r="X382">
        <v>5000</v>
      </c>
      <c r="Y382" t="s">
        <v>80</v>
      </c>
      <c r="Z382" t="s">
        <v>134</v>
      </c>
      <c r="AA382" t="s">
        <v>247</v>
      </c>
      <c r="AB382" t="s">
        <v>186</v>
      </c>
      <c r="AC382" t="s">
        <v>250</v>
      </c>
      <c r="AD382" t="s">
        <v>249</v>
      </c>
      <c r="AE382" s="1">
        <v>100000</v>
      </c>
      <c r="AF382" s="1">
        <v>100000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100000</v>
      </c>
      <c r="AM382" s="1">
        <v>0</v>
      </c>
      <c r="AN382" s="1">
        <v>0</v>
      </c>
      <c r="AO382" s="1">
        <v>0</v>
      </c>
      <c r="AP382" s="1">
        <v>100000</v>
      </c>
      <c r="AQ382" s="1">
        <f t="shared" si="5"/>
        <v>100000</v>
      </c>
    </row>
    <row r="383" spans="1:43" x14ac:dyDescent="0.3">
      <c r="A383" t="s">
        <v>133</v>
      </c>
      <c r="B383" t="s">
        <v>1033</v>
      </c>
      <c r="C383">
        <v>2</v>
      </c>
      <c r="D383" t="s">
        <v>498</v>
      </c>
      <c r="E383">
        <v>2.7</v>
      </c>
      <c r="F383" t="s">
        <v>222</v>
      </c>
      <c r="G383" t="s">
        <v>221</v>
      </c>
      <c r="H383" t="s">
        <v>222</v>
      </c>
      <c r="I383" t="s">
        <v>39</v>
      </c>
      <c r="J383" t="s">
        <v>40</v>
      </c>
      <c r="K383" t="s">
        <v>246</v>
      </c>
      <c r="L383">
        <v>4</v>
      </c>
      <c r="M383">
        <v>48</v>
      </c>
      <c r="N383" t="s">
        <v>248</v>
      </c>
      <c r="O383" t="s">
        <v>1087</v>
      </c>
      <c r="P383">
        <v>5700</v>
      </c>
      <c r="Q383" t="s">
        <v>1077</v>
      </c>
      <c r="R383">
        <v>5780</v>
      </c>
      <c r="S383" t="s">
        <v>80</v>
      </c>
      <c r="T383">
        <v>5781</v>
      </c>
      <c r="U383" t="s">
        <v>255</v>
      </c>
      <c r="V383">
        <v>0</v>
      </c>
      <c r="W383" t="s">
        <v>36</v>
      </c>
      <c r="X383">
        <v>5000</v>
      </c>
      <c r="Y383" t="s">
        <v>80</v>
      </c>
      <c r="Z383" t="s">
        <v>134</v>
      </c>
      <c r="AA383" t="s">
        <v>247</v>
      </c>
      <c r="AB383" t="s">
        <v>186</v>
      </c>
      <c r="AC383" t="s">
        <v>250</v>
      </c>
      <c r="AD383" t="s">
        <v>249</v>
      </c>
      <c r="AE383" s="1">
        <v>50000</v>
      </c>
      <c r="AF383" s="1">
        <v>50000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50000</v>
      </c>
      <c r="AM383" s="1">
        <v>0</v>
      </c>
      <c r="AN383" s="1">
        <v>0</v>
      </c>
      <c r="AO383" s="1">
        <v>0</v>
      </c>
      <c r="AP383" s="1">
        <v>50000</v>
      </c>
      <c r="AQ383" s="1">
        <f t="shared" si="5"/>
        <v>50000</v>
      </c>
    </row>
    <row r="384" spans="1:43" x14ac:dyDescent="0.3">
      <c r="A384" t="s">
        <v>133</v>
      </c>
      <c r="B384" t="s">
        <v>1033</v>
      </c>
      <c r="C384">
        <v>2</v>
      </c>
      <c r="D384" t="s">
        <v>498</v>
      </c>
      <c r="E384">
        <v>2.7</v>
      </c>
      <c r="F384" t="s">
        <v>222</v>
      </c>
      <c r="G384" t="s">
        <v>221</v>
      </c>
      <c r="H384" t="s">
        <v>222</v>
      </c>
      <c r="I384" t="s">
        <v>39</v>
      </c>
      <c r="J384" t="s">
        <v>40</v>
      </c>
      <c r="K384" t="s">
        <v>246</v>
      </c>
      <c r="L384">
        <v>4</v>
      </c>
      <c r="M384">
        <v>48</v>
      </c>
      <c r="N384" t="s">
        <v>248</v>
      </c>
      <c r="O384" t="s">
        <v>1088</v>
      </c>
      <c r="P384">
        <v>2100</v>
      </c>
      <c r="Q384" t="s">
        <v>999</v>
      </c>
      <c r="R384">
        <v>2170</v>
      </c>
      <c r="S384" t="s">
        <v>69</v>
      </c>
      <c r="T384">
        <v>2171</v>
      </c>
      <c r="U384" t="s">
        <v>251</v>
      </c>
      <c r="V384">
        <v>0</v>
      </c>
      <c r="W384" t="s">
        <v>36</v>
      </c>
      <c r="X384">
        <v>2000</v>
      </c>
      <c r="Y384" t="s">
        <v>69</v>
      </c>
      <c r="Z384" t="s">
        <v>134</v>
      </c>
      <c r="AA384" t="s">
        <v>247</v>
      </c>
      <c r="AB384" t="s">
        <v>186</v>
      </c>
      <c r="AC384" t="s">
        <v>250</v>
      </c>
      <c r="AD384" t="s">
        <v>249</v>
      </c>
      <c r="AE384" s="1">
        <v>30000</v>
      </c>
      <c r="AF384" s="1">
        <v>30000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30000</v>
      </c>
      <c r="AM384" s="1">
        <v>0</v>
      </c>
      <c r="AN384" s="1">
        <v>0</v>
      </c>
      <c r="AO384" s="1">
        <v>0</v>
      </c>
      <c r="AP384" s="1">
        <v>30000</v>
      </c>
      <c r="AQ384" s="1">
        <f t="shared" si="5"/>
        <v>30000</v>
      </c>
    </row>
    <row r="385" spans="1:43" x14ac:dyDescent="0.3">
      <c r="A385" t="s">
        <v>133</v>
      </c>
      <c r="B385" t="s">
        <v>1033</v>
      </c>
      <c r="C385">
        <v>2</v>
      </c>
      <c r="D385" t="s">
        <v>498</v>
      </c>
      <c r="E385">
        <v>2.7</v>
      </c>
      <c r="F385" t="s">
        <v>222</v>
      </c>
      <c r="G385" t="s">
        <v>221</v>
      </c>
      <c r="H385" t="s">
        <v>222</v>
      </c>
      <c r="I385" t="s">
        <v>39</v>
      </c>
      <c r="J385" t="s">
        <v>40</v>
      </c>
      <c r="K385" t="s">
        <v>246</v>
      </c>
      <c r="L385">
        <v>4</v>
      </c>
      <c r="M385">
        <v>48</v>
      </c>
      <c r="N385" t="s">
        <v>248</v>
      </c>
      <c r="O385" t="s">
        <v>1088</v>
      </c>
      <c r="P385">
        <v>2200</v>
      </c>
      <c r="Q385" t="s">
        <v>1000</v>
      </c>
      <c r="R385">
        <v>2220</v>
      </c>
      <c r="S385" t="s">
        <v>69</v>
      </c>
      <c r="T385">
        <v>2221</v>
      </c>
      <c r="U385" t="s">
        <v>190</v>
      </c>
      <c r="V385">
        <v>0</v>
      </c>
      <c r="W385" t="s">
        <v>36</v>
      </c>
      <c r="X385">
        <v>2000</v>
      </c>
      <c r="Y385" t="s">
        <v>69</v>
      </c>
      <c r="Z385" t="s">
        <v>134</v>
      </c>
      <c r="AA385" t="s">
        <v>247</v>
      </c>
      <c r="AB385" t="s">
        <v>186</v>
      </c>
      <c r="AC385" t="s">
        <v>250</v>
      </c>
      <c r="AD385" t="s">
        <v>249</v>
      </c>
      <c r="AE385" s="1">
        <v>40000</v>
      </c>
      <c r="AF385" s="1">
        <v>40000</v>
      </c>
      <c r="AG385" s="1">
        <v>20000</v>
      </c>
      <c r="AH385" s="1">
        <v>20000</v>
      </c>
      <c r="AI385" s="1">
        <v>0</v>
      </c>
      <c r="AJ385" s="1">
        <v>0</v>
      </c>
      <c r="AK385" s="1">
        <v>0</v>
      </c>
      <c r="AL385" s="1">
        <v>20000</v>
      </c>
      <c r="AM385" s="1">
        <v>0</v>
      </c>
      <c r="AN385" s="1">
        <v>0</v>
      </c>
      <c r="AO385" s="1">
        <v>0</v>
      </c>
      <c r="AP385" s="1">
        <v>40000</v>
      </c>
      <c r="AQ385" s="1">
        <f t="shared" si="5"/>
        <v>40000</v>
      </c>
    </row>
    <row r="386" spans="1:43" x14ac:dyDescent="0.3">
      <c r="A386" t="s">
        <v>133</v>
      </c>
      <c r="B386" t="s">
        <v>1033</v>
      </c>
      <c r="C386">
        <v>2</v>
      </c>
      <c r="D386" t="s">
        <v>498</v>
      </c>
      <c r="E386">
        <v>2.7</v>
      </c>
      <c r="F386" t="s">
        <v>222</v>
      </c>
      <c r="G386" t="s">
        <v>221</v>
      </c>
      <c r="H386" t="s">
        <v>222</v>
      </c>
      <c r="I386" t="s">
        <v>39</v>
      </c>
      <c r="J386" t="s">
        <v>40</v>
      </c>
      <c r="K386" t="s">
        <v>246</v>
      </c>
      <c r="L386">
        <v>4</v>
      </c>
      <c r="M386">
        <v>48</v>
      </c>
      <c r="N386" t="s">
        <v>248</v>
      </c>
      <c r="O386" t="s">
        <v>1088</v>
      </c>
      <c r="P386">
        <v>2500</v>
      </c>
      <c r="Q386" t="s">
        <v>1002</v>
      </c>
      <c r="R386">
        <v>2520</v>
      </c>
      <c r="S386" t="s">
        <v>69</v>
      </c>
      <c r="T386">
        <v>2521</v>
      </c>
      <c r="U386" t="s">
        <v>216</v>
      </c>
      <c r="V386">
        <v>0</v>
      </c>
      <c r="W386" t="s">
        <v>36</v>
      </c>
      <c r="X386">
        <v>2000</v>
      </c>
      <c r="Y386" t="s">
        <v>69</v>
      </c>
      <c r="Z386" t="s">
        <v>134</v>
      </c>
      <c r="AA386" t="s">
        <v>247</v>
      </c>
      <c r="AB386" t="s">
        <v>186</v>
      </c>
      <c r="AC386" t="s">
        <v>250</v>
      </c>
      <c r="AD386" t="s">
        <v>249</v>
      </c>
      <c r="AE386" s="1">
        <v>50000</v>
      </c>
      <c r="AF386" s="1">
        <v>50000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50000</v>
      </c>
      <c r="AM386" s="1">
        <v>0</v>
      </c>
      <c r="AN386" s="1">
        <v>0</v>
      </c>
      <c r="AO386" s="1">
        <v>0</v>
      </c>
      <c r="AP386" s="1">
        <v>50000</v>
      </c>
      <c r="AQ386" s="1">
        <f t="shared" si="5"/>
        <v>50000</v>
      </c>
    </row>
    <row r="387" spans="1:43" x14ac:dyDescent="0.3">
      <c r="A387" t="s">
        <v>133</v>
      </c>
      <c r="B387" t="s">
        <v>1033</v>
      </c>
      <c r="C387">
        <v>2</v>
      </c>
      <c r="D387" t="s">
        <v>498</v>
      </c>
      <c r="E387">
        <v>2.7</v>
      </c>
      <c r="F387" t="s">
        <v>222</v>
      </c>
      <c r="G387" t="s">
        <v>221</v>
      </c>
      <c r="H387" t="s">
        <v>222</v>
      </c>
      <c r="I387" t="s">
        <v>39</v>
      </c>
      <c r="J387" t="s">
        <v>40</v>
      </c>
      <c r="K387" t="s">
        <v>246</v>
      </c>
      <c r="L387">
        <v>4</v>
      </c>
      <c r="M387">
        <v>48</v>
      </c>
      <c r="N387" t="s">
        <v>248</v>
      </c>
      <c r="O387" t="s">
        <v>1088</v>
      </c>
      <c r="P387">
        <v>2500</v>
      </c>
      <c r="Q387" t="s">
        <v>1002</v>
      </c>
      <c r="R387">
        <v>2590</v>
      </c>
      <c r="S387" t="s">
        <v>69</v>
      </c>
      <c r="T387">
        <v>2591</v>
      </c>
      <c r="U387" t="s">
        <v>252</v>
      </c>
      <c r="V387">
        <v>0</v>
      </c>
      <c r="W387" t="s">
        <v>36</v>
      </c>
      <c r="X387">
        <v>2000</v>
      </c>
      <c r="Y387" t="s">
        <v>69</v>
      </c>
      <c r="Z387" t="s">
        <v>134</v>
      </c>
      <c r="AA387" t="s">
        <v>247</v>
      </c>
      <c r="AB387" t="s">
        <v>186</v>
      </c>
      <c r="AC387" t="s">
        <v>250</v>
      </c>
      <c r="AD387" t="s">
        <v>249</v>
      </c>
      <c r="AE387" s="1">
        <v>3775271.34</v>
      </c>
      <c r="AF387" s="1">
        <v>2500000</v>
      </c>
      <c r="AG387" s="1">
        <v>3757792.84</v>
      </c>
      <c r="AH387" s="1">
        <v>3757792.84</v>
      </c>
      <c r="AI387" s="1">
        <v>3757792.84</v>
      </c>
      <c r="AJ387" s="1">
        <v>3757792.84</v>
      </c>
      <c r="AK387" s="1">
        <v>3757792.84</v>
      </c>
      <c r="AL387" s="1">
        <v>17478.5</v>
      </c>
      <c r="AM387" s="1">
        <v>0</v>
      </c>
      <c r="AN387" s="1">
        <v>0</v>
      </c>
      <c r="AO387" s="1">
        <v>0</v>
      </c>
      <c r="AP387" s="1">
        <v>3775271.34</v>
      </c>
      <c r="AQ387" s="1">
        <f t="shared" ref="AQ387:AQ450" si="6">AE387-AM387+AN387+AO387</f>
        <v>3775271.34</v>
      </c>
    </row>
    <row r="388" spans="1:43" x14ac:dyDescent="0.3">
      <c r="A388" t="s">
        <v>133</v>
      </c>
      <c r="B388" t="s">
        <v>1033</v>
      </c>
      <c r="C388">
        <v>2</v>
      </c>
      <c r="D388" t="s">
        <v>498</v>
      </c>
      <c r="E388">
        <v>2.7</v>
      </c>
      <c r="F388" t="s">
        <v>222</v>
      </c>
      <c r="G388" t="s">
        <v>221</v>
      </c>
      <c r="H388" t="s">
        <v>222</v>
      </c>
      <c r="I388" t="s">
        <v>39</v>
      </c>
      <c r="J388" t="s">
        <v>40</v>
      </c>
      <c r="K388" t="s">
        <v>246</v>
      </c>
      <c r="L388">
        <v>4</v>
      </c>
      <c r="M388">
        <v>48</v>
      </c>
      <c r="N388" t="s">
        <v>248</v>
      </c>
      <c r="O388" t="s">
        <v>1088</v>
      </c>
      <c r="P388">
        <v>3800</v>
      </c>
      <c r="Q388" t="s">
        <v>1039</v>
      </c>
      <c r="R388">
        <v>3820</v>
      </c>
      <c r="S388" t="s">
        <v>34</v>
      </c>
      <c r="T388">
        <v>3821</v>
      </c>
      <c r="U388" t="s">
        <v>229</v>
      </c>
      <c r="V388">
        <v>0</v>
      </c>
      <c r="W388" t="s">
        <v>36</v>
      </c>
      <c r="X388">
        <v>3000</v>
      </c>
      <c r="Y388" t="s">
        <v>34</v>
      </c>
      <c r="Z388" t="s">
        <v>134</v>
      </c>
      <c r="AA388" t="s">
        <v>247</v>
      </c>
      <c r="AB388" t="s">
        <v>186</v>
      </c>
      <c r="AC388" t="s">
        <v>250</v>
      </c>
      <c r="AD388" t="s">
        <v>249</v>
      </c>
      <c r="AE388" s="1">
        <v>619981</v>
      </c>
      <c r="AF388" s="1">
        <v>500000</v>
      </c>
      <c r="AG388" s="1">
        <v>599981</v>
      </c>
      <c r="AH388" s="1">
        <v>599981</v>
      </c>
      <c r="AI388" s="1">
        <v>599981</v>
      </c>
      <c r="AJ388" s="1">
        <v>599981</v>
      </c>
      <c r="AK388" s="1">
        <v>599981</v>
      </c>
      <c r="AL388" s="1">
        <v>20000</v>
      </c>
      <c r="AM388" s="1">
        <v>0</v>
      </c>
      <c r="AN388" s="1">
        <v>0</v>
      </c>
      <c r="AO388" s="1">
        <v>0</v>
      </c>
      <c r="AP388" s="1">
        <v>619981</v>
      </c>
      <c r="AQ388" s="1">
        <f t="shared" si="6"/>
        <v>619981</v>
      </c>
    </row>
    <row r="389" spans="1:43" x14ac:dyDescent="0.3">
      <c r="A389" t="s">
        <v>133</v>
      </c>
      <c r="B389" t="s">
        <v>1033</v>
      </c>
      <c r="C389">
        <v>2</v>
      </c>
      <c r="D389" t="s">
        <v>498</v>
      </c>
      <c r="E389">
        <v>2.7</v>
      </c>
      <c r="F389" t="s">
        <v>222</v>
      </c>
      <c r="G389" t="s">
        <v>221</v>
      </c>
      <c r="H389" t="s">
        <v>222</v>
      </c>
      <c r="I389" t="s">
        <v>39</v>
      </c>
      <c r="J389" t="s">
        <v>40</v>
      </c>
      <c r="K389" t="s">
        <v>246</v>
      </c>
      <c r="L389">
        <v>4</v>
      </c>
      <c r="M389">
        <v>48</v>
      </c>
      <c r="N389" t="s">
        <v>248</v>
      </c>
      <c r="O389" t="s">
        <v>1088</v>
      </c>
      <c r="P389">
        <v>3300</v>
      </c>
      <c r="Q389" t="s">
        <v>1035</v>
      </c>
      <c r="R389">
        <v>3390</v>
      </c>
      <c r="S389" t="s">
        <v>34</v>
      </c>
      <c r="T389">
        <v>3391</v>
      </c>
      <c r="U389" t="s">
        <v>141</v>
      </c>
      <c r="V389">
        <v>0</v>
      </c>
      <c r="W389" t="s">
        <v>36</v>
      </c>
      <c r="X389">
        <v>3000</v>
      </c>
      <c r="Y389" t="s">
        <v>34</v>
      </c>
      <c r="Z389" t="s">
        <v>134</v>
      </c>
      <c r="AA389" t="s">
        <v>247</v>
      </c>
      <c r="AB389" t="s">
        <v>186</v>
      </c>
      <c r="AC389" t="s">
        <v>250</v>
      </c>
      <c r="AD389" t="s">
        <v>249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600000</v>
      </c>
      <c r="AO389" s="1">
        <v>0</v>
      </c>
      <c r="AP389" s="1">
        <v>0</v>
      </c>
      <c r="AQ389" s="1">
        <f t="shared" si="6"/>
        <v>600000</v>
      </c>
    </row>
    <row r="390" spans="1:43" x14ac:dyDescent="0.3">
      <c r="A390" t="s">
        <v>133</v>
      </c>
      <c r="B390" t="s">
        <v>1033</v>
      </c>
      <c r="C390">
        <v>2</v>
      </c>
      <c r="D390" t="s">
        <v>498</v>
      </c>
      <c r="E390">
        <v>2.7</v>
      </c>
      <c r="F390" t="s">
        <v>222</v>
      </c>
      <c r="G390" t="s">
        <v>221</v>
      </c>
      <c r="H390" t="s">
        <v>222</v>
      </c>
      <c r="I390" t="s">
        <v>39</v>
      </c>
      <c r="J390" t="s">
        <v>40</v>
      </c>
      <c r="K390" t="s">
        <v>246</v>
      </c>
      <c r="L390">
        <v>4</v>
      </c>
      <c r="M390">
        <v>48</v>
      </c>
      <c r="N390" t="s">
        <v>248</v>
      </c>
      <c r="O390" t="s">
        <v>1088</v>
      </c>
      <c r="P390">
        <v>4200</v>
      </c>
      <c r="Q390" t="s">
        <v>1057</v>
      </c>
      <c r="R390">
        <v>4210</v>
      </c>
      <c r="S390" t="s">
        <v>1041</v>
      </c>
      <c r="T390">
        <v>4211</v>
      </c>
      <c r="U390" t="s">
        <v>245</v>
      </c>
      <c r="V390">
        <v>0</v>
      </c>
      <c r="W390" t="s">
        <v>36</v>
      </c>
      <c r="X390">
        <v>4000</v>
      </c>
      <c r="Y390" t="s">
        <v>150</v>
      </c>
      <c r="Z390" t="s">
        <v>134</v>
      </c>
      <c r="AA390" t="s">
        <v>247</v>
      </c>
      <c r="AB390" t="s">
        <v>186</v>
      </c>
      <c r="AC390" t="s">
        <v>250</v>
      </c>
      <c r="AD390" t="s">
        <v>249</v>
      </c>
      <c r="AE390" s="1">
        <v>750000</v>
      </c>
      <c r="AF390" s="1">
        <v>1200000</v>
      </c>
      <c r="AG390" s="1">
        <v>199200</v>
      </c>
      <c r="AH390" s="1">
        <v>199200</v>
      </c>
      <c r="AI390" s="1">
        <v>199200</v>
      </c>
      <c r="AJ390" s="1">
        <v>199200</v>
      </c>
      <c r="AK390" s="1">
        <v>199200</v>
      </c>
      <c r="AL390" s="1">
        <v>550800</v>
      </c>
      <c r="AM390" s="1">
        <v>550800</v>
      </c>
      <c r="AN390" s="1">
        <v>0</v>
      </c>
      <c r="AO390" s="1">
        <v>0</v>
      </c>
      <c r="AP390" s="1">
        <v>1200000</v>
      </c>
      <c r="AQ390" s="1">
        <f t="shared" si="6"/>
        <v>199200</v>
      </c>
    </row>
    <row r="391" spans="1:43" x14ac:dyDescent="0.3">
      <c r="A391" t="s">
        <v>133</v>
      </c>
      <c r="B391" t="s">
        <v>1033</v>
      </c>
      <c r="C391">
        <v>2</v>
      </c>
      <c r="D391" t="s">
        <v>498</v>
      </c>
      <c r="E391">
        <v>2.7</v>
      </c>
      <c r="F391" t="s">
        <v>222</v>
      </c>
      <c r="G391" t="s">
        <v>221</v>
      </c>
      <c r="H391" t="s">
        <v>222</v>
      </c>
      <c r="I391" t="s">
        <v>39</v>
      </c>
      <c r="J391" t="s">
        <v>40</v>
      </c>
      <c r="K391" t="s">
        <v>246</v>
      </c>
      <c r="L391">
        <v>4</v>
      </c>
      <c r="M391">
        <v>48</v>
      </c>
      <c r="N391" t="s">
        <v>248</v>
      </c>
      <c r="O391" t="s">
        <v>1088</v>
      </c>
      <c r="P391">
        <v>4400</v>
      </c>
      <c r="Q391" t="s">
        <v>1040</v>
      </c>
      <c r="R391">
        <v>4410</v>
      </c>
      <c r="S391" t="s">
        <v>1041</v>
      </c>
      <c r="T391">
        <v>4411</v>
      </c>
      <c r="U391" t="s">
        <v>151</v>
      </c>
      <c r="V391">
        <v>32</v>
      </c>
      <c r="W391" t="s">
        <v>253</v>
      </c>
      <c r="X391">
        <v>4000</v>
      </c>
      <c r="Y391" t="s">
        <v>150</v>
      </c>
      <c r="Z391" t="s">
        <v>134</v>
      </c>
      <c r="AA391" t="s">
        <v>247</v>
      </c>
      <c r="AB391" t="s">
        <v>186</v>
      </c>
      <c r="AC391" t="s">
        <v>250</v>
      </c>
      <c r="AD391" t="s">
        <v>249</v>
      </c>
      <c r="AE391" s="1">
        <v>450000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450000</v>
      </c>
      <c r="AM391" s="1">
        <v>0</v>
      </c>
      <c r="AN391" s="1">
        <v>0</v>
      </c>
      <c r="AO391" s="1">
        <v>0</v>
      </c>
      <c r="AP391" s="1">
        <v>0</v>
      </c>
      <c r="AQ391" s="1">
        <f t="shared" si="6"/>
        <v>450000</v>
      </c>
    </row>
    <row r="392" spans="1:43" x14ac:dyDescent="0.3">
      <c r="A392" t="s">
        <v>133</v>
      </c>
      <c r="B392" t="s">
        <v>1033</v>
      </c>
      <c r="C392">
        <v>3</v>
      </c>
      <c r="D392" t="s">
        <v>1053</v>
      </c>
      <c r="E392">
        <v>3.1</v>
      </c>
      <c r="F392" t="s">
        <v>1078</v>
      </c>
      <c r="G392" t="s">
        <v>377</v>
      </c>
      <c r="H392" t="s">
        <v>378</v>
      </c>
      <c r="I392" t="s">
        <v>145</v>
      </c>
      <c r="J392" t="s">
        <v>146</v>
      </c>
      <c r="K392" t="s">
        <v>359</v>
      </c>
      <c r="L392">
        <v>8</v>
      </c>
      <c r="M392">
        <v>45</v>
      </c>
      <c r="N392" t="s">
        <v>380</v>
      </c>
      <c r="O392" t="s">
        <v>1088</v>
      </c>
      <c r="P392">
        <v>4300</v>
      </c>
      <c r="Q392" t="s">
        <v>975</v>
      </c>
      <c r="R392">
        <v>4310</v>
      </c>
      <c r="S392" t="s">
        <v>1041</v>
      </c>
      <c r="T392">
        <v>4311</v>
      </c>
      <c r="U392" t="s">
        <v>292</v>
      </c>
      <c r="V392">
        <v>0</v>
      </c>
      <c r="W392" t="s">
        <v>36</v>
      </c>
      <c r="X392">
        <v>4000</v>
      </c>
      <c r="Y392" t="s">
        <v>150</v>
      </c>
      <c r="Z392" t="s">
        <v>134</v>
      </c>
      <c r="AA392" t="s">
        <v>360</v>
      </c>
      <c r="AB392" t="s">
        <v>379</v>
      </c>
      <c r="AC392" t="s">
        <v>382</v>
      </c>
      <c r="AD392" t="s">
        <v>381</v>
      </c>
      <c r="AE392" s="1">
        <v>2000000</v>
      </c>
      <c r="AF392" s="1">
        <v>2000000</v>
      </c>
      <c r="AG392" s="1">
        <v>1950000</v>
      </c>
      <c r="AH392" s="1">
        <v>1950000</v>
      </c>
      <c r="AI392" s="1">
        <v>1950000</v>
      </c>
      <c r="AJ392" s="1">
        <v>1950000</v>
      </c>
      <c r="AK392" s="1">
        <v>1950000</v>
      </c>
      <c r="AL392" s="1">
        <v>50000</v>
      </c>
      <c r="AM392" s="1">
        <v>0</v>
      </c>
      <c r="AN392" s="1">
        <v>0</v>
      </c>
      <c r="AO392" s="1">
        <v>0</v>
      </c>
      <c r="AP392" s="1">
        <v>2000000</v>
      </c>
      <c r="AQ392" s="1">
        <f t="shared" si="6"/>
        <v>2000000</v>
      </c>
    </row>
    <row r="393" spans="1:43" x14ac:dyDescent="0.3">
      <c r="A393" t="s">
        <v>133</v>
      </c>
      <c r="B393" t="s">
        <v>1033</v>
      </c>
      <c r="C393">
        <v>3</v>
      </c>
      <c r="D393" t="s">
        <v>1053</v>
      </c>
      <c r="E393">
        <v>3.1</v>
      </c>
      <c r="F393" t="s">
        <v>1078</v>
      </c>
      <c r="G393" t="s">
        <v>377</v>
      </c>
      <c r="H393" t="s">
        <v>378</v>
      </c>
      <c r="I393" t="s">
        <v>145</v>
      </c>
      <c r="J393" t="s">
        <v>146</v>
      </c>
      <c r="K393" t="s">
        <v>359</v>
      </c>
      <c r="L393">
        <v>8</v>
      </c>
      <c r="M393">
        <v>46</v>
      </c>
      <c r="N393" t="s">
        <v>380</v>
      </c>
      <c r="O393" t="s">
        <v>1088</v>
      </c>
      <c r="P393">
        <v>4300</v>
      </c>
      <c r="Q393" t="s">
        <v>975</v>
      </c>
      <c r="R393">
        <v>4310</v>
      </c>
      <c r="S393" t="s">
        <v>1041</v>
      </c>
      <c r="T393">
        <v>4311</v>
      </c>
      <c r="U393" t="s">
        <v>292</v>
      </c>
      <c r="V393">
        <v>0</v>
      </c>
      <c r="W393" t="s">
        <v>36</v>
      </c>
      <c r="X393">
        <v>4000</v>
      </c>
      <c r="Y393" t="s">
        <v>150</v>
      </c>
      <c r="Z393" t="s">
        <v>134</v>
      </c>
      <c r="AA393" t="s">
        <v>360</v>
      </c>
      <c r="AB393" t="s">
        <v>379</v>
      </c>
      <c r="AC393" t="s">
        <v>383</v>
      </c>
      <c r="AD393" t="s">
        <v>381</v>
      </c>
      <c r="AE393" s="1">
        <v>300000</v>
      </c>
      <c r="AF393" s="1">
        <v>300000</v>
      </c>
      <c r="AG393" s="1">
        <v>210000</v>
      </c>
      <c r="AH393" s="1">
        <v>210000</v>
      </c>
      <c r="AI393" s="1">
        <v>210000</v>
      </c>
      <c r="AJ393" s="1">
        <v>48000</v>
      </c>
      <c r="AK393" s="1">
        <v>48000</v>
      </c>
      <c r="AL393" s="1">
        <v>90000</v>
      </c>
      <c r="AM393" s="1">
        <v>0</v>
      </c>
      <c r="AN393" s="1">
        <v>0</v>
      </c>
      <c r="AO393" s="1">
        <v>0</v>
      </c>
      <c r="AP393" s="1">
        <v>300000</v>
      </c>
      <c r="AQ393" s="1">
        <f t="shared" si="6"/>
        <v>300000</v>
      </c>
    </row>
    <row r="394" spans="1:43" x14ac:dyDescent="0.3">
      <c r="A394" t="s">
        <v>133</v>
      </c>
      <c r="B394" t="s">
        <v>1033</v>
      </c>
      <c r="C394">
        <v>3</v>
      </c>
      <c r="D394" t="s">
        <v>1053</v>
      </c>
      <c r="E394">
        <v>3.1</v>
      </c>
      <c r="F394" t="s">
        <v>1078</v>
      </c>
      <c r="G394" t="s">
        <v>377</v>
      </c>
      <c r="H394" t="s">
        <v>378</v>
      </c>
      <c r="I394" t="s">
        <v>39</v>
      </c>
      <c r="J394" t="s">
        <v>40</v>
      </c>
      <c r="K394" t="s">
        <v>359</v>
      </c>
      <c r="L394">
        <v>8</v>
      </c>
      <c r="M394">
        <v>42</v>
      </c>
      <c r="N394" t="s">
        <v>384</v>
      </c>
      <c r="O394" t="s">
        <v>1087</v>
      </c>
      <c r="P394">
        <v>5300</v>
      </c>
      <c r="Q394" t="s">
        <v>1075</v>
      </c>
      <c r="R394">
        <v>5310</v>
      </c>
      <c r="S394" t="s">
        <v>80</v>
      </c>
      <c r="T394">
        <v>5311</v>
      </c>
      <c r="U394" t="s">
        <v>194</v>
      </c>
      <c r="V394">
        <v>0</v>
      </c>
      <c r="W394" t="s">
        <v>36</v>
      </c>
      <c r="X394">
        <v>5000</v>
      </c>
      <c r="Y394" t="s">
        <v>80</v>
      </c>
      <c r="Z394" t="s">
        <v>134</v>
      </c>
      <c r="AA394" t="s">
        <v>360</v>
      </c>
      <c r="AB394" t="s">
        <v>379</v>
      </c>
      <c r="AC394" t="s">
        <v>386</v>
      </c>
      <c r="AD394" t="s">
        <v>385</v>
      </c>
      <c r="AE394" s="1">
        <v>173919.61</v>
      </c>
      <c r="AF394" s="1">
        <v>86000</v>
      </c>
      <c r="AG394" s="1">
        <v>173919.61</v>
      </c>
      <c r="AH394" s="1">
        <v>115919.61</v>
      </c>
      <c r="AI394" s="1">
        <v>115919.61</v>
      </c>
      <c r="AJ394" s="1">
        <v>115919.61</v>
      </c>
      <c r="AK394" s="1">
        <v>115919.61</v>
      </c>
      <c r="AL394" s="1">
        <v>0</v>
      </c>
      <c r="AM394" s="1">
        <v>0</v>
      </c>
      <c r="AN394" s="1">
        <v>0</v>
      </c>
      <c r="AO394" s="1">
        <v>0</v>
      </c>
      <c r="AP394" s="1">
        <v>136000</v>
      </c>
      <c r="AQ394" s="1">
        <f t="shared" si="6"/>
        <v>173919.61</v>
      </c>
    </row>
    <row r="395" spans="1:43" x14ac:dyDescent="0.3">
      <c r="A395" t="s">
        <v>133</v>
      </c>
      <c r="B395" t="s">
        <v>1033</v>
      </c>
      <c r="C395">
        <v>3</v>
      </c>
      <c r="D395" t="s">
        <v>1053</v>
      </c>
      <c r="E395">
        <v>3.1</v>
      </c>
      <c r="F395" t="s">
        <v>1078</v>
      </c>
      <c r="G395" t="s">
        <v>377</v>
      </c>
      <c r="H395" t="s">
        <v>378</v>
      </c>
      <c r="I395" t="s">
        <v>39</v>
      </c>
      <c r="J395" t="s">
        <v>40</v>
      </c>
      <c r="K395" t="s">
        <v>359</v>
      </c>
      <c r="L395">
        <v>8</v>
      </c>
      <c r="M395">
        <v>42</v>
      </c>
      <c r="N395" t="s">
        <v>384</v>
      </c>
      <c r="O395" t="s">
        <v>1087</v>
      </c>
      <c r="P395">
        <v>5400</v>
      </c>
      <c r="Q395" t="s">
        <v>342</v>
      </c>
      <c r="R395">
        <v>5450</v>
      </c>
      <c r="S395" t="s">
        <v>80</v>
      </c>
      <c r="T395">
        <v>5451</v>
      </c>
      <c r="U395" t="s">
        <v>461</v>
      </c>
      <c r="V395">
        <v>0</v>
      </c>
      <c r="W395" t="s">
        <v>36</v>
      </c>
      <c r="X395">
        <v>5000</v>
      </c>
      <c r="Y395" t="s">
        <v>80</v>
      </c>
      <c r="Z395" t="s">
        <v>134</v>
      </c>
      <c r="AA395" t="s">
        <v>360</v>
      </c>
      <c r="AB395" t="s">
        <v>379</v>
      </c>
      <c r="AC395" t="s">
        <v>386</v>
      </c>
      <c r="AD395" t="s">
        <v>385</v>
      </c>
      <c r="AE395" s="1">
        <v>120000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120000</v>
      </c>
      <c r="AM395" s="1">
        <v>0</v>
      </c>
      <c r="AN395" s="1">
        <v>0</v>
      </c>
      <c r="AO395" s="1">
        <v>0</v>
      </c>
      <c r="AP395" s="1">
        <v>120000</v>
      </c>
      <c r="AQ395" s="1">
        <f t="shared" si="6"/>
        <v>120000</v>
      </c>
    </row>
    <row r="396" spans="1:43" x14ac:dyDescent="0.3">
      <c r="A396" t="s">
        <v>133</v>
      </c>
      <c r="B396" t="s">
        <v>1033</v>
      </c>
      <c r="C396">
        <v>3</v>
      </c>
      <c r="D396" t="s">
        <v>1053</v>
      </c>
      <c r="E396">
        <v>3.1</v>
      </c>
      <c r="F396" t="s">
        <v>1078</v>
      </c>
      <c r="G396" t="s">
        <v>377</v>
      </c>
      <c r="H396" t="s">
        <v>378</v>
      </c>
      <c r="I396" t="s">
        <v>39</v>
      </c>
      <c r="J396" t="s">
        <v>40</v>
      </c>
      <c r="K396" t="s">
        <v>359</v>
      </c>
      <c r="L396">
        <v>8</v>
      </c>
      <c r="M396">
        <v>42</v>
      </c>
      <c r="N396" t="s">
        <v>384</v>
      </c>
      <c r="O396" t="s">
        <v>1087</v>
      </c>
      <c r="P396">
        <v>5600</v>
      </c>
      <c r="Q396" t="s">
        <v>1043</v>
      </c>
      <c r="R396">
        <v>5610</v>
      </c>
      <c r="S396" t="s">
        <v>80</v>
      </c>
      <c r="T396">
        <v>5611</v>
      </c>
      <c r="U396" t="s">
        <v>181</v>
      </c>
      <c r="V396">
        <v>0</v>
      </c>
      <c r="W396" t="s">
        <v>36</v>
      </c>
      <c r="X396">
        <v>5000</v>
      </c>
      <c r="Y396" t="s">
        <v>80</v>
      </c>
      <c r="Z396" t="s">
        <v>134</v>
      </c>
      <c r="AA396" t="s">
        <v>360</v>
      </c>
      <c r="AB396" t="s">
        <v>379</v>
      </c>
      <c r="AC396" t="s">
        <v>386</v>
      </c>
      <c r="AD396" t="s">
        <v>385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150000</v>
      </c>
      <c r="AQ396" s="1">
        <f t="shared" si="6"/>
        <v>0</v>
      </c>
    </row>
    <row r="397" spans="1:43" x14ac:dyDescent="0.3">
      <c r="A397" t="s">
        <v>133</v>
      </c>
      <c r="B397" t="s">
        <v>1033</v>
      </c>
      <c r="C397">
        <v>3</v>
      </c>
      <c r="D397" t="s">
        <v>1053</v>
      </c>
      <c r="E397">
        <v>3.1</v>
      </c>
      <c r="F397" t="s">
        <v>1078</v>
      </c>
      <c r="G397" t="s">
        <v>377</v>
      </c>
      <c r="H397" t="s">
        <v>378</v>
      </c>
      <c r="I397" t="s">
        <v>39</v>
      </c>
      <c r="J397" t="s">
        <v>40</v>
      </c>
      <c r="K397" t="s">
        <v>359</v>
      </c>
      <c r="L397">
        <v>8</v>
      </c>
      <c r="M397">
        <v>42</v>
      </c>
      <c r="N397" t="s">
        <v>384</v>
      </c>
      <c r="O397" t="s">
        <v>1087</v>
      </c>
      <c r="P397">
        <v>5600</v>
      </c>
      <c r="Q397" t="s">
        <v>1043</v>
      </c>
      <c r="R397">
        <v>5670</v>
      </c>
      <c r="S397" t="s">
        <v>80</v>
      </c>
      <c r="T397">
        <v>5671</v>
      </c>
      <c r="U397" t="s">
        <v>254</v>
      </c>
      <c r="V397">
        <v>0</v>
      </c>
      <c r="W397" t="s">
        <v>36</v>
      </c>
      <c r="X397">
        <v>5000</v>
      </c>
      <c r="Y397" t="s">
        <v>80</v>
      </c>
      <c r="Z397" t="s">
        <v>134</v>
      </c>
      <c r="AA397" t="s">
        <v>360</v>
      </c>
      <c r="AB397" t="s">
        <v>379</v>
      </c>
      <c r="AC397" t="s">
        <v>386</v>
      </c>
      <c r="AD397" t="s">
        <v>385</v>
      </c>
      <c r="AE397" s="1">
        <v>150000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150000</v>
      </c>
      <c r="AM397" s="1">
        <v>0</v>
      </c>
      <c r="AN397" s="1">
        <v>0</v>
      </c>
      <c r="AO397" s="1">
        <v>0</v>
      </c>
      <c r="AP397" s="1">
        <v>0</v>
      </c>
      <c r="AQ397" s="1">
        <f t="shared" si="6"/>
        <v>150000</v>
      </c>
    </row>
    <row r="398" spans="1:43" x14ac:dyDescent="0.3">
      <c r="A398" t="s">
        <v>133</v>
      </c>
      <c r="B398" t="s">
        <v>1033</v>
      </c>
      <c r="C398">
        <v>3</v>
      </c>
      <c r="D398" t="s">
        <v>1053</v>
      </c>
      <c r="E398">
        <v>3.1</v>
      </c>
      <c r="F398" t="s">
        <v>1078</v>
      </c>
      <c r="G398" t="s">
        <v>377</v>
      </c>
      <c r="H398" t="s">
        <v>378</v>
      </c>
      <c r="I398" t="s">
        <v>39</v>
      </c>
      <c r="J398" t="s">
        <v>40</v>
      </c>
      <c r="K398" t="s">
        <v>359</v>
      </c>
      <c r="L398">
        <v>8</v>
      </c>
      <c r="M398">
        <v>42</v>
      </c>
      <c r="N398" t="s">
        <v>384</v>
      </c>
      <c r="O398" t="s">
        <v>1088</v>
      </c>
      <c r="P398">
        <v>2200</v>
      </c>
      <c r="Q398" t="s">
        <v>1000</v>
      </c>
      <c r="R398">
        <v>2220</v>
      </c>
      <c r="S398" t="s">
        <v>69</v>
      </c>
      <c r="T398">
        <v>2221</v>
      </c>
      <c r="U398" t="s">
        <v>190</v>
      </c>
      <c r="V398">
        <v>0</v>
      </c>
      <c r="W398" t="s">
        <v>36</v>
      </c>
      <c r="X398">
        <v>2000</v>
      </c>
      <c r="Y398" t="s">
        <v>69</v>
      </c>
      <c r="Z398" t="s">
        <v>134</v>
      </c>
      <c r="AA398" t="s">
        <v>360</v>
      </c>
      <c r="AB398" t="s">
        <v>379</v>
      </c>
      <c r="AC398" t="s">
        <v>386</v>
      </c>
      <c r="AD398" t="s">
        <v>385</v>
      </c>
      <c r="AE398" s="1">
        <v>96000</v>
      </c>
      <c r="AF398" s="1">
        <v>100000</v>
      </c>
      <c r="AG398" s="1">
        <v>95999.4</v>
      </c>
      <c r="AH398" s="1">
        <v>95999.4</v>
      </c>
      <c r="AI398" s="1">
        <v>95999.4</v>
      </c>
      <c r="AJ398" s="1">
        <v>95999.4</v>
      </c>
      <c r="AK398" s="1">
        <v>95999.4</v>
      </c>
      <c r="AL398" s="1">
        <v>0.60000000000582077</v>
      </c>
      <c r="AM398" s="1">
        <v>0</v>
      </c>
      <c r="AN398" s="1">
        <v>0</v>
      </c>
      <c r="AO398" s="1">
        <v>0</v>
      </c>
      <c r="AP398" s="1">
        <v>100000</v>
      </c>
      <c r="AQ398" s="1">
        <f t="shared" si="6"/>
        <v>96000</v>
      </c>
    </row>
    <row r="399" spans="1:43" x14ac:dyDescent="0.3">
      <c r="A399" t="s">
        <v>133</v>
      </c>
      <c r="B399" t="s">
        <v>1033</v>
      </c>
      <c r="C399">
        <v>3</v>
      </c>
      <c r="D399" t="s">
        <v>1053</v>
      </c>
      <c r="E399">
        <v>3.1</v>
      </c>
      <c r="F399" t="s">
        <v>1078</v>
      </c>
      <c r="G399" t="s">
        <v>377</v>
      </c>
      <c r="H399" t="s">
        <v>378</v>
      </c>
      <c r="I399" t="s">
        <v>39</v>
      </c>
      <c r="J399" t="s">
        <v>40</v>
      </c>
      <c r="K399" t="s">
        <v>359</v>
      </c>
      <c r="L399">
        <v>8</v>
      </c>
      <c r="M399">
        <v>42</v>
      </c>
      <c r="N399" t="s">
        <v>384</v>
      </c>
      <c r="O399" t="s">
        <v>1088</v>
      </c>
      <c r="P399">
        <v>2300</v>
      </c>
      <c r="Q399" t="s">
        <v>1001</v>
      </c>
      <c r="R399">
        <v>2350</v>
      </c>
      <c r="S399" t="s">
        <v>69</v>
      </c>
      <c r="T399">
        <v>2351</v>
      </c>
      <c r="U399" t="s">
        <v>387</v>
      </c>
      <c r="V399">
        <v>0</v>
      </c>
      <c r="W399" t="s">
        <v>36</v>
      </c>
      <c r="X399">
        <v>2000</v>
      </c>
      <c r="Y399" t="s">
        <v>69</v>
      </c>
      <c r="Z399" t="s">
        <v>134</v>
      </c>
      <c r="AA399" t="s">
        <v>360</v>
      </c>
      <c r="AB399" t="s">
        <v>379</v>
      </c>
      <c r="AC399" t="s">
        <v>386</v>
      </c>
      <c r="AD399" t="s">
        <v>385</v>
      </c>
      <c r="AE399" s="1">
        <v>1073225.1100000001</v>
      </c>
      <c r="AF399" s="1">
        <v>700000</v>
      </c>
      <c r="AG399" s="1">
        <v>852169.15</v>
      </c>
      <c r="AH399" s="1">
        <v>575850.04</v>
      </c>
      <c r="AI399" s="1">
        <v>575154.04</v>
      </c>
      <c r="AJ399" s="1">
        <v>575154.04</v>
      </c>
      <c r="AK399" s="1">
        <v>575154.04</v>
      </c>
      <c r="AL399" s="1">
        <v>221055.96000000008</v>
      </c>
      <c r="AM399" s="1">
        <v>0</v>
      </c>
      <c r="AN399" s="1">
        <v>0</v>
      </c>
      <c r="AO399" s="1">
        <v>0</v>
      </c>
      <c r="AP399" s="1">
        <v>700000</v>
      </c>
      <c r="AQ399" s="1">
        <f t="shared" si="6"/>
        <v>1073225.1100000001</v>
      </c>
    </row>
    <row r="400" spans="1:43" x14ac:dyDescent="0.3">
      <c r="A400" t="s">
        <v>133</v>
      </c>
      <c r="B400" t="s">
        <v>1033</v>
      </c>
      <c r="C400">
        <v>3</v>
      </c>
      <c r="D400" t="s">
        <v>1053</v>
      </c>
      <c r="E400">
        <v>3.1</v>
      </c>
      <c r="F400" t="s">
        <v>1078</v>
      </c>
      <c r="G400" t="s">
        <v>377</v>
      </c>
      <c r="H400" t="s">
        <v>378</v>
      </c>
      <c r="I400" t="s">
        <v>39</v>
      </c>
      <c r="J400" t="s">
        <v>40</v>
      </c>
      <c r="K400" t="s">
        <v>359</v>
      </c>
      <c r="L400">
        <v>8</v>
      </c>
      <c r="M400">
        <v>42</v>
      </c>
      <c r="N400" t="s">
        <v>384</v>
      </c>
      <c r="O400" t="s">
        <v>1088</v>
      </c>
      <c r="P400">
        <v>2300</v>
      </c>
      <c r="Q400" t="s">
        <v>1001</v>
      </c>
      <c r="R400">
        <v>2390</v>
      </c>
      <c r="S400" t="s">
        <v>69</v>
      </c>
      <c r="T400">
        <v>2391</v>
      </c>
      <c r="U400" t="s">
        <v>388</v>
      </c>
      <c r="V400">
        <v>0</v>
      </c>
      <c r="W400" t="s">
        <v>36</v>
      </c>
      <c r="X400">
        <v>2000</v>
      </c>
      <c r="Y400" t="s">
        <v>69</v>
      </c>
      <c r="Z400" t="s">
        <v>134</v>
      </c>
      <c r="AA400" t="s">
        <v>360</v>
      </c>
      <c r="AB400" t="s">
        <v>379</v>
      </c>
      <c r="AC400" t="s">
        <v>386</v>
      </c>
      <c r="AD400" t="s">
        <v>385</v>
      </c>
      <c r="AE400" s="1">
        <v>630000</v>
      </c>
      <c r="AF400" s="1">
        <v>500000</v>
      </c>
      <c r="AG400" s="1">
        <v>450000</v>
      </c>
      <c r="AH400" s="1">
        <v>450000</v>
      </c>
      <c r="AI400" s="1">
        <v>450000</v>
      </c>
      <c r="AJ400" s="1">
        <v>450000</v>
      </c>
      <c r="AK400" s="1">
        <v>450000</v>
      </c>
      <c r="AL400" s="1">
        <v>180000</v>
      </c>
      <c r="AM400" s="1">
        <v>0</v>
      </c>
      <c r="AN400" s="1">
        <v>0</v>
      </c>
      <c r="AO400" s="1">
        <v>0</v>
      </c>
      <c r="AP400" s="1">
        <v>540000</v>
      </c>
      <c r="AQ400" s="1">
        <f t="shared" si="6"/>
        <v>630000</v>
      </c>
    </row>
    <row r="401" spans="1:43" x14ac:dyDescent="0.3">
      <c r="A401" t="s">
        <v>133</v>
      </c>
      <c r="B401" t="s">
        <v>1033</v>
      </c>
      <c r="C401">
        <v>3</v>
      </c>
      <c r="D401" t="s">
        <v>1053</v>
      </c>
      <c r="E401">
        <v>3.1</v>
      </c>
      <c r="F401" t="s">
        <v>1078</v>
      </c>
      <c r="G401" t="s">
        <v>377</v>
      </c>
      <c r="H401" t="s">
        <v>378</v>
      </c>
      <c r="I401" t="s">
        <v>39</v>
      </c>
      <c r="J401" t="s">
        <v>40</v>
      </c>
      <c r="K401" t="s">
        <v>359</v>
      </c>
      <c r="L401">
        <v>8</v>
      </c>
      <c r="M401">
        <v>42</v>
      </c>
      <c r="N401" t="s">
        <v>384</v>
      </c>
      <c r="O401" t="s">
        <v>1088</v>
      </c>
      <c r="P401">
        <v>2400</v>
      </c>
      <c r="Q401" t="s">
        <v>1061</v>
      </c>
      <c r="R401">
        <v>2430</v>
      </c>
      <c r="S401" t="s">
        <v>69</v>
      </c>
      <c r="T401">
        <v>2431</v>
      </c>
      <c r="U401" t="s">
        <v>389</v>
      </c>
      <c r="V401">
        <v>0</v>
      </c>
      <c r="W401" t="s">
        <v>36</v>
      </c>
      <c r="X401">
        <v>2000</v>
      </c>
      <c r="Y401" t="s">
        <v>69</v>
      </c>
      <c r="Z401" t="s">
        <v>134</v>
      </c>
      <c r="AA401" t="s">
        <v>360</v>
      </c>
      <c r="AB401" t="s">
        <v>379</v>
      </c>
      <c r="AC401" t="s">
        <v>386</v>
      </c>
      <c r="AD401" t="s">
        <v>385</v>
      </c>
      <c r="AE401" s="1">
        <v>10000</v>
      </c>
      <c r="AF401" s="1">
        <v>100000</v>
      </c>
      <c r="AG401" s="1">
        <v>9164</v>
      </c>
      <c r="AH401" s="1">
        <v>9164</v>
      </c>
      <c r="AI401" s="1">
        <v>0</v>
      </c>
      <c r="AJ401" s="1">
        <v>0</v>
      </c>
      <c r="AK401" s="1">
        <v>0</v>
      </c>
      <c r="AL401" s="1">
        <v>836</v>
      </c>
      <c r="AM401" s="1">
        <v>0</v>
      </c>
      <c r="AN401" s="1">
        <v>0</v>
      </c>
      <c r="AO401" s="1">
        <v>0</v>
      </c>
      <c r="AP401" s="1">
        <v>100000</v>
      </c>
      <c r="AQ401" s="1">
        <f t="shared" si="6"/>
        <v>10000</v>
      </c>
    </row>
    <row r="402" spans="1:43" x14ac:dyDescent="0.3">
      <c r="A402" t="s">
        <v>133</v>
      </c>
      <c r="B402" t="s">
        <v>1033</v>
      </c>
      <c r="C402">
        <v>3</v>
      </c>
      <c r="D402" t="s">
        <v>1053</v>
      </c>
      <c r="E402">
        <v>3.1</v>
      </c>
      <c r="F402" t="s">
        <v>1078</v>
      </c>
      <c r="G402" t="s">
        <v>377</v>
      </c>
      <c r="H402" t="s">
        <v>378</v>
      </c>
      <c r="I402" t="s">
        <v>39</v>
      </c>
      <c r="J402" t="s">
        <v>40</v>
      </c>
      <c r="K402" t="s">
        <v>359</v>
      </c>
      <c r="L402">
        <v>8</v>
      </c>
      <c r="M402">
        <v>42</v>
      </c>
      <c r="N402" t="s">
        <v>384</v>
      </c>
      <c r="O402" t="s">
        <v>1088</v>
      </c>
      <c r="P402">
        <v>2400</v>
      </c>
      <c r="Q402" t="s">
        <v>1061</v>
      </c>
      <c r="R402">
        <v>2450</v>
      </c>
      <c r="S402" t="s">
        <v>69</v>
      </c>
      <c r="T402">
        <v>2451</v>
      </c>
      <c r="U402" t="s">
        <v>330</v>
      </c>
      <c r="V402">
        <v>0</v>
      </c>
      <c r="W402" t="s">
        <v>36</v>
      </c>
      <c r="X402">
        <v>2000</v>
      </c>
      <c r="Y402" t="s">
        <v>69</v>
      </c>
      <c r="Z402" t="s">
        <v>134</v>
      </c>
      <c r="AA402" t="s">
        <v>360</v>
      </c>
      <c r="AB402" t="s">
        <v>379</v>
      </c>
      <c r="AC402" t="s">
        <v>386</v>
      </c>
      <c r="AD402" t="s">
        <v>385</v>
      </c>
      <c r="AE402" s="1">
        <v>0</v>
      </c>
      <c r="AF402" s="1">
        <v>400000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90000</v>
      </c>
      <c r="AQ402" s="1">
        <f t="shared" si="6"/>
        <v>0</v>
      </c>
    </row>
    <row r="403" spans="1:43" x14ac:dyDescent="0.3">
      <c r="A403" t="s">
        <v>133</v>
      </c>
      <c r="B403" t="s">
        <v>1033</v>
      </c>
      <c r="C403">
        <v>3</v>
      </c>
      <c r="D403" t="s">
        <v>1053</v>
      </c>
      <c r="E403">
        <v>3.1</v>
      </c>
      <c r="F403" t="s">
        <v>1078</v>
      </c>
      <c r="G403" t="s">
        <v>377</v>
      </c>
      <c r="H403" t="s">
        <v>378</v>
      </c>
      <c r="I403" t="s">
        <v>39</v>
      </c>
      <c r="J403" t="s">
        <v>40</v>
      </c>
      <c r="K403" t="s">
        <v>359</v>
      </c>
      <c r="L403">
        <v>8</v>
      </c>
      <c r="M403">
        <v>42</v>
      </c>
      <c r="N403" t="s">
        <v>384</v>
      </c>
      <c r="O403" t="s">
        <v>1088</v>
      </c>
      <c r="P403">
        <v>2500</v>
      </c>
      <c r="Q403" t="s">
        <v>1002</v>
      </c>
      <c r="R403">
        <v>2560</v>
      </c>
      <c r="S403" t="s">
        <v>69</v>
      </c>
      <c r="T403">
        <v>2561</v>
      </c>
      <c r="U403" t="s">
        <v>173</v>
      </c>
      <c r="V403">
        <v>0</v>
      </c>
      <c r="W403" t="s">
        <v>36</v>
      </c>
      <c r="X403">
        <v>2000</v>
      </c>
      <c r="Y403" t="s">
        <v>69</v>
      </c>
      <c r="Z403" t="s">
        <v>134</v>
      </c>
      <c r="AA403" t="s">
        <v>360</v>
      </c>
      <c r="AB403" t="s">
        <v>379</v>
      </c>
      <c r="AC403" t="s">
        <v>386</v>
      </c>
      <c r="AD403" t="s">
        <v>385</v>
      </c>
      <c r="AE403" s="1">
        <v>500000</v>
      </c>
      <c r="AF403" s="1">
        <v>500000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500000</v>
      </c>
      <c r="AM403" s="1">
        <v>500000</v>
      </c>
      <c r="AN403" s="1">
        <v>0</v>
      </c>
      <c r="AO403" s="1">
        <v>0</v>
      </c>
      <c r="AP403" s="1">
        <v>500000</v>
      </c>
      <c r="AQ403" s="1">
        <f t="shared" si="6"/>
        <v>0</v>
      </c>
    </row>
    <row r="404" spans="1:43" x14ac:dyDescent="0.3">
      <c r="A404" t="s">
        <v>133</v>
      </c>
      <c r="B404" t="s">
        <v>1033</v>
      </c>
      <c r="C404">
        <v>3</v>
      </c>
      <c r="D404" t="s">
        <v>1053</v>
      </c>
      <c r="E404">
        <v>3.1</v>
      </c>
      <c r="F404" t="s">
        <v>1078</v>
      </c>
      <c r="G404" t="s">
        <v>377</v>
      </c>
      <c r="H404" t="s">
        <v>378</v>
      </c>
      <c r="I404" t="s">
        <v>39</v>
      </c>
      <c r="J404" t="s">
        <v>40</v>
      </c>
      <c r="K404" t="s">
        <v>359</v>
      </c>
      <c r="L404">
        <v>8</v>
      </c>
      <c r="M404">
        <v>42</v>
      </c>
      <c r="N404" t="s">
        <v>384</v>
      </c>
      <c r="O404" t="s">
        <v>1088</v>
      </c>
      <c r="P404">
        <v>2700</v>
      </c>
      <c r="Q404" t="s">
        <v>1003</v>
      </c>
      <c r="R404">
        <v>2720</v>
      </c>
      <c r="S404" t="s">
        <v>69</v>
      </c>
      <c r="T404">
        <v>2721</v>
      </c>
      <c r="U404" t="s">
        <v>162</v>
      </c>
      <c r="V404">
        <v>0</v>
      </c>
      <c r="W404" t="s">
        <v>36</v>
      </c>
      <c r="X404">
        <v>2000</v>
      </c>
      <c r="Y404" t="s">
        <v>69</v>
      </c>
      <c r="Z404" t="s">
        <v>134</v>
      </c>
      <c r="AA404" t="s">
        <v>360</v>
      </c>
      <c r="AB404" t="s">
        <v>379</v>
      </c>
      <c r="AC404" t="s">
        <v>386</v>
      </c>
      <c r="AD404" t="s">
        <v>385</v>
      </c>
      <c r="AE404" s="1">
        <v>200000</v>
      </c>
      <c r="AF404" s="1">
        <v>200000</v>
      </c>
      <c r="AG404" s="1">
        <v>156597.81</v>
      </c>
      <c r="AH404" s="1">
        <v>144417.81</v>
      </c>
      <c r="AI404" s="1">
        <v>101153.78</v>
      </c>
      <c r="AJ404" s="1">
        <v>101153.78</v>
      </c>
      <c r="AK404" s="1">
        <v>101153.78</v>
      </c>
      <c r="AL404" s="1">
        <v>43402.19</v>
      </c>
      <c r="AM404" s="1">
        <v>0</v>
      </c>
      <c r="AN404" s="1">
        <v>0</v>
      </c>
      <c r="AO404" s="1">
        <v>0</v>
      </c>
      <c r="AP404" s="1">
        <v>200000</v>
      </c>
      <c r="AQ404" s="1">
        <f t="shared" si="6"/>
        <v>200000</v>
      </c>
    </row>
    <row r="405" spans="1:43" x14ac:dyDescent="0.3">
      <c r="A405" t="s">
        <v>133</v>
      </c>
      <c r="B405" t="s">
        <v>1033</v>
      </c>
      <c r="C405">
        <v>3</v>
      </c>
      <c r="D405" t="s">
        <v>1053</v>
      </c>
      <c r="E405">
        <v>3.1</v>
      </c>
      <c r="F405" t="s">
        <v>1078</v>
      </c>
      <c r="G405" t="s">
        <v>377</v>
      </c>
      <c r="H405" t="s">
        <v>378</v>
      </c>
      <c r="I405" t="s">
        <v>39</v>
      </c>
      <c r="J405" t="s">
        <v>40</v>
      </c>
      <c r="K405" t="s">
        <v>359</v>
      </c>
      <c r="L405">
        <v>8</v>
      </c>
      <c r="M405">
        <v>42</v>
      </c>
      <c r="N405" t="s">
        <v>384</v>
      </c>
      <c r="O405" t="s">
        <v>1088</v>
      </c>
      <c r="P405">
        <v>2900</v>
      </c>
      <c r="Q405" t="s">
        <v>1005</v>
      </c>
      <c r="R405">
        <v>2910</v>
      </c>
      <c r="S405" t="s">
        <v>69</v>
      </c>
      <c r="T405">
        <v>2911</v>
      </c>
      <c r="U405" t="s">
        <v>163</v>
      </c>
      <c r="V405">
        <v>0</v>
      </c>
      <c r="W405" t="s">
        <v>36</v>
      </c>
      <c r="X405">
        <v>2000</v>
      </c>
      <c r="Y405" t="s">
        <v>69</v>
      </c>
      <c r="Z405" t="s">
        <v>134</v>
      </c>
      <c r="AA405" t="s">
        <v>360</v>
      </c>
      <c r="AB405" t="s">
        <v>379</v>
      </c>
      <c r="AC405" t="s">
        <v>386</v>
      </c>
      <c r="AD405" t="s">
        <v>385</v>
      </c>
      <c r="AE405" s="1">
        <v>150000</v>
      </c>
      <c r="AF405" s="1">
        <v>150000</v>
      </c>
      <c r="AG405" s="1">
        <v>76553.75</v>
      </c>
      <c r="AH405" s="1">
        <v>76553.75</v>
      </c>
      <c r="AI405" s="1">
        <v>76553.75</v>
      </c>
      <c r="AJ405" s="1">
        <v>76553.75</v>
      </c>
      <c r="AK405" s="1">
        <v>15805.7</v>
      </c>
      <c r="AL405" s="1">
        <v>73446.25</v>
      </c>
      <c r="AM405" s="1">
        <v>0</v>
      </c>
      <c r="AN405" s="1">
        <v>0</v>
      </c>
      <c r="AO405" s="1">
        <v>0</v>
      </c>
      <c r="AP405" s="1">
        <v>150000</v>
      </c>
      <c r="AQ405" s="1">
        <f t="shared" si="6"/>
        <v>150000</v>
      </c>
    </row>
    <row r="406" spans="1:43" x14ac:dyDescent="0.3">
      <c r="A406" t="s">
        <v>133</v>
      </c>
      <c r="B406" t="s">
        <v>1033</v>
      </c>
      <c r="C406">
        <v>3</v>
      </c>
      <c r="D406" t="s">
        <v>1053</v>
      </c>
      <c r="E406">
        <v>3.1</v>
      </c>
      <c r="F406" t="s">
        <v>1078</v>
      </c>
      <c r="G406" t="s">
        <v>377</v>
      </c>
      <c r="H406" t="s">
        <v>378</v>
      </c>
      <c r="I406" t="s">
        <v>39</v>
      </c>
      <c r="J406" t="s">
        <v>40</v>
      </c>
      <c r="K406" t="s">
        <v>359</v>
      </c>
      <c r="L406">
        <v>8</v>
      </c>
      <c r="M406">
        <v>42</v>
      </c>
      <c r="N406" t="s">
        <v>384</v>
      </c>
      <c r="O406" t="s">
        <v>1088</v>
      </c>
      <c r="P406">
        <v>3200</v>
      </c>
      <c r="Q406" t="s">
        <v>1047</v>
      </c>
      <c r="R406">
        <v>3260</v>
      </c>
      <c r="S406" t="s">
        <v>34</v>
      </c>
      <c r="T406">
        <v>3261</v>
      </c>
      <c r="U406" t="s">
        <v>175</v>
      </c>
      <c r="V406">
        <v>17</v>
      </c>
      <c r="W406" t="s">
        <v>390</v>
      </c>
      <c r="X406">
        <v>3000</v>
      </c>
      <c r="Y406" t="s">
        <v>34</v>
      </c>
      <c r="Z406" t="s">
        <v>134</v>
      </c>
      <c r="AA406" t="s">
        <v>360</v>
      </c>
      <c r="AB406" t="s">
        <v>379</v>
      </c>
      <c r="AC406" t="s">
        <v>386</v>
      </c>
      <c r="AD406" t="s">
        <v>385</v>
      </c>
      <c r="AE406" s="1">
        <v>0</v>
      </c>
      <c r="AF406" s="1">
        <v>499990.64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1000000</v>
      </c>
      <c r="AQ406" s="1">
        <f t="shared" si="6"/>
        <v>0</v>
      </c>
    </row>
    <row r="407" spans="1:43" x14ac:dyDescent="0.3">
      <c r="A407" t="s">
        <v>133</v>
      </c>
      <c r="B407" t="s">
        <v>1033</v>
      </c>
      <c r="C407">
        <v>3</v>
      </c>
      <c r="D407" t="s">
        <v>1053</v>
      </c>
      <c r="E407">
        <v>3.1</v>
      </c>
      <c r="F407" t="s">
        <v>1078</v>
      </c>
      <c r="G407" t="s">
        <v>377</v>
      </c>
      <c r="H407" t="s">
        <v>378</v>
      </c>
      <c r="I407" t="s">
        <v>39</v>
      </c>
      <c r="J407" t="s">
        <v>40</v>
      </c>
      <c r="K407" t="s">
        <v>359</v>
      </c>
      <c r="L407">
        <v>8</v>
      </c>
      <c r="M407">
        <v>42</v>
      </c>
      <c r="N407" t="s">
        <v>384</v>
      </c>
      <c r="O407" t="s">
        <v>1088</v>
      </c>
      <c r="P407">
        <v>3200</v>
      </c>
      <c r="Q407" t="s">
        <v>1047</v>
      </c>
      <c r="R407">
        <v>3260</v>
      </c>
      <c r="S407" t="s">
        <v>34</v>
      </c>
      <c r="T407">
        <v>3261</v>
      </c>
      <c r="U407" t="s">
        <v>175</v>
      </c>
      <c r="V407">
        <v>18</v>
      </c>
      <c r="W407" t="s">
        <v>391</v>
      </c>
      <c r="X407">
        <v>3000</v>
      </c>
      <c r="Y407" t="s">
        <v>34</v>
      </c>
      <c r="Z407" t="s">
        <v>134</v>
      </c>
      <c r="AA407" t="s">
        <v>360</v>
      </c>
      <c r="AB407" t="s">
        <v>379</v>
      </c>
      <c r="AC407" t="s">
        <v>386</v>
      </c>
      <c r="AD407" t="s">
        <v>385</v>
      </c>
      <c r="AE407" s="1">
        <v>495088</v>
      </c>
      <c r="AF407" s="1">
        <v>500009.36</v>
      </c>
      <c r="AG407" s="1">
        <v>495088</v>
      </c>
      <c r="AH407" s="1">
        <v>495088</v>
      </c>
      <c r="AI407" s="1">
        <v>495088</v>
      </c>
      <c r="AJ407" s="1">
        <v>495088</v>
      </c>
      <c r="AK407" s="1">
        <v>495088</v>
      </c>
      <c r="AL407" s="1">
        <v>0</v>
      </c>
      <c r="AM407" s="1">
        <v>0</v>
      </c>
      <c r="AN407" s="1">
        <v>0</v>
      </c>
      <c r="AO407" s="1">
        <v>0</v>
      </c>
      <c r="AP407" s="1">
        <v>500000</v>
      </c>
      <c r="AQ407" s="1">
        <f t="shared" si="6"/>
        <v>495088</v>
      </c>
    </row>
    <row r="408" spans="1:43" x14ac:dyDescent="0.3">
      <c r="A408" t="s">
        <v>133</v>
      </c>
      <c r="B408" t="s">
        <v>1033</v>
      </c>
      <c r="C408">
        <v>3</v>
      </c>
      <c r="D408" t="s">
        <v>1053</v>
      </c>
      <c r="E408">
        <v>3.1</v>
      </c>
      <c r="F408" t="s">
        <v>1078</v>
      </c>
      <c r="G408" t="s">
        <v>377</v>
      </c>
      <c r="H408" t="s">
        <v>378</v>
      </c>
      <c r="I408" t="s">
        <v>39</v>
      </c>
      <c r="J408" t="s">
        <v>40</v>
      </c>
      <c r="K408" t="s">
        <v>359</v>
      </c>
      <c r="L408">
        <v>8</v>
      </c>
      <c r="M408">
        <v>42</v>
      </c>
      <c r="N408" t="s">
        <v>384</v>
      </c>
      <c r="O408" t="s">
        <v>1088</v>
      </c>
      <c r="P408">
        <v>3300</v>
      </c>
      <c r="Q408" t="s">
        <v>1035</v>
      </c>
      <c r="R408">
        <v>3390</v>
      </c>
      <c r="S408" t="s">
        <v>34</v>
      </c>
      <c r="T408">
        <v>3391</v>
      </c>
      <c r="U408" t="s">
        <v>141</v>
      </c>
      <c r="V408">
        <v>0</v>
      </c>
      <c r="W408" t="s">
        <v>36</v>
      </c>
      <c r="X408">
        <v>3000</v>
      </c>
      <c r="Y408" t="s">
        <v>34</v>
      </c>
      <c r="Z408" t="s">
        <v>134</v>
      </c>
      <c r="AA408" t="s">
        <v>360</v>
      </c>
      <c r="AB408" t="s">
        <v>379</v>
      </c>
      <c r="AC408" t="s">
        <v>386</v>
      </c>
      <c r="AD408" t="s">
        <v>385</v>
      </c>
      <c r="AE408" s="1">
        <v>42000</v>
      </c>
      <c r="AF408" s="1">
        <v>0</v>
      </c>
      <c r="AG408" s="1">
        <v>41064</v>
      </c>
      <c r="AH408" s="1">
        <v>41064</v>
      </c>
      <c r="AI408" s="1">
        <v>0</v>
      </c>
      <c r="AJ408" s="1">
        <v>0</v>
      </c>
      <c r="AK408" s="1">
        <v>0</v>
      </c>
      <c r="AL408" s="1">
        <v>936</v>
      </c>
      <c r="AM408" s="1">
        <v>0</v>
      </c>
      <c r="AN408" s="1">
        <v>0</v>
      </c>
      <c r="AO408" s="1">
        <v>0</v>
      </c>
      <c r="AP408" s="1">
        <v>42000</v>
      </c>
      <c r="AQ408" s="1">
        <f t="shared" si="6"/>
        <v>42000</v>
      </c>
    </row>
    <row r="409" spans="1:43" x14ac:dyDescent="0.3">
      <c r="A409" t="s">
        <v>133</v>
      </c>
      <c r="B409" t="s">
        <v>1033</v>
      </c>
      <c r="C409">
        <v>3</v>
      </c>
      <c r="D409" t="s">
        <v>1053</v>
      </c>
      <c r="E409">
        <v>3.1</v>
      </c>
      <c r="F409" t="s">
        <v>1078</v>
      </c>
      <c r="G409" t="s">
        <v>377</v>
      </c>
      <c r="H409" t="s">
        <v>378</v>
      </c>
      <c r="I409" t="s">
        <v>39</v>
      </c>
      <c r="J409" t="s">
        <v>40</v>
      </c>
      <c r="K409" t="s">
        <v>359</v>
      </c>
      <c r="L409">
        <v>8</v>
      </c>
      <c r="M409">
        <v>42</v>
      </c>
      <c r="N409" t="s">
        <v>384</v>
      </c>
      <c r="O409" t="s">
        <v>1088</v>
      </c>
      <c r="P409">
        <v>3800</v>
      </c>
      <c r="Q409" t="s">
        <v>1039</v>
      </c>
      <c r="R409">
        <v>3820</v>
      </c>
      <c r="S409" t="s">
        <v>34</v>
      </c>
      <c r="T409">
        <v>3821</v>
      </c>
      <c r="U409" t="s">
        <v>229</v>
      </c>
      <c r="V409">
        <v>0</v>
      </c>
      <c r="W409" t="s">
        <v>36</v>
      </c>
      <c r="X409">
        <v>3000</v>
      </c>
      <c r="Y409" t="s">
        <v>34</v>
      </c>
      <c r="Z409" t="s">
        <v>134</v>
      </c>
      <c r="AA409" t="s">
        <v>360</v>
      </c>
      <c r="AB409" t="s">
        <v>379</v>
      </c>
      <c r="AC409" t="s">
        <v>386</v>
      </c>
      <c r="AD409" t="s">
        <v>385</v>
      </c>
      <c r="AE409" s="1">
        <v>830817</v>
      </c>
      <c r="AF409" s="1">
        <v>100006.84</v>
      </c>
      <c r="AG409" s="1">
        <v>829880</v>
      </c>
      <c r="AH409" s="1">
        <v>694160</v>
      </c>
      <c r="AI409" s="1">
        <v>641960</v>
      </c>
      <c r="AJ409" s="1">
        <v>441960</v>
      </c>
      <c r="AK409" s="1">
        <v>441960</v>
      </c>
      <c r="AL409" s="1">
        <v>937</v>
      </c>
      <c r="AM409" s="1">
        <v>0</v>
      </c>
      <c r="AN409" s="1">
        <v>500000</v>
      </c>
      <c r="AO409" s="1">
        <v>0</v>
      </c>
      <c r="AP409" s="1">
        <v>815620</v>
      </c>
      <c r="AQ409" s="1">
        <f t="shared" si="6"/>
        <v>1330817</v>
      </c>
    </row>
    <row r="410" spans="1:43" x14ac:dyDescent="0.3">
      <c r="A410" t="s">
        <v>133</v>
      </c>
      <c r="B410" t="s">
        <v>1033</v>
      </c>
      <c r="C410">
        <v>3</v>
      </c>
      <c r="D410" t="s">
        <v>1053</v>
      </c>
      <c r="E410">
        <v>3.1</v>
      </c>
      <c r="F410" t="s">
        <v>1078</v>
      </c>
      <c r="G410" t="s">
        <v>377</v>
      </c>
      <c r="H410" t="s">
        <v>378</v>
      </c>
      <c r="I410" t="s">
        <v>39</v>
      </c>
      <c r="J410" t="s">
        <v>40</v>
      </c>
      <c r="K410" t="s">
        <v>359</v>
      </c>
      <c r="L410">
        <v>8</v>
      </c>
      <c r="M410">
        <v>42</v>
      </c>
      <c r="N410" t="s">
        <v>384</v>
      </c>
      <c r="O410" t="s">
        <v>1088</v>
      </c>
      <c r="P410">
        <v>3800</v>
      </c>
      <c r="Q410" t="s">
        <v>1039</v>
      </c>
      <c r="R410">
        <v>3820</v>
      </c>
      <c r="S410" t="s">
        <v>34</v>
      </c>
      <c r="T410">
        <v>3821</v>
      </c>
      <c r="U410" t="s">
        <v>229</v>
      </c>
      <c r="V410">
        <v>19</v>
      </c>
      <c r="W410" t="s">
        <v>392</v>
      </c>
      <c r="X410">
        <v>3000</v>
      </c>
      <c r="Y410" t="s">
        <v>34</v>
      </c>
      <c r="Z410" t="s">
        <v>134</v>
      </c>
      <c r="AA410" t="s">
        <v>360</v>
      </c>
      <c r="AB410" t="s">
        <v>379</v>
      </c>
      <c r="AC410" t="s">
        <v>386</v>
      </c>
      <c r="AD410" t="s">
        <v>385</v>
      </c>
      <c r="AE410" s="1">
        <v>445000</v>
      </c>
      <c r="AF410" s="1">
        <v>400006.84</v>
      </c>
      <c r="AG410" s="1">
        <v>445000</v>
      </c>
      <c r="AH410" s="1">
        <v>445000</v>
      </c>
      <c r="AI410" s="1">
        <v>445000</v>
      </c>
      <c r="AJ410" s="1">
        <v>445000</v>
      </c>
      <c r="AK410" s="1">
        <v>445000</v>
      </c>
      <c r="AL410" s="1">
        <v>0</v>
      </c>
      <c r="AM410" s="1">
        <v>0</v>
      </c>
      <c r="AN410" s="1">
        <v>0</v>
      </c>
      <c r="AO410" s="1">
        <v>0</v>
      </c>
      <c r="AP410" s="1">
        <v>445000</v>
      </c>
      <c r="AQ410" s="1">
        <f t="shared" si="6"/>
        <v>445000</v>
      </c>
    </row>
    <row r="411" spans="1:43" x14ac:dyDescent="0.3">
      <c r="A411" t="s">
        <v>133</v>
      </c>
      <c r="B411" t="s">
        <v>1033</v>
      </c>
      <c r="C411">
        <v>3</v>
      </c>
      <c r="D411" t="s">
        <v>1053</v>
      </c>
      <c r="E411">
        <v>3.1</v>
      </c>
      <c r="F411" t="s">
        <v>1078</v>
      </c>
      <c r="G411" t="s">
        <v>377</v>
      </c>
      <c r="H411" t="s">
        <v>378</v>
      </c>
      <c r="I411" t="s">
        <v>39</v>
      </c>
      <c r="J411" t="s">
        <v>40</v>
      </c>
      <c r="K411" t="s">
        <v>359</v>
      </c>
      <c r="L411">
        <v>8</v>
      </c>
      <c r="M411">
        <v>42</v>
      </c>
      <c r="N411" t="s">
        <v>384</v>
      </c>
      <c r="O411" t="s">
        <v>1088</v>
      </c>
      <c r="P411">
        <v>3800</v>
      </c>
      <c r="Q411" t="s">
        <v>1039</v>
      </c>
      <c r="R411">
        <v>3820</v>
      </c>
      <c r="S411" t="s">
        <v>34</v>
      </c>
      <c r="T411">
        <v>3821</v>
      </c>
      <c r="U411" t="s">
        <v>229</v>
      </c>
      <c r="V411">
        <v>20</v>
      </c>
      <c r="W411" t="s">
        <v>393</v>
      </c>
      <c r="X411">
        <v>3000</v>
      </c>
      <c r="Y411" t="s">
        <v>34</v>
      </c>
      <c r="Z411" t="s">
        <v>134</v>
      </c>
      <c r="AA411" t="s">
        <v>360</v>
      </c>
      <c r="AB411" t="s">
        <v>379</v>
      </c>
      <c r="AC411" t="s">
        <v>386</v>
      </c>
      <c r="AD411" t="s">
        <v>385</v>
      </c>
      <c r="AE411" s="1">
        <v>448000</v>
      </c>
      <c r="AF411" s="1">
        <v>400006.84</v>
      </c>
      <c r="AG411" s="1">
        <v>448000</v>
      </c>
      <c r="AH411" s="1">
        <v>448000</v>
      </c>
      <c r="AI411" s="1">
        <v>448000</v>
      </c>
      <c r="AJ411" s="1">
        <v>448000</v>
      </c>
      <c r="AK411" s="1">
        <v>448000</v>
      </c>
      <c r="AL411" s="1">
        <v>0</v>
      </c>
      <c r="AM411" s="1">
        <v>0</v>
      </c>
      <c r="AN411" s="1">
        <v>0</v>
      </c>
      <c r="AO411" s="1">
        <v>0</v>
      </c>
      <c r="AP411" s="1">
        <v>448000</v>
      </c>
      <c r="AQ411" s="1">
        <f t="shared" si="6"/>
        <v>448000</v>
      </c>
    </row>
    <row r="412" spans="1:43" x14ac:dyDescent="0.3">
      <c r="A412" t="s">
        <v>133</v>
      </c>
      <c r="B412" t="s">
        <v>1033</v>
      </c>
      <c r="C412">
        <v>3</v>
      </c>
      <c r="D412" t="s">
        <v>1053</v>
      </c>
      <c r="E412">
        <v>3.1</v>
      </c>
      <c r="F412" t="s">
        <v>1078</v>
      </c>
      <c r="G412" t="s">
        <v>377</v>
      </c>
      <c r="H412" t="s">
        <v>378</v>
      </c>
      <c r="I412" t="s">
        <v>39</v>
      </c>
      <c r="J412" t="s">
        <v>40</v>
      </c>
      <c r="K412" t="s">
        <v>359</v>
      </c>
      <c r="L412">
        <v>8</v>
      </c>
      <c r="M412">
        <v>42</v>
      </c>
      <c r="N412" t="s">
        <v>384</v>
      </c>
      <c r="O412" t="s">
        <v>1088</v>
      </c>
      <c r="P412">
        <v>3800</v>
      </c>
      <c r="Q412" t="s">
        <v>1039</v>
      </c>
      <c r="R412">
        <v>3820</v>
      </c>
      <c r="S412" t="s">
        <v>34</v>
      </c>
      <c r="T412">
        <v>3821</v>
      </c>
      <c r="U412" t="s">
        <v>229</v>
      </c>
      <c r="V412">
        <v>21</v>
      </c>
      <c r="W412" t="s">
        <v>394</v>
      </c>
      <c r="X412">
        <v>3000</v>
      </c>
      <c r="Y412" t="s">
        <v>34</v>
      </c>
      <c r="Z412" t="s">
        <v>134</v>
      </c>
      <c r="AA412" t="s">
        <v>360</v>
      </c>
      <c r="AB412" t="s">
        <v>379</v>
      </c>
      <c r="AC412" t="s">
        <v>386</v>
      </c>
      <c r="AD412" t="s">
        <v>385</v>
      </c>
      <c r="AE412" s="1">
        <v>497495</v>
      </c>
      <c r="AF412" s="1">
        <v>499993.16</v>
      </c>
      <c r="AG412" s="1">
        <v>497495</v>
      </c>
      <c r="AH412" s="1">
        <v>497495</v>
      </c>
      <c r="AI412" s="1">
        <v>207495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499380</v>
      </c>
      <c r="AQ412" s="1">
        <f t="shared" si="6"/>
        <v>497495</v>
      </c>
    </row>
    <row r="413" spans="1:43" x14ac:dyDescent="0.3">
      <c r="A413" t="s">
        <v>133</v>
      </c>
      <c r="B413" t="s">
        <v>1033</v>
      </c>
      <c r="C413">
        <v>3</v>
      </c>
      <c r="D413" t="s">
        <v>1053</v>
      </c>
      <c r="E413">
        <v>3.1</v>
      </c>
      <c r="F413" t="s">
        <v>1078</v>
      </c>
      <c r="G413" t="s">
        <v>377</v>
      </c>
      <c r="H413" t="s">
        <v>378</v>
      </c>
      <c r="I413" t="s">
        <v>39</v>
      </c>
      <c r="J413" t="s">
        <v>40</v>
      </c>
      <c r="K413" t="s">
        <v>359</v>
      </c>
      <c r="L413">
        <v>8</v>
      </c>
      <c r="M413">
        <v>42</v>
      </c>
      <c r="N413" t="s">
        <v>384</v>
      </c>
      <c r="O413" t="s">
        <v>1088</v>
      </c>
      <c r="P413">
        <v>3800</v>
      </c>
      <c r="Q413" t="s">
        <v>1039</v>
      </c>
      <c r="R413">
        <v>3820</v>
      </c>
      <c r="S413" t="s">
        <v>34</v>
      </c>
      <c r="T413">
        <v>3821</v>
      </c>
      <c r="U413" t="s">
        <v>229</v>
      </c>
      <c r="V413">
        <v>22</v>
      </c>
      <c r="W413" t="s">
        <v>395</v>
      </c>
      <c r="X413">
        <v>3000</v>
      </c>
      <c r="Y413" t="s">
        <v>34</v>
      </c>
      <c r="Z413" t="s">
        <v>134</v>
      </c>
      <c r="AA413" t="s">
        <v>360</v>
      </c>
      <c r="AB413" t="s">
        <v>379</v>
      </c>
      <c r="AC413" t="s">
        <v>386</v>
      </c>
      <c r="AD413" t="s">
        <v>385</v>
      </c>
      <c r="AE413" s="1">
        <v>500000</v>
      </c>
      <c r="AF413" s="1">
        <v>499993.16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500000</v>
      </c>
      <c r="AM413" s="1">
        <v>0</v>
      </c>
      <c r="AN413" s="1">
        <v>0</v>
      </c>
      <c r="AO413" s="1">
        <v>0</v>
      </c>
      <c r="AP413" s="1">
        <v>500000</v>
      </c>
      <c r="AQ413" s="1">
        <f t="shared" si="6"/>
        <v>500000</v>
      </c>
    </row>
    <row r="414" spans="1:43" x14ac:dyDescent="0.3">
      <c r="A414" t="s">
        <v>133</v>
      </c>
      <c r="B414" t="s">
        <v>1033</v>
      </c>
      <c r="C414">
        <v>3</v>
      </c>
      <c r="D414" t="s">
        <v>1053</v>
      </c>
      <c r="E414">
        <v>3.1</v>
      </c>
      <c r="F414" t="s">
        <v>1078</v>
      </c>
      <c r="G414" t="s">
        <v>377</v>
      </c>
      <c r="H414" t="s">
        <v>378</v>
      </c>
      <c r="I414" t="s">
        <v>39</v>
      </c>
      <c r="J414" t="s">
        <v>40</v>
      </c>
      <c r="K414" t="s">
        <v>359</v>
      </c>
      <c r="L414">
        <v>8</v>
      </c>
      <c r="M414">
        <v>42</v>
      </c>
      <c r="N414" t="s">
        <v>384</v>
      </c>
      <c r="O414" t="s">
        <v>1088</v>
      </c>
      <c r="P414">
        <v>3800</v>
      </c>
      <c r="Q414" t="s">
        <v>1039</v>
      </c>
      <c r="R414">
        <v>3820</v>
      </c>
      <c r="S414" t="s">
        <v>34</v>
      </c>
      <c r="T414">
        <v>3821</v>
      </c>
      <c r="U414" t="s">
        <v>229</v>
      </c>
      <c r="V414">
        <v>23</v>
      </c>
      <c r="W414" t="s">
        <v>396</v>
      </c>
      <c r="X414">
        <v>3000</v>
      </c>
      <c r="Y414" t="s">
        <v>34</v>
      </c>
      <c r="Z414" t="s">
        <v>134</v>
      </c>
      <c r="AA414" t="s">
        <v>360</v>
      </c>
      <c r="AB414" t="s">
        <v>379</v>
      </c>
      <c r="AC414" t="s">
        <v>386</v>
      </c>
      <c r="AD414" t="s">
        <v>385</v>
      </c>
      <c r="AE414" s="1">
        <v>350000</v>
      </c>
      <c r="AF414" s="1">
        <v>349993.16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350000</v>
      </c>
      <c r="AM414" s="1">
        <v>0</v>
      </c>
      <c r="AN414" s="1">
        <v>0</v>
      </c>
      <c r="AO414" s="1">
        <v>0</v>
      </c>
      <c r="AP414" s="1">
        <v>350000</v>
      </c>
      <c r="AQ414" s="1">
        <f t="shared" si="6"/>
        <v>350000</v>
      </c>
    </row>
    <row r="415" spans="1:43" x14ac:dyDescent="0.3">
      <c r="A415" t="s">
        <v>133</v>
      </c>
      <c r="B415" t="s">
        <v>1033</v>
      </c>
      <c r="C415">
        <v>3</v>
      </c>
      <c r="D415" t="s">
        <v>1053</v>
      </c>
      <c r="E415">
        <v>3.1</v>
      </c>
      <c r="F415" t="s">
        <v>1078</v>
      </c>
      <c r="G415" t="s">
        <v>377</v>
      </c>
      <c r="H415" t="s">
        <v>378</v>
      </c>
      <c r="I415" t="s">
        <v>39</v>
      </c>
      <c r="J415" t="s">
        <v>40</v>
      </c>
      <c r="K415" t="s">
        <v>359</v>
      </c>
      <c r="L415">
        <v>8</v>
      </c>
      <c r="M415">
        <v>42</v>
      </c>
      <c r="N415" t="s">
        <v>384</v>
      </c>
      <c r="O415" t="s">
        <v>1088</v>
      </c>
      <c r="P415">
        <v>3800</v>
      </c>
      <c r="Q415" t="s">
        <v>1039</v>
      </c>
      <c r="R415">
        <v>3820</v>
      </c>
      <c r="S415" t="s">
        <v>34</v>
      </c>
      <c r="T415">
        <v>3821</v>
      </c>
      <c r="U415" t="s">
        <v>229</v>
      </c>
      <c r="V415">
        <v>24</v>
      </c>
      <c r="W415" t="s">
        <v>397</v>
      </c>
      <c r="X415">
        <v>3000</v>
      </c>
      <c r="Y415" t="s">
        <v>34</v>
      </c>
      <c r="Z415" t="s">
        <v>134</v>
      </c>
      <c r="AA415" t="s">
        <v>360</v>
      </c>
      <c r="AB415" t="s">
        <v>379</v>
      </c>
      <c r="AC415" t="s">
        <v>386</v>
      </c>
      <c r="AD415" t="s">
        <v>385</v>
      </c>
      <c r="AE415" s="1">
        <v>0</v>
      </c>
      <c r="AF415" s="1">
        <v>100006.84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f t="shared" si="6"/>
        <v>0</v>
      </c>
    </row>
    <row r="416" spans="1:43" x14ac:dyDescent="0.3">
      <c r="A416" t="s">
        <v>133</v>
      </c>
      <c r="B416" t="s">
        <v>1033</v>
      </c>
      <c r="C416">
        <v>3</v>
      </c>
      <c r="D416" t="s">
        <v>1053</v>
      </c>
      <c r="E416">
        <v>3.1</v>
      </c>
      <c r="F416" t="s">
        <v>1078</v>
      </c>
      <c r="G416" t="s">
        <v>377</v>
      </c>
      <c r="H416" t="s">
        <v>378</v>
      </c>
      <c r="I416" t="s">
        <v>39</v>
      </c>
      <c r="J416" t="s">
        <v>40</v>
      </c>
      <c r="K416" t="s">
        <v>359</v>
      </c>
      <c r="L416">
        <v>8</v>
      </c>
      <c r="M416">
        <v>42</v>
      </c>
      <c r="N416" t="s">
        <v>384</v>
      </c>
      <c r="O416" t="s">
        <v>1088</v>
      </c>
      <c r="P416">
        <v>3800</v>
      </c>
      <c r="Q416" t="s">
        <v>1039</v>
      </c>
      <c r="R416">
        <v>3820</v>
      </c>
      <c r="S416" t="s">
        <v>34</v>
      </c>
      <c r="T416">
        <v>3821</v>
      </c>
      <c r="U416" t="s">
        <v>229</v>
      </c>
      <c r="V416">
        <v>25</v>
      </c>
      <c r="W416" t="s">
        <v>398</v>
      </c>
      <c r="X416">
        <v>3000</v>
      </c>
      <c r="Y416" t="s">
        <v>34</v>
      </c>
      <c r="Z416" t="s">
        <v>134</v>
      </c>
      <c r="AA416" t="s">
        <v>360</v>
      </c>
      <c r="AB416" t="s">
        <v>379</v>
      </c>
      <c r="AC416" t="s">
        <v>386</v>
      </c>
      <c r="AD416" t="s">
        <v>385</v>
      </c>
      <c r="AE416" s="1">
        <v>0</v>
      </c>
      <c r="AF416" s="1">
        <v>199993.16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f t="shared" si="6"/>
        <v>0</v>
      </c>
    </row>
    <row r="417" spans="1:43" x14ac:dyDescent="0.3">
      <c r="A417" t="s">
        <v>133</v>
      </c>
      <c r="B417" t="s">
        <v>1033</v>
      </c>
      <c r="C417">
        <v>3</v>
      </c>
      <c r="D417" t="s">
        <v>1053</v>
      </c>
      <c r="E417">
        <v>3.1</v>
      </c>
      <c r="F417" t="s">
        <v>1078</v>
      </c>
      <c r="G417" t="s">
        <v>377</v>
      </c>
      <c r="H417" t="s">
        <v>378</v>
      </c>
      <c r="I417" t="s">
        <v>39</v>
      </c>
      <c r="J417" t="s">
        <v>40</v>
      </c>
      <c r="K417" t="s">
        <v>359</v>
      </c>
      <c r="L417">
        <v>8</v>
      </c>
      <c r="M417">
        <v>42</v>
      </c>
      <c r="N417" t="s">
        <v>384</v>
      </c>
      <c r="O417" t="s">
        <v>1088</v>
      </c>
      <c r="P417">
        <v>3800</v>
      </c>
      <c r="Q417" t="s">
        <v>1039</v>
      </c>
      <c r="R417">
        <v>3820</v>
      </c>
      <c r="S417" t="s">
        <v>34</v>
      </c>
      <c r="T417">
        <v>3821</v>
      </c>
      <c r="U417" t="s">
        <v>229</v>
      </c>
      <c r="V417">
        <v>29</v>
      </c>
      <c r="W417" t="s">
        <v>399</v>
      </c>
      <c r="X417">
        <v>3000</v>
      </c>
      <c r="Y417" t="s">
        <v>34</v>
      </c>
      <c r="Z417" t="s">
        <v>134</v>
      </c>
      <c r="AA417" t="s">
        <v>360</v>
      </c>
      <c r="AB417" t="s">
        <v>379</v>
      </c>
      <c r="AC417" t="s">
        <v>386</v>
      </c>
      <c r="AD417" t="s">
        <v>385</v>
      </c>
      <c r="AE417" s="1">
        <v>200000</v>
      </c>
      <c r="AF417" s="1">
        <v>200000</v>
      </c>
      <c r="AG417" s="1">
        <v>200000</v>
      </c>
      <c r="AH417" s="1">
        <v>200000</v>
      </c>
      <c r="AI417" s="1">
        <v>200000</v>
      </c>
      <c r="AJ417" s="1">
        <v>200000</v>
      </c>
      <c r="AK417" s="1">
        <v>200000</v>
      </c>
      <c r="AL417" s="1">
        <v>0</v>
      </c>
      <c r="AM417" s="1">
        <v>0</v>
      </c>
      <c r="AN417" s="1">
        <v>0</v>
      </c>
      <c r="AO417" s="1">
        <v>0</v>
      </c>
      <c r="AP417" s="1">
        <v>200000</v>
      </c>
      <c r="AQ417" s="1">
        <f t="shared" si="6"/>
        <v>200000</v>
      </c>
    </row>
    <row r="418" spans="1:43" x14ac:dyDescent="0.3">
      <c r="A418" t="s">
        <v>133</v>
      </c>
      <c r="B418" t="s">
        <v>1033</v>
      </c>
      <c r="C418">
        <v>3</v>
      </c>
      <c r="D418" t="s">
        <v>1053</v>
      </c>
      <c r="E418">
        <v>3.1</v>
      </c>
      <c r="F418" t="s">
        <v>1078</v>
      </c>
      <c r="G418" t="s">
        <v>377</v>
      </c>
      <c r="H418" t="s">
        <v>378</v>
      </c>
      <c r="I418" t="s">
        <v>39</v>
      </c>
      <c r="J418" t="s">
        <v>40</v>
      </c>
      <c r="K418" t="s">
        <v>359</v>
      </c>
      <c r="L418">
        <v>8</v>
      </c>
      <c r="M418">
        <v>44</v>
      </c>
      <c r="N418" t="s">
        <v>380</v>
      </c>
      <c r="O418" t="s">
        <v>1088</v>
      </c>
      <c r="P418">
        <v>2500</v>
      </c>
      <c r="Q418" t="s">
        <v>1002</v>
      </c>
      <c r="R418">
        <v>2520</v>
      </c>
      <c r="S418" t="s">
        <v>69</v>
      </c>
      <c r="T418">
        <v>2521</v>
      </c>
      <c r="U418" t="s">
        <v>216</v>
      </c>
      <c r="V418">
        <v>0</v>
      </c>
      <c r="W418" t="s">
        <v>36</v>
      </c>
      <c r="X418">
        <v>2000</v>
      </c>
      <c r="Y418" t="s">
        <v>69</v>
      </c>
      <c r="Z418" t="s">
        <v>134</v>
      </c>
      <c r="AA418" t="s">
        <v>360</v>
      </c>
      <c r="AB418" t="s">
        <v>379</v>
      </c>
      <c r="AC418" t="s">
        <v>400</v>
      </c>
      <c r="AD418" t="s">
        <v>381</v>
      </c>
      <c r="AE418" s="1">
        <v>430000</v>
      </c>
      <c r="AF418" s="1">
        <v>500000</v>
      </c>
      <c r="AG418" s="1">
        <v>429988.8</v>
      </c>
      <c r="AH418" s="1">
        <v>429988.8</v>
      </c>
      <c r="AI418" s="1">
        <v>429988.8</v>
      </c>
      <c r="AJ418" s="1">
        <v>429988.8</v>
      </c>
      <c r="AK418" s="1">
        <v>429988.8</v>
      </c>
      <c r="AL418" s="1">
        <v>11.200000000011642</v>
      </c>
      <c r="AM418" s="1">
        <v>0</v>
      </c>
      <c r="AN418" s="1">
        <v>0</v>
      </c>
      <c r="AO418" s="1">
        <v>0</v>
      </c>
      <c r="AP418" s="1">
        <v>500000</v>
      </c>
      <c r="AQ418" s="1">
        <f t="shared" si="6"/>
        <v>430000</v>
      </c>
    </row>
    <row r="419" spans="1:43" x14ac:dyDescent="0.3">
      <c r="A419" t="s">
        <v>133</v>
      </c>
      <c r="B419" t="s">
        <v>1033</v>
      </c>
      <c r="C419">
        <v>3</v>
      </c>
      <c r="D419" t="s">
        <v>1053</v>
      </c>
      <c r="E419">
        <v>3.7</v>
      </c>
      <c r="F419" t="s">
        <v>415</v>
      </c>
      <c r="G419" t="s">
        <v>414</v>
      </c>
      <c r="H419" t="s">
        <v>415</v>
      </c>
      <c r="I419" t="s">
        <v>39</v>
      </c>
      <c r="J419" t="s">
        <v>40</v>
      </c>
      <c r="K419" t="s">
        <v>359</v>
      </c>
      <c r="L419">
        <v>8</v>
      </c>
      <c r="M419">
        <v>47</v>
      </c>
      <c r="N419" t="s">
        <v>416</v>
      </c>
      <c r="O419" t="s">
        <v>1088</v>
      </c>
      <c r="P419">
        <v>3800</v>
      </c>
      <c r="Q419" t="s">
        <v>1039</v>
      </c>
      <c r="R419">
        <v>3820</v>
      </c>
      <c r="S419" t="s">
        <v>34</v>
      </c>
      <c r="T419">
        <v>3821</v>
      </c>
      <c r="U419" t="s">
        <v>229</v>
      </c>
      <c r="V419">
        <v>26</v>
      </c>
      <c r="W419" t="s">
        <v>419</v>
      </c>
      <c r="X419">
        <v>3000</v>
      </c>
      <c r="Y419" t="s">
        <v>34</v>
      </c>
      <c r="Z419" t="s">
        <v>134</v>
      </c>
      <c r="AA419" t="s">
        <v>360</v>
      </c>
      <c r="AB419" t="s">
        <v>379</v>
      </c>
      <c r="AC419" t="s">
        <v>418</v>
      </c>
      <c r="AD419" t="s">
        <v>417</v>
      </c>
      <c r="AE419" s="1">
        <v>691600</v>
      </c>
      <c r="AF419" s="1">
        <v>700000</v>
      </c>
      <c r="AG419" s="1">
        <v>591600</v>
      </c>
      <c r="AH419" s="1">
        <v>591600</v>
      </c>
      <c r="AI419" s="1">
        <v>591600</v>
      </c>
      <c r="AJ419" s="1">
        <v>591600</v>
      </c>
      <c r="AK419" s="1">
        <v>591600</v>
      </c>
      <c r="AL419" s="1">
        <v>100000</v>
      </c>
      <c r="AM419" s="1">
        <v>0</v>
      </c>
      <c r="AN419" s="1">
        <v>0</v>
      </c>
      <c r="AO419" s="1">
        <v>0</v>
      </c>
      <c r="AP419" s="1">
        <v>700000</v>
      </c>
      <c r="AQ419" s="1">
        <f t="shared" si="6"/>
        <v>691600</v>
      </c>
    </row>
    <row r="420" spans="1:43" x14ac:dyDescent="0.3">
      <c r="A420" t="s">
        <v>133</v>
      </c>
      <c r="B420" t="s">
        <v>1033</v>
      </c>
      <c r="C420">
        <v>3</v>
      </c>
      <c r="D420" t="s">
        <v>1053</v>
      </c>
      <c r="E420">
        <v>3.7</v>
      </c>
      <c r="F420" t="s">
        <v>415</v>
      </c>
      <c r="G420" t="s">
        <v>414</v>
      </c>
      <c r="H420" t="s">
        <v>415</v>
      </c>
      <c r="I420" t="s">
        <v>39</v>
      </c>
      <c r="J420" t="s">
        <v>40</v>
      </c>
      <c r="K420" t="s">
        <v>359</v>
      </c>
      <c r="L420">
        <v>8</v>
      </c>
      <c r="M420">
        <v>47</v>
      </c>
      <c r="N420" t="s">
        <v>416</v>
      </c>
      <c r="O420" t="s">
        <v>1088</v>
      </c>
      <c r="P420">
        <v>4400</v>
      </c>
      <c r="Q420" t="s">
        <v>1040</v>
      </c>
      <c r="R420">
        <v>4410</v>
      </c>
      <c r="S420" t="s">
        <v>1041</v>
      </c>
      <c r="T420">
        <v>4411</v>
      </c>
      <c r="U420" t="s">
        <v>151</v>
      </c>
      <c r="V420">
        <v>27</v>
      </c>
      <c r="W420" t="s">
        <v>420</v>
      </c>
      <c r="X420">
        <v>4000</v>
      </c>
      <c r="Y420" t="s">
        <v>150</v>
      </c>
      <c r="Z420" t="s">
        <v>134</v>
      </c>
      <c r="AA420" t="s">
        <v>360</v>
      </c>
      <c r="AB420" t="s">
        <v>379</v>
      </c>
      <c r="AC420" t="s">
        <v>418</v>
      </c>
      <c r="AD420" t="s">
        <v>417</v>
      </c>
      <c r="AE420" s="1">
        <v>50000</v>
      </c>
      <c r="AF420" s="1">
        <v>50000</v>
      </c>
      <c r="AG420" s="1">
        <v>50000</v>
      </c>
      <c r="AH420" s="1">
        <v>50000</v>
      </c>
      <c r="AI420" s="1">
        <v>50000</v>
      </c>
      <c r="AJ420" s="1">
        <v>50000</v>
      </c>
      <c r="AK420" s="1">
        <v>50000</v>
      </c>
      <c r="AL420" s="1">
        <v>0</v>
      </c>
      <c r="AM420" s="1">
        <v>0</v>
      </c>
      <c r="AN420" s="1">
        <v>0</v>
      </c>
      <c r="AO420" s="1">
        <v>0</v>
      </c>
      <c r="AP420" s="1">
        <v>50000</v>
      </c>
      <c r="AQ420" s="1">
        <f t="shared" si="6"/>
        <v>50000</v>
      </c>
    </row>
    <row r="421" spans="1:43" x14ac:dyDescent="0.3">
      <c r="A421" t="s">
        <v>133</v>
      </c>
      <c r="B421" t="s">
        <v>1033</v>
      </c>
      <c r="C421">
        <v>3</v>
      </c>
      <c r="D421" t="s">
        <v>1053</v>
      </c>
      <c r="E421">
        <v>3.8</v>
      </c>
      <c r="F421" t="s">
        <v>1054</v>
      </c>
      <c r="G421" t="s">
        <v>73</v>
      </c>
      <c r="H421" t="s">
        <v>74</v>
      </c>
      <c r="I421" t="s">
        <v>39</v>
      </c>
      <c r="J421" t="s">
        <v>40</v>
      </c>
      <c r="K421" t="s">
        <v>75</v>
      </c>
      <c r="L421">
        <v>6</v>
      </c>
      <c r="M421">
        <v>49</v>
      </c>
      <c r="N421" t="s">
        <v>77</v>
      </c>
      <c r="O421" t="s">
        <v>1087</v>
      </c>
      <c r="P421">
        <v>5100</v>
      </c>
      <c r="Q421" t="s">
        <v>1036</v>
      </c>
      <c r="R421">
        <v>5190</v>
      </c>
      <c r="S421" t="s">
        <v>80</v>
      </c>
      <c r="T421">
        <v>5191</v>
      </c>
      <c r="U421" t="s">
        <v>204</v>
      </c>
      <c r="V421">
        <v>0</v>
      </c>
      <c r="W421" t="s">
        <v>36</v>
      </c>
      <c r="X421">
        <v>5000</v>
      </c>
      <c r="Y421" t="s">
        <v>80</v>
      </c>
      <c r="Z421" t="s">
        <v>134</v>
      </c>
      <c r="AA421" t="s">
        <v>76</v>
      </c>
      <c r="AB421" t="s">
        <v>30</v>
      </c>
      <c r="AC421" t="s">
        <v>196</v>
      </c>
      <c r="AD421" t="s">
        <v>78</v>
      </c>
      <c r="AE421" s="1">
        <v>16200</v>
      </c>
      <c r="AF421" s="1">
        <v>0</v>
      </c>
      <c r="AG421" s="1">
        <v>13618.4</v>
      </c>
      <c r="AH421" s="1">
        <v>13618.4</v>
      </c>
      <c r="AI421" s="1">
        <v>13618.4</v>
      </c>
      <c r="AJ421" s="1">
        <v>13618.4</v>
      </c>
      <c r="AK421" s="1">
        <v>13618.4</v>
      </c>
      <c r="AL421" s="1">
        <v>2581.6000000000004</v>
      </c>
      <c r="AM421" s="1">
        <v>0</v>
      </c>
      <c r="AN421" s="1">
        <v>0</v>
      </c>
      <c r="AO421" s="1">
        <v>0</v>
      </c>
      <c r="AP421" s="1">
        <v>16200</v>
      </c>
      <c r="AQ421" s="1">
        <f t="shared" si="6"/>
        <v>16200</v>
      </c>
    </row>
    <row r="422" spans="1:43" x14ac:dyDescent="0.3">
      <c r="A422" t="s">
        <v>133</v>
      </c>
      <c r="B422" t="s">
        <v>1033</v>
      </c>
      <c r="C422">
        <v>3</v>
      </c>
      <c r="D422" t="s">
        <v>1053</v>
      </c>
      <c r="E422">
        <v>3.8</v>
      </c>
      <c r="F422" t="s">
        <v>1054</v>
      </c>
      <c r="G422" t="s">
        <v>73</v>
      </c>
      <c r="H422" t="s">
        <v>74</v>
      </c>
      <c r="I422" t="s">
        <v>39</v>
      </c>
      <c r="J422" t="s">
        <v>40</v>
      </c>
      <c r="K422" t="s">
        <v>75</v>
      </c>
      <c r="L422">
        <v>6</v>
      </c>
      <c r="M422">
        <v>49</v>
      </c>
      <c r="N422" t="s">
        <v>77</v>
      </c>
      <c r="O422" t="s">
        <v>1087</v>
      </c>
      <c r="P422">
        <v>5200</v>
      </c>
      <c r="Q422" t="s">
        <v>1060</v>
      </c>
      <c r="R422">
        <v>5210</v>
      </c>
      <c r="S422" t="s">
        <v>80</v>
      </c>
      <c r="T422">
        <v>5211</v>
      </c>
      <c r="U422" t="s">
        <v>341</v>
      </c>
      <c r="V422">
        <v>0</v>
      </c>
      <c r="W422" t="s">
        <v>36</v>
      </c>
      <c r="X422">
        <v>5000</v>
      </c>
      <c r="Y422" t="s">
        <v>80</v>
      </c>
      <c r="Z422" t="s">
        <v>134</v>
      </c>
      <c r="AA422" t="s">
        <v>76</v>
      </c>
      <c r="AB422" t="s">
        <v>30</v>
      </c>
      <c r="AC422" t="s">
        <v>196</v>
      </c>
      <c r="AD422" t="s">
        <v>78</v>
      </c>
      <c r="AE422" s="1">
        <v>25052.52</v>
      </c>
      <c r="AF422" s="1">
        <v>0</v>
      </c>
      <c r="AG422" s="1">
        <v>25052.52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23000</v>
      </c>
      <c r="AQ422" s="1">
        <f t="shared" si="6"/>
        <v>25052.52</v>
      </c>
    </row>
    <row r="423" spans="1:43" x14ac:dyDescent="0.3">
      <c r="A423" t="s">
        <v>133</v>
      </c>
      <c r="B423" t="s">
        <v>1033</v>
      </c>
      <c r="C423">
        <v>3</v>
      </c>
      <c r="D423" t="s">
        <v>1053</v>
      </c>
      <c r="E423">
        <v>3.8</v>
      </c>
      <c r="F423" t="s">
        <v>1054</v>
      </c>
      <c r="G423" t="s">
        <v>73</v>
      </c>
      <c r="H423" t="s">
        <v>74</v>
      </c>
      <c r="I423" t="s">
        <v>39</v>
      </c>
      <c r="J423" t="s">
        <v>40</v>
      </c>
      <c r="K423" t="s">
        <v>75</v>
      </c>
      <c r="L423">
        <v>6</v>
      </c>
      <c r="M423">
        <v>49</v>
      </c>
      <c r="N423" t="s">
        <v>77</v>
      </c>
      <c r="O423" t="s">
        <v>1087</v>
      </c>
      <c r="P423">
        <v>5200</v>
      </c>
      <c r="Q423" t="s">
        <v>1060</v>
      </c>
      <c r="R423">
        <v>5230</v>
      </c>
      <c r="S423" t="s">
        <v>80</v>
      </c>
      <c r="T423">
        <v>5231</v>
      </c>
      <c r="U423" t="s">
        <v>205</v>
      </c>
      <c r="V423">
        <v>0</v>
      </c>
      <c r="W423" t="s">
        <v>36</v>
      </c>
      <c r="X423">
        <v>5000</v>
      </c>
      <c r="Y423" t="s">
        <v>80</v>
      </c>
      <c r="Z423" t="s">
        <v>134</v>
      </c>
      <c r="AA423" t="s">
        <v>76</v>
      </c>
      <c r="AB423" t="s">
        <v>30</v>
      </c>
      <c r="AC423" t="s">
        <v>196</v>
      </c>
      <c r="AD423" t="s">
        <v>78</v>
      </c>
      <c r="AE423" s="1">
        <v>201436</v>
      </c>
      <c r="AF423" s="1">
        <v>0</v>
      </c>
      <c r="AG423" s="1">
        <v>216398.35</v>
      </c>
      <c r="AH423" s="1">
        <v>191746.03</v>
      </c>
      <c r="AI423" s="1">
        <v>170335.85</v>
      </c>
      <c r="AJ423" s="1">
        <v>125982.09</v>
      </c>
      <c r="AK423" s="1">
        <v>125982.09</v>
      </c>
      <c r="AL423" s="1">
        <v>-14962.350000000006</v>
      </c>
      <c r="AM423" s="1">
        <v>0</v>
      </c>
      <c r="AN423" s="1">
        <v>34962.35</v>
      </c>
      <c r="AO423" s="1">
        <v>0</v>
      </c>
      <c r="AP423" s="1">
        <v>201436</v>
      </c>
      <c r="AQ423" s="1">
        <f t="shared" si="6"/>
        <v>236398.35</v>
      </c>
    </row>
    <row r="424" spans="1:43" x14ac:dyDescent="0.3">
      <c r="A424" t="s">
        <v>133</v>
      </c>
      <c r="B424" t="s">
        <v>1033</v>
      </c>
      <c r="C424">
        <v>3</v>
      </c>
      <c r="D424" t="s">
        <v>1053</v>
      </c>
      <c r="E424">
        <v>3.8</v>
      </c>
      <c r="F424" t="s">
        <v>1054</v>
      </c>
      <c r="G424" t="s">
        <v>73</v>
      </c>
      <c r="H424" t="s">
        <v>74</v>
      </c>
      <c r="I424" t="s">
        <v>39</v>
      </c>
      <c r="J424" t="s">
        <v>40</v>
      </c>
      <c r="K424" t="s">
        <v>75</v>
      </c>
      <c r="L424">
        <v>6</v>
      </c>
      <c r="M424">
        <v>49</v>
      </c>
      <c r="N424" t="s">
        <v>77</v>
      </c>
      <c r="O424" t="s">
        <v>1087</v>
      </c>
      <c r="P424">
        <v>5600</v>
      </c>
      <c r="Q424" t="s">
        <v>1043</v>
      </c>
      <c r="R424">
        <v>5650</v>
      </c>
      <c r="S424" t="s">
        <v>80</v>
      </c>
      <c r="T424">
        <v>5651</v>
      </c>
      <c r="U424" t="s">
        <v>206</v>
      </c>
      <c r="V424">
        <v>0</v>
      </c>
      <c r="W424" t="s">
        <v>36</v>
      </c>
      <c r="X424">
        <v>5000</v>
      </c>
      <c r="Y424" t="s">
        <v>80</v>
      </c>
      <c r="Z424" t="s">
        <v>134</v>
      </c>
      <c r="AA424" t="s">
        <v>76</v>
      </c>
      <c r="AB424" t="s">
        <v>30</v>
      </c>
      <c r="AC424" t="s">
        <v>196</v>
      </c>
      <c r="AD424" t="s">
        <v>78</v>
      </c>
      <c r="AE424" s="1">
        <v>1911252</v>
      </c>
      <c r="AF424" s="1">
        <v>170000</v>
      </c>
      <c r="AG424" s="1">
        <v>3235671.52</v>
      </c>
      <c r="AH424" s="1">
        <v>1435815.52</v>
      </c>
      <c r="AI424" s="1">
        <v>11020</v>
      </c>
      <c r="AJ424" s="1">
        <v>0</v>
      </c>
      <c r="AK424" s="1">
        <v>0</v>
      </c>
      <c r="AL424" s="1">
        <v>-1324419.52</v>
      </c>
      <c r="AM424" s="1">
        <v>0</v>
      </c>
      <c r="AN424" s="1">
        <v>0</v>
      </c>
      <c r="AO424" s="1">
        <v>0</v>
      </c>
      <c r="AP424" s="1">
        <v>1911252</v>
      </c>
      <c r="AQ424" s="1">
        <f t="shared" si="6"/>
        <v>1911252</v>
      </c>
    </row>
    <row r="425" spans="1:43" x14ac:dyDescent="0.3">
      <c r="A425" t="s">
        <v>133</v>
      </c>
      <c r="B425" t="s">
        <v>1033</v>
      </c>
      <c r="C425">
        <v>3</v>
      </c>
      <c r="D425" t="s">
        <v>1053</v>
      </c>
      <c r="E425">
        <v>3.8</v>
      </c>
      <c r="F425" t="s">
        <v>1054</v>
      </c>
      <c r="G425" t="s">
        <v>73</v>
      </c>
      <c r="H425" t="s">
        <v>74</v>
      </c>
      <c r="I425" t="s">
        <v>39</v>
      </c>
      <c r="J425" t="s">
        <v>40</v>
      </c>
      <c r="K425" t="s">
        <v>75</v>
      </c>
      <c r="L425">
        <v>6</v>
      </c>
      <c r="M425">
        <v>49</v>
      </c>
      <c r="N425" t="s">
        <v>77</v>
      </c>
      <c r="O425" t="s">
        <v>1088</v>
      </c>
      <c r="P425">
        <v>2100</v>
      </c>
      <c r="Q425" t="s">
        <v>999</v>
      </c>
      <c r="R425">
        <v>2140</v>
      </c>
      <c r="S425" t="s">
        <v>69</v>
      </c>
      <c r="T425">
        <v>2141</v>
      </c>
      <c r="U425" t="s">
        <v>197</v>
      </c>
      <c r="V425">
        <v>0</v>
      </c>
      <c r="W425" t="s">
        <v>36</v>
      </c>
      <c r="X425">
        <v>2000</v>
      </c>
      <c r="Y425" t="s">
        <v>69</v>
      </c>
      <c r="Z425" t="s">
        <v>134</v>
      </c>
      <c r="AA425" t="s">
        <v>76</v>
      </c>
      <c r="AB425" t="s">
        <v>30</v>
      </c>
      <c r="AC425" t="s">
        <v>196</v>
      </c>
      <c r="AD425" t="s">
        <v>78</v>
      </c>
      <c r="AE425" s="1">
        <v>201914</v>
      </c>
      <c r="AF425" s="1">
        <v>205400</v>
      </c>
      <c r="AG425" s="1">
        <v>50854.22</v>
      </c>
      <c r="AH425" s="1">
        <v>50854.22</v>
      </c>
      <c r="AI425" s="1">
        <v>50854.23</v>
      </c>
      <c r="AJ425" s="1">
        <v>19584.11</v>
      </c>
      <c r="AK425" s="1">
        <v>19584.11</v>
      </c>
      <c r="AL425" s="1">
        <v>151059.78</v>
      </c>
      <c r="AM425" s="1">
        <v>0</v>
      </c>
      <c r="AN425" s="1">
        <v>0</v>
      </c>
      <c r="AO425" s="1">
        <v>0</v>
      </c>
      <c r="AP425" s="1">
        <v>205400</v>
      </c>
      <c r="AQ425" s="1">
        <f t="shared" si="6"/>
        <v>201914</v>
      </c>
    </row>
    <row r="426" spans="1:43" x14ac:dyDescent="0.3">
      <c r="A426" t="s">
        <v>133</v>
      </c>
      <c r="B426" t="s">
        <v>1033</v>
      </c>
      <c r="C426">
        <v>3</v>
      </c>
      <c r="D426" t="s">
        <v>1053</v>
      </c>
      <c r="E426">
        <v>3.8</v>
      </c>
      <c r="F426" t="s">
        <v>1054</v>
      </c>
      <c r="G426" t="s">
        <v>73</v>
      </c>
      <c r="H426" t="s">
        <v>74</v>
      </c>
      <c r="I426" t="s">
        <v>39</v>
      </c>
      <c r="J426" t="s">
        <v>40</v>
      </c>
      <c r="K426" t="s">
        <v>75</v>
      </c>
      <c r="L426">
        <v>6</v>
      </c>
      <c r="M426">
        <v>49</v>
      </c>
      <c r="N426" t="s">
        <v>77</v>
      </c>
      <c r="O426" t="s">
        <v>1088</v>
      </c>
      <c r="P426">
        <v>2400</v>
      </c>
      <c r="Q426" t="s">
        <v>1061</v>
      </c>
      <c r="R426">
        <v>2460</v>
      </c>
      <c r="S426" t="s">
        <v>69</v>
      </c>
      <c r="T426">
        <v>2461</v>
      </c>
      <c r="U426" t="s">
        <v>160</v>
      </c>
      <c r="V426">
        <v>0</v>
      </c>
      <c r="W426" t="s">
        <v>36</v>
      </c>
      <c r="X426">
        <v>2000</v>
      </c>
      <c r="Y426" t="s">
        <v>69</v>
      </c>
      <c r="Z426" t="s">
        <v>134</v>
      </c>
      <c r="AA426" t="s">
        <v>76</v>
      </c>
      <c r="AB426" t="s">
        <v>30</v>
      </c>
      <c r="AC426" t="s">
        <v>196</v>
      </c>
      <c r="AD426" t="s">
        <v>78</v>
      </c>
      <c r="AE426" s="1">
        <v>243600</v>
      </c>
      <c r="AF426" s="1">
        <v>150000</v>
      </c>
      <c r="AG426" s="1">
        <v>239693.12</v>
      </c>
      <c r="AH426" s="1">
        <v>65878.720000000001</v>
      </c>
      <c r="AI426" s="1">
        <v>54046.720000000001</v>
      </c>
      <c r="AJ426" s="1">
        <v>49724.56</v>
      </c>
      <c r="AK426" s="1">
        <v>49724.56</v>
      </c>
      <c r="AL426" s="1">
        <v>3906.8800000000047</v>
      </c>
      <c r="AM426" s="1">
        <v>0</v>
      </c>
      <c r="AN426" s="1">
        <v>0</v>
      </c>
      <c r="AO426" s="1">
        <v>0</v>
      </c>
      <c r="AP426" s="1">
        <v>160600</v>
      </c>
      <c r="AQ426" s="1">
        <f t="shared" si="6"/>
        <v>243600</v>
      </c>
    </row>
    <row r="427" spans="1:43" x14ac:dyDescent="0.3">
      <c r="A427" t="s">
        <v>133</v>
      </c>
      <c r="B427" t="s">
        <v>1033</v>
      </c>
      <c r="C427">
        <v>3</v>
      </c>
      <c r="D427" t="s">
        <v>1053</v>
      </c>
      <c r="E427">
        <v>3.8</v>
      </c>
      <c r="F427" t="s">
        <v>1054</v>
      </c>
      <c r="G427" t="s">
        <v>73</v>
      </c>
      <c r="H427" t="s">
        <v>74</v>
      </c>
      <c r="I427" t="s">
        <v>39</v>
      </c>
      <c r="J427" t="s">
        <v>40</v>
      </c>
      <c r="K427" t="s">
        <v>75</v>
      </c>
      <c r="L427">
        <v>6</v>
      </c>
      <c r="M427">
        <v>49</v>
      </c>
      <c r="N427" t="s">
        <v>77</v>
      </c>
      <c r="O427" t="s">
        <v>1088</v>
      </c>
      <c r="P427">
        <v>2400</v>
      </c>
      <c r="Q427" t="s">
        <v>1061</v>
      </c>
      <c r="R427">
        <v>2470</v>
      </c>
      <c r="S427" t="s">
        <v>69</v>
      </c>
      <c r="T427">
        <v>2471</v>
      </c>
      <c r="U427" t="s">
        <v>170</v>
      </c>
      <c r="V427">
        <v>0</v>
      </c>
      <c r="W427" t="s">
        <v>36</v>
      </c>
      <c r="X427">
        <v>2000</v>
      </c>
      <c r="Y427" t="s">
        <v>69</v>
      </c>
      <c r="Z427" t="s">
        <v>134</v>
      </c>
      <c r="AA427" t="s">
        <v>76</v>
      </c>
      <c r="AB427" t="s">
        <v>30</v>
      </c>
      <c r="AC427" t="s">
        <v>196</v>
      </c>
      <c r="AD427" t="s">
        <v>78</v>
      </c>
      <c r="AE427" s="1">
        <v>1862</v>
      </c>
      <c r="AF427" s="1">
        <v>0</v>
      </c>
      <c r="AG427" s="1">
        <v>1861.8</v>
      </c>
      <c r="AH427" s="1">
        <v>0</v>
      </c>
      <c r="AI427" s="1">
        <v>0</v>
      </c>
      <c r="AJ427" s="1">
        <v>0</v>
      </c>
      <c r="AK427" s="1">
        <v>0</v>
      </c>
      <c r="AL427" s="1">
        <v>0.20000000000004547</v>
      </c>
      <c r="AM427" s="1">
        <v>0</v>
      </c>
      <c r="AN427" s="1">
        <v>0</v>
      </c>
      <c r="AO427" s="1">
        <v>0</v>
      </c>
      <c r="AP427" s="1">
        <v>0</v>
      </c>
      <c r="AQ427" s="1">
        <f t="shared" si="6"/>
        <v>1862</v>
      </c>
    </row>
    <row r="428" spans="1:43" x14ac:dyDescent="0.3">
      <c r="A428" t="s">
        <v>133</v>
      </c>
      <c r="B428" t="s">
        <v>1033</v>
      </c>
      <c r="C428">
        <v>3</v>
      </c>
      <c r="D428" t="s">
        <v>1053</v>
      </c>
      <c r="E428">
        <v>3.8</v>
      </c>
      <c r="F428" t="s">
        <v>1054</v>
      </c>
      <c r="G428" t="s">
        <v>73</v>
      </c>
      <c r="H428" t="s">
        <v>74</v>
      </c>
      <c r="I428" t="s">
        <v>39</v>
      </c>
      <c r="J428" t="s">
        <v>40</v>
      </c>
      <c r="K428" t="s">
        <v>75</v>
      </c>
      <c r="L428">
        <v>6</v>
      </c>
      <c r="M428">
        <v>49</v>
      </c>
      <c r="N428" t="s">
        <v>77</v>
      </c>
      <c r="O428" t="s">
        <v>1088</v>
      </c>
      <c r="P428">
        <v>2400</v>
      </c>
      <c r="Q428" t="s">
        <v>1061</v>
      </c>
      <c r="R428">
        <v>2490</v>
      </c>
      <c r="S428" t="s">
        <v>69</v>
      </c>
      <c r="T428">
        <v>2491</v>
      </c>
      <c r="U428" t="s">
        <v>161</v>
      </c>
      <c r="V428">
        <v>0</v>
      </c>
      <c r="W428" t="s">
        <v>36</v>
      </c>
      <c r="X428">
        <v>2000</v>
      </c>
      <c r="Y428" t="s">
        <v>69</v>
      </c>
      <c r="Z428" t="s">
        <v>134</v>
      </c>
      <c r="AA428" t="s">
        <v>76</v>
      </c>
      <c r="AB428" t="s">
        <v>30</v>
      </c>
      <c r="AC428" t="s">
        <v>196</v>
      </c>
      <c r="AD428" t="s">
        <v>78</v>
      </c>
      <c r="AE428" s="1">
        <v>6000</v>
      </c>
      <c r="AF428" s="1">
        <v>5000</v>
      </c>
      <c r="AG428" s="1">
        <v>2859.4</v>
      </c>
      <c r="AH428" s="1">
        <v>0</v>
      </c>
      <c r="AI428" s="1">
        <v>0</v>
      </c>
      <c r="AJ428" s="1">
        <v>0</v>
      </c>
      <c r="AK428" s="1">
        <v>0</v>
      </c>
      <c r="AL428" s="1">
        <v>3140.6</v>
      </c>
      <c r="AM428" s="1">
        <v>0</v>
      </c>
      <c r="AN428" s="1">
        <v>0</v>
      </c>
      <c r="AO428" s="1">
        <v>0</v>
      </c>
      <c r="AP428" s="1">
        <v>6000</v>
      </c>
      <c r="AQ428" s="1">
        <f t="shared" si="6"/>
        <v>6000</v>
      </c>
    </row>
    <row r="429" spans="1:43" x14ac:dyDescent="0.3">
      <c r="A429" t="s">
        <v>133</v>
      </c>
      <c r="B429" t="s">
        <v>1033</v>
      </c>
      <c r="C429">
        <v>3</v>
      </c>
      <c r="D429" t="s">
        <v>1053</v>
      </c>
      <c r="E429">
        <v>3.8</v>
      </c>
      <c r="F429" t="s">
        <v>1054</v>
      </c>
      <c r="G429" t="s">
        <v>73</v>
      </c>
      <c r="H429" t="s">
        <v>74</v>
      </c>
      <c r="I429" t="s">
        <v>39</v>
      </c>
      <c r="J429" t="s">
        <v>40</v>
      </c>
      <c r="K429" t="s">
        <v>75</v>
      </c>
      <c r="L429">
        <v>6</v>
      </c>
      <c r="M429">
        <v>49</v>
      </c>
      <c r="N429" t="s">
        <v>77</v>
      </c>
      <c r="O429" t="s">
        <v>1088</v>
      </c>
      <c r="P429">
        <v>2700</v>
      </c>
      <c r="Q429" t="s">
        <v>1003</v>
      </c>
      <c r="R429">
        <v>2720</v>
      </c>
      <c r="S429" t="s">
        <v>69</v>
      </c>
      <c r="T429">
        <v>2721</v>
      </c>
      <c r="U429" t="s">
        <v>162</v>
      </c>
      <c r="V429">
        <v>0</v>
      </c>
      <c r="W429" t="s">
        <v>36</v>
      </c>
      <c r="X429">
        <v>2000</v>
      </c>
      <c r="Y429" t="s">
        <v>69</v>
      </c>
      <c r="Z429" t="s">
        <v>134</v>
      </c>
      <c r="AA429" t="s">
        <v>76</v>
      </c>
      <c r="AB429" t="s">
        <v>30</v>
      </c>
      <c r="AC429" t="s">
        <v>196</v>
      </c>
      <c r="AD429" t="s">
        <v>78</v>
      </c>
      <c r="AE429" s="1">
        <v>18100</v>
      </c>
      <c r="AF429" s="1">
        <v>15000</v>
      </c>
      <c r="AG429" s="1">
        <v>3099.81</v>
      </c>
      <c r="AH429" s="1">
        <v>0</v>
      </c>
      <c r="AI429" s="1">
        <v>0</v>
      </c>
      <c r="AJ429" s="1">
        <v>0</v>
      </c>
      <c r="AK429" s="1">
        <v>0</v>
      </c>
      <c r="AL429" s="1">
        <v>15000.19</v>
      </c>
      <c r="AM429" s="1">
        <v>0</v>
      </c>
      <c r="AN429" s="1">
        <v>0</v>
      </c>
      <c r="AO429" s="1">
        <v>0</v>
      </c>
      <c r="AP429" s="1">
        <v>18100</v>
      </c>
      <c r="AQ429" s="1">
        <f t="shared" si="6"/>
        <v>18100</v>
      </c>
    </row>
    <row r="430" spans="1:43" x14ac:dyDescent="0.3">
      <c r="A430" t="s">
        <v>133</v>
      </c>
      <c r="B430" t="s">
        <v>1033</v>
      </c>
      <c r="C430">
        <v>3</v>
      </c>
      <c r="D430" t="s">
        <v>1053</v>
      </c>
      <c r="E430">
        <v>3.8</v>
      </c>
      <c r="F430" t="s">
        <v>1054</v>
      </c>
      <c r="G430" t="s">
        <v>73</v>
      </c>
      <c r="H430" t="s">
        <v>74</v>
      </c>
      <c r="I430" t="s">
        <v>39</v>
      </c>
      <c r="J430" t="s">
        <v>40</v>
      </c>
      <c r="K430" t="s">
        <v>75</v>
      </c>
      <c r="L430">
        <v>6</v>
      </c>
      <c r="M430">
        <v>49</v>
      </c>
      <c r="N430" t="s">
        <v>77</v>
      </c>
      <c r="O430" t="s">
        <v>1088</v>
      </c>
      <c r="P430">
        <v>2900</v>
      </c>
      <c r="Q430" t="s">
        <v>1005</v>
      </c>
      <c r="R430">
        <v>2910</v>
      </c>
      <c r="S430" t="s">
        <v>69</v>
      </c>
      <c r="T430">
        <v>2911</v>
      </c>
      <c r="U430" t="s">
        <v>163</v>
      </c>
      <c r="V430">
        <v>0</v>
      </c>
      <c r="W430" t="s">
        <v>36</v>
      </c>
      <c r="X430">
        <v>2000</v>
      </c>
      <c r="Y430" t="s">
        <v>69</v>
      </c>
      <c r="Z430" t="s">
        <v>134</v>
      </c>
      <c r="AA430" t="s">
        <v>76</v>
      </c>
      <c r="AB430" t="s">
        <v>30</v>
      </c>
      <c r="AC430" t="s">
        <v>196</v>
      </c>
      <c r="AD430" t="s">
        <v>78</v>
      </c>
      <c r="AE430" s="1">
        <v>33180</v>
      </c>
      <c r="AF430" s="1">
        <v>20000</v>
      </c>
      <c r="AG430" s="1">
        <v>32351.24</v>
      </c>
      <c r="AH430" s="1">
        <v>4999.6000000000004</v>
      </c>
      <c r="AI430" s="1">
        <v>2679.6</v>
      </c>
      <c r="AJ430" s="1">
        <v>0</v>
      </c>
      <c r="AK430" s="1">
        <v>0</v>
      </c>
      <c r="AL430" s="1">
        <v>828.7599999999984</v>
      </c>
      <c r="AM430" s="1">
        <v>0</v>
      </c>
      <c r="AN430" s="1">
        <v>0</v>
      </c>
      <c r="AO430" s="1">
        <v>0</v>
      </c>
      <c r="AP430" s="1">
        <v>33180</v>
      </c>
      <c r="AQ430" s="1">
        <f t="shared" si="6"/>
        <v>33180</v>
      </c>
    </row>
    <row r="431" spans="1:43" x14ac:dyDescent="0.3">
      <c r="A431" t="s">
        <v>133</v>
      </c>
      <c r="B431" t="s">
        <v>1033</v>
      </c>
      <c r="C431">
        <v>3</v>
      </c>
      <c r="D431" t="s">
        <v>1053</v>
      </c>
      <c r="E431">
        <v>3.8</v>
      </c>
      <c r="F431" t="s">
        <v>1054</v>
      </c>
      <c r="G431" t="s">
        <v>73</v>
      </c>
      <c r="H431" t="s">
        <v>74</v>
      </c>
      <c r="I431" t="s">
        <v>39</v>
      </c>
      <c r="J431" t="s">
        <v>40</v>
      </c>
      <c r="K431" t="s">
        <v>75</v>
      </c>
      <c r="L431">
        <v>6</v>
      </c>
      <c r="M431">
        <v>49</v>
      </c>
      <c r="N431" t="s">
        <v>77</v>
      </c>
      <c r="O431" t="s">
        <v>1088</v>
      </c>
      <c r="P431">
        <v>2900</v>
      </c>
      <c r="Q431" t="s">
        <v>1005</v>
      </c>
      <c r="R431">
        <v>2920</v>
      </c>
      <c r="S431" t="s">
        <v>69</v>
      </c>
      <c r="T431">
        <v>2921</v>
      </c>
      <c r="U431" t="s">
        <v>258</v>
      </c>
      <c r="V431">
        <v>0</v>
      </c>
      <c r="W431" t="s">
        <v>36</v>
      </c>
      <c r="X431">
        <v>2000</v>
      </c>
      <c r="Y431" t="s">
        <v>69</v>
      </c>
      <c r="Z431" t="s">
        <v>134</v>
      </c>
      <c r="AA431" t="s">
        <v>76</v>
      </c>
      <c r="AB431" t="s">
        <v>30</v>
      </c>
      <c r="AC431" t="s">
        <v>196</v>
      </c>
      <c r="AD431" t="s">
        <v>78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f t="shared" si="6"/>
        <v>0</v>
      </c>
    </row>
    <row r="432" spans="1:43" x14ac:dyDescent="0.3">
      <c r="A432" t="s">
        <v>133</v>
      </c>
      <c r="B432" t="s">
        <v>1033</v>
      </c>
      <c r="C432">
        <v>3</v>
      </c>
      <c r="D432" t="s">
        <v>1053</v>
      </c>
      <c r="E432">
        <v>3.8</v>
      </c>
      <c r="F432" t="s">
        <v>1054</v>
      </c>
      <c r="G432" t="s">
        <v>73</v>
      </c>
      <c r="H432" t="s">
        <v>74</v>
      </c>
      <c r="I432" t="s">
        <v>39</v>
      </c>
      <c r="J432" t="s">
        <v>40</v>
      </c>
      <c r="K432" t="s">
        <v>75</v>
      </c>
      <c r="L432">
        <v>6</v>
      </c>
      <c r="M432">
        <v>49</v>
      </c>
      <c r="N432" t="s">
        <v>77</v>
      </c>
      <c r="O432" t="s">
        <v>1088</v>
      </c>
      <c r="P432">
        <v>2900</v>
      </c>
      <c r="Q432" t="s">
        <v>1005</v>
      </c>
      <c r="R432">
        <v>2940</v>
      </c>
      <c r="S432" t="s">
        <v>69</v>
      </c>
      <c r="T432">
        <v>2941</v>
      </c>
      <c r="U432" t="s">
        <v>198</v>
      </c>
      <c r="V432">
        <v>0</v>
      </c>
      <c r="W432" t="s">
        <v>36</v>
      </c>
      <c r="X432">
        <v>2000</v>
      </c>
      <c r="Y432" t="s">
        <v>69</v>
      </c>
      <c r="Z432" t="s">
        <v>134</v>
      </c>
      <c r="AA432" t="s">
        <v>76</v>
      </c>
      <c r="AB432" t="s">
        <v>30</v>
      </c>
      <c r="AC432" t="s">
        <v>196</v>
      </c>
      <c r="AD432" t="s">
        <v>78</v>
      </c>
      <c r="AE432" s="1">
        <v>267385</v>
      </c>
      <c r="AF432" s="1">
        <v>210000</v>
      </c>
      <c r="AG432" s="1">
        <v>237327.41</v>
      </c>
      <c r="AH432" s="1">
        <v>203759.33</v>
      </c>
      <c r="AI432" s="1">
        <v>193908.42</v>
      </c>
      <c r="AJ432" s="1">
        <v>189906.8</v>
      </c>
      <c r="AK432" s="1">
        <v>189906.8</v>
      </c>
      <c r="AL432" s="1">
        <v>30057.589999999997</v>
      </c>
      <c r="AM432" s="1">
        <v>0</v>
      </c>
      <c r="AN432" s="1">
        <v>0</v>
      </c>
      <c r="AO432" s="1">
        <v>0</v>
      </c>
      <c r="AP432" s="1">
        <v>350385</v>
      </c>
      <c r="AQ432" s="1">
        <f t="shared" si="6"/>
        <v>267385</v>
      </c>
    </row>
    <row r="433" spans="1:43" x14ac:dyDescent="0.3">
      <c r="A433" t="s">
        <v>133</v>
      </c>
      <c r="B433" t="s">
        <v>1033</v>
      </c>
      <c r="C433">
        <v>3</v>
      </c>
      <c r="D433" t="s">
        <v>1053</v>
      </c>
      <c r="E433">
        <v>3.8</v>
      </c>
      <c r="F433" t="s">
        <v>1054</v>
      </c>
      <c r="G433" t="s">
        <v>73</v>
      </c>
      <c r="H433" t="s">
        <v>74</v>
      </c>
      <c r="I433" t="s">
        <v>39</v>
      </c>
      <c r="J433" t="s">
        <v>40</v>
      </c>
      <c r="K433" t="s">
        <v>75</v>
      </c>
      <c r="L433">
        <v>6</v>
      </c>
      <c r="M433">
        <v>49</v>
      </c>
      <c r="N433" t="s">
        <v>77</v>
      </c>
      <c r="O433" t="s">
        <v>1088</v>
      </c>
      <c r="P433">
        <v>2900</v>
      </c>
      <c r="Q433" t="s">
        <v>1005</v>
      </c>
      <c r="R433">
        <v>2990</v>
      </c>
      <c r="S433" t="s">
        <v>69</v>
      </c>
      <c r="T433">
        <v>2991</v>
      </c>
      <c r="U433" t="s">
        <v>1005</v>
      </c>
      <c r="V433">
        <v>0</v>
      </c>
      <c r="W433" t="s">
        <v>36</v>
      </c>
      <c r="X433">
        <v>2000</v>
      </c>
      <c r="Y433" t="s">
        <v>69</v>
      </c>
      <c r="Z433" t="s">
        <v>134</v>
      </c>
      <c r="AA433" t="s">
        <v>76</v>
      </c>
      <c r="AB433" t="s">
        <v>30</v>
      </c>
      <c r="AC433" t="s">
        <v>196</v>
      </c>
      <c r="AD433" t="s">
        <v>78</v>
      </c>
      <c r="AE433" s="1">
        <v>1624</v>
      </c>
      <c r="AF433" s="1">
        <v>0</v>
      </c>
      <c r="AG433" s="1">
        <v>1624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f t="shared" si="6"/>
        <v>1624</v>
      </c>
    </row>
    <row r="434" spans="1:43" x14ac:dyDescent="0.3">
      <c r="A434" t="s">
        <v>133</v>
      </c>
      <c r="B434" t="s">
        <v>1033</v>
      </c>
      <c r="C434">
        <v>3</v>
      </c>
      <c r="D434" t="s">
        <v>1053</v>
      </c>
      <c r="E434">
        <v>3.8</v>
      </c>
      <c r="F434" t="s">
        <v>1054</v>
      </c>
      <c r="G434" t="s">
        <v>73</v>
      </c>
      <c r="H434" t="s">
        <v>74</v>
      </c>
      <c r="I434" t="s">
        <v>39</v>
      </c>
      <c r="J434" t="s">
        <v>40</v>
      </c>
      <c r="K434" t="s">
        <v>75</v>
      </c>
      <c r="L434">
        <v>6</v>
      </c>
      <c r="M434">
        <v>49</v>
      </c>
      <c r="N434" t="s">
        <v>77</v>
      </c>
      <c r="O434" t="s">
        <v>1088</v>
      </c>
      <c r="P434">
        <v>3100</v>
      </c>
      <c r="Q434" t="s">
        <v>1052</v>
      </c>
      <c r="R434">
        <v>3140</v>
      </c>
      <c r="S434" t="s">
        <v>34</v>
      </c>
      <c r="T434">
        <v>3141</v>
      </c>
      <c r="U434" t="s">
        <v>199</v>
      </c>
      <c r="V434">
        <v>0</v>
      </c>
      <c r="W434" t="s">
        <v>36</v>
      </c>
      <c r="X434">
        <v>3000</v>
      </c>
      <c r="Y434" t="s">
        <v>34</v>
      </c>
      <c r="Z434" t="s">
        <v>134</v>
      </c>
      <c r="AA434" t="s">
        <v>76</v>
      </c>
      <c r="AB434" t="s">
        <v>30</v>
      </c>
      <c r="AC434" t="s">
        <v>196</v>
      </c>
      <c r="AD434" t="s">
        <v>78</v>
      </c>
      <c r="AE434" s="1">
        <v>1824700</v>
      </c>
      <c r="AF434" s="1">
        <v>1813000</v>
      </c>
      <c r="AG434" s="1">
        <v>1741466.24</v>
      </c>
      <c r="AH434" s="1">
        <v>1741466.24</v>
      </c>
      <c r="AI434" s="1">
        <v>1000098.64</v>
      </c>
      <c r="AJ434" s="1">
        <v>962282.64</v>
      </c>
      <c r="AK434" s="1">
        <v>851825.12</v>
      </c>
      <c r="AL434" s="1">
        <v>83233.760000000009</v>
      </c>
      <c r="AM434" s="1">
        <v>0</v>
      </c>
      <c r="AN434" s="1">
        <v>0</v>
      </c>
      <c r="AO434" s="1">
        <v>0</v>
      </c>
      <c r="AP434" s="1">
        <v>1824700</v>
      </c>
      <c r="AQ434" s="1">
        <f t="shared" si="6"/>
        <v>1824700</v>
      </c>
    </row>
    <row r="435" spans="1:43" x14ac:dyDescent="0.3">
      <c r="A435" t="s">
        <v>133</v>
      </c>
      <c r="B435" t="s">
        <v>1033</v>
      </c>
      <c r="C435">
        <v>3</v>
      </c>
      <c r="D435" t="s">
        <v>1053</v>
      </c>
      <c r="E435">
        <v>3.8</v>
      </c>
      <c r="F435" t="s">
        <v>1054</v>
      </c>
      <c r="G435" t="s">
        <v>73</v>
      </c>
      <c r="H435" t="s">
        <v>74</v>
      </c>
      <c r="I435" t="s">
        <v>39</v>
      </c>
      <c r="J435" t="s">
        <v>40</v>
      </c>
      <c r="K435" t="s">
        <v>75</v>
      </c>
      <c r="L435">
        <v>6</v>
      </c>
      <c r="M435">
        <v>49</v>
      </c>
      <c r="N435" t="s">
        <v>77</v>
      </c>
      <c r="O435" t="s">
        <v>1088</v>
      </c>
      <c r="P435">
        <v>3100</v>
      </c>
      <c r="Q435" t="s">
        <v>1052</v>
      </c>
      <c r="R435">
        <v>316</v>
      </c>
      <c r="S435" t="s">
        <v>140</v>
      </c>
      <c r="T435">
        <v>3161</v>
      </c>
      <c r="U435" t="s">
        <v>140</v>
      </c>
      <c r="V435">
        <v>0</v>
      </c>
      <c r="W435" t="s">
        <v>36</v>
      </c>
      <c r="X435">
        <v>3000</v>
      </c>
      <c r="Y435" t="s">
        <v>34</v>
      </c>
      <c r="Z435" t="s">
        <v>134</v>
      </c>
      <c r="AA435" t="s">
        <v>76</v>
      </c>
      <c r="AB435" t="s">
        <v>30</v>
      </c>
      <c r="AC435" t="s">
        <v>196</v>
      </c>
      <c r="AD435" t="s">
        <v>78</v>
      </c>
      <c r="AE435" s="1">
        <v>97022.399999999994</v>
      </c>
      <c r="AF435" s="1">
        <v>0</v>
      </c>
      <c r="AG435" s="1">
        <v>97022.399999999994</v>
      </c>
      <c r="AH435" s="1">
        <v>97022.399999999994</v>
      </c>
      <c r="AI435" s="1">
        <v>16453.439999999999</v>
      </c>
      <c r="AJ435" s="1">
        <v>13711.2</v>
      </c>
      <c r="AK435" s="1">
        <v>13711.2</v>
      </c>
      <c r="AL435" s="1">
        <v>0</v>
      </c>
      <c r="AM435" s="1">
        <v>0</v>
      </c>
      <c r="AN435" s="1">
        <v>0</v>
      </c>
      <c r="AO435" s="1">
        <v>0</v>
      </c>
      <c r="AP435" s="1">
        <v>97022.399999999994</v>
      </c>
      <c r="AQ435" s="1">
        <f t="shared" si="6"/>
        <v>97022.399999999994</v>
      </c>
    </row>
    <row r="436" spans="1:43" x14ac:dyDescent="0.3">
      <c r="A436" t="s">
        <v>133</v>
      </c>
      <c r="B436" t="s">
        <v>1033</v>
      </c>
      <c r="C436">
        <v>3</v>
      </c>
      <c r="D436" t="s">
        <v>1053</v>
      </c>
      <c r="E436">
        <v>3.8</v>
      </c>
      <c r="F436" t="s">
        <v>1054</v>
      </c>
      <c r="G436" t="s">
        <v>73</v>
      </c>
      <c r="H436" t="s">
        <v>74</v>
      </c>
      <c r="I436" t="s">
        <v>39</v>
      </c>
      <c r="J436" t="s">
        <v>40</v>
      </c>
      <c r="K436" t="s">
        <v>75</v>
      </c>
      <c r="L436">
        <v>6</v>
      </c>
      <c r="M436">
        <v>49</v>
      </c>
      <c r="N436" t="s">
        <v>77</v>
      </c>
      <c r="O436" t="s">
        <v>1088</v>
      </c>
      <c r="P436">
        <v>3100</v>
      </c>
      <c r="Q436" t="s">
        <v>1052</v>
      </c>
      <c r="R436">
        <v>3180</v>
      </c>
      <c r="S436" t="s">
        <v>34</v>
      </c>
      <c r="T436">
        <v>3181</v>
      </c>
      <c r="U436" t="s">
        <v>135</v>
      </c>
      <c r="V436">
        <v>0</v>
      </c>
      <c r="W436" t="s">
        <v>36</v>
      </c>
      <c r="X436">
        <v>3000</v>
      </c>
      <c r="Y436" t="s">
        <v>34</v>
      </c>
      <c r="Z436" t="s">
        <v>134</v>
      </c>
      <c r="AA436" t="s">
        <v>76</v>
      </c>
      <c r="AB436" t="s">
        <v>30</v>
      </c>
      <c r="AC436" t="s">
        <v>196</v>
      </c>
      <c r="AD436" t="s">
        <v>78</v>
      </c>
      <c r="AE436" s="1">
        <v>2897.76</v>
      </c>
      <c r="AF436" s="1">
        <v>0</v>
      </c>
      <c r="AG436" s="1">
        <v>1779.43</v>
      </c>
      <c r="AH436" s="1">
        <v>1779.43</v>
      </c>
      <c r="AI436" s="1">
        <v>1779.43</v>
      </c>
      <c r="AJ436" s="1">
        <v>1779.43</v>
      </c>
      <c r="AK436" s="1">
        <v>1779.43</v>
      </c>
      <c r="AL436" s="1">
        <v>1118.3300000000002</v>
      </c>
      <c r="AM436" s="1">
        <v>0</v>
      </c>
      <c r="AN436" s="1">
        <v>0</v>
      </c>
      <c r="AO436" s="1">
        <v>0</v>
      </c>
      <c r="AP436" s="1">
        <v>2897.76</v>
      </c>
      <c r="AQ436" s="1">
        <f t="shared" si="6"/>
        <v>2897.76</v>
      </c>
    </row>
    <row r="437" spans="1:43" x14ac:dyDescent="0.3">
      <c r="A437" t="s">
        <v>133</v>
      </c>
      <c r="B437" t="s">
        <v>1033</v>
      </c>
      <c r="C437">
        <v>3</v>
      </c>
      <c r="D437" t="s">
        <v>1053</v>
      </c>
      <c r="E437">
        <v>3.8</v>
      </c>
      <c r="F437" t="s">
        <v>1054</v>
      </c>
      <c r="G437" t="s">
        <v>73</v>
      </c>
      <c r="H437" t="s">
        <v>74</v>
      </c>
      <c r="I437" t="s">
        <v>39</v>
      </c>
      <c r="J437" t="s">
        <v>40</v>
      </c>
      <c r="K437" t="s">
        <v>75</v>
      </c>
      <c r="L437">
        <v>6</v>
      </c>
      <c r="M437">
        <v>49</v>
      </c>
      <c r="N437" t="s">
        <v>77</v>
      </c>
      <c r="O437" t="s">
        <v>1088</v>
      </c>
      <c r="P437">
        <v>3300</v>
      </c>
      <c r="Q437" t="s">
        <v>1035</v>
      </c>
      <c r="R437">
        <v>3330</v>
      </c>
      <c r="S437" t="s">
        <v>34</v>
      </c>
      <c r="T437">
        <v>3331</v>
      </c>
      <c r="U437" t="s">
        <v>200</v>
      </c>
      <c r="V437">
        <v>0</v>
      </c>
      <c r="W437" t="s">
        <v>36</v>
      </c>
      <c r="X437">
        <v>3000</v>
      </c>
      <c r="Y437" t="s">
        <v>34</v>
      </c>
      <c r="Z437" t="s">
        <v>134</v>
      </c>
      <c r="AA437" t="s">
        <v>76</v>
      </c>
      <c r="AB437" t="s">
        <v>30</v>
      </c>
      <c r="AC437" t="s">
        <v>196</v>
      </c>
      <c r="AD437" t="s">
        <v>78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f t="shared" si="6"/>
        <v>0</v>
      </c>
    </row>
    <row r="438" spans="1:43" x14ac:dyDescent="0.3">
      <c r="A438" t="s">
        <v>133</v>
      </c>
      <c r="B438" t="s">
        <v>1033</v>
      </c>
      <c r="C438">
        <v>3</v>
      </c>
      <c r="D438" t="s">
        <v>1053</v>
      </c>
      <c r="E438">
        <v>3.8</v>
      </c>
      <c r="F438" t="s">
        <v>1054</v>
      </c>
      <c r="G438" t="s">
        <v>73</v>
      </c>
      <c r="H438" t="s">
        <v>74</v>
      </c>
      <c r="I438" t="s">
        <v>39</v>
      </c>
      <c r="J438" t="s">
        <v>40</v>
      </c>
      <c r="K438" t="s">
        <v>75</v>
      </c>
      <c r="L438">
        <v>6</v>
      </c>
      <c r="M438">
        <v>49</v>
      </c>
      <c r="N438" t="s">
        <v>77</v>
      </c>
      <c r="O438" t="s">
        <v>1088</v>
      </c>
      <c r="P438">
        <v>3300</v>
      </c>
      <c r="Q438" t="s">
        <v>1035</v>
      </c>
      <c r="R438">
        <v>3360</v>
      </c>
      <c r="S438" t="s">
        <v>34</v>
      </c>
      <c r="T438">
        <v>3361</v>
      </c>
      <c r="U438" t="s">
        <v>201</v>
      </c>
      <c r="V438">
        <v>0</v>
      </c>
      <c r="W438" t="s">
        <v>36</v>
      </c>
      <c r="X438">
        <v>3000</v>
      </c>
      <c r="Y438" t="s">
        <v>34</v>
      </c>
      <c r="Z438" t="s">
        <v>134</v>
      </c>
      <c r="AA438" t="s">
        <v>76</v>
      </c>
      <c r="AB438" t="s">
        <v>30</v>
      </c>
      <c r="AC438" t="s">
        <v>196</v>
      </c>
      <c r="AD438" t="s">
        <v>78</v>
      </c>
      <c r="AE438" s="1">
        <v>1255</v>
      </c>
      <c r="AF438" s="1">
        <v>1500000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1255</v>
      </c>
      <c r="AM438" s="1">
        <v>0</v>
      </c>
      <c r="AN438" s="1">
        <v>0</v>
      </c>
      <c r="AO438" s="1">
        <v>0</v>
      </c>
      <c r="AP438" s="1">
        <v>1255</v>
      </c>
      <c r="AQ438" s="1">
        <f t="shared" si="6"/>
        <v>1255</v>
      </c>
    </row>
    <row r="439" spans="1:43" x14ac:dyDescent="0.3">
      <c r="A439" t="s">
        <v>133</v>
      </c>
      <c r="B439" t="s">
        <v>1033</v>
      </c>
      <c r="C439">
        <v>3</v>
      </c>
      <c r="D439" t="s">
        <v>1053</v>
      </c>
      <c r="E439">
        <v>3.8</v>
      </c>
      <c r="F439" t="s">
        <v>1054</v>
      </c>
      <c r="G439" t="s">
        <v>73</v>
      </c>
      <c r="H439" t="s">
        <v>74</v>
      </c>
      <c r="I439" t="s">
        <v>39</v>
      </c>
      <c r="J439" t="s">
        <v>40</v>
      </c>
      <c r="K439" t="s">
        <v>75</v>
      </c>
      <c r="L439">
        <v>6</v>
      </c>
      <c r="M439">
        <v>49</v>
      </c>
      <c r="N439" t="s">
        <v>77</v>
      </c>
      <c r="O439" t="s">
        <v>1088</v>
      </c>
      <c r="P439">
        <v>3400</v>
      </c>
      <c r="Q439" t="s">
        <v>1059</v>
      </c>
      <c r="R439">
        <v>3470</v>
      </c>
      <c r="S439" t="s">
        <v>34</v>
      </c>
      <c r="T439">
        <v>3471</v>
      </c>
      <c r="U439" t="s">
        <v>454</v>
      </c>
      <c r="V439">
        <v>0</v>
      </c>
      <c r="W439" t="s">
        <v>36</v>
      </c>
      <c r="X439">
        <v>3000</v>
      </c>
      <c r="Y439" t="s">
        <v>34</v>
      </c>
      <c r="Z439" t="s">
        <v>134</v>
      </c>
      <c r="AA439" t="s">
        <v>76</v>
      </c>
      <c r="AB439" t="s">
        <v>30</v>
      </c>
      <c r="AC439" t="s">
        <v>196</v>
      </c>
      <c r="AD439" t="s">
        <v>78</v>
      </c>
      <c r="AE439" s="1">
        <v>7192</v>
      </c>
      <c r="AF439" s="1">
        <v>0</v>
      </c>
      <c r="AG439" s="1">
        <v>6960</v>
      </c>
      <c r="AH439" s="1">
        <v>6960</v>
      </c>
      <c r="AI439" s="1">
        <v>6960</v>
      </c>
      <c r="AJ439" s="1">
        <v>0</v>
      </c>
      <c r="AK439" s="1">
        <v>0</v>
      </c>
      <c r="AL439" s="1">
        <v>232</v>
      </c>
      <c r="AM439" s="1">
        <v>0</v>
      </c>
      <c r="AN439" s="1">
        <v>0</v>
      </c>
      <c r="AO439" s="1">
        <v>0</v>
      </c>
      <c r="AP439" s="1">
        <v>7192</v>
      </c>
      <c r="AQ439" s="1">
        <f t="shared" si="6"/>
        <v>7192</v>
      </c>
    </row>
    <row r="440" spans="1:43" x14ac:dyDescent="0.3">
      <c r="A440" t="s">
        <v>133</v>
      </c>
      <c r="B440" t="s">
        <v>1033</v>
      </c>
      <c r="C440">
        <v>3</v>
      </c>
      <c r="D440" t="s">
        <v>1053</v>
      </c>
      <c r="E440">
        <v>3.8</v>
      </c>
      <c r="F440" t="s">
        <v>1054</v>
      </c>
      <c r="G440" t="s">
        <v>73</v>
      </c>
      <c r="H440" t="s">
        <v>74</v>
      </c>
      <c r="I440" t="s">
        <v>39</v>
      </c>
      <c r="J440" t="s">
        <v>40</v>
      </c>
      <c r="K440" t="s">
        <v>75</v>
      </c>
      <c r="L440">
        <v>6</v>
      </c>
      <c r="M440">
        <v>49</v>
      </c>
      <c r="N440" t="s">
        <v>77</v>
      </c>
      <c r="O440" t="s">
        <v>1088</v>
      </c>
      <c r="P440">
        <v>3500</v>
      </c>
      <c r="Q440" t="s">
        <v>1051</v>
      </c>
      <c r="R440">
        <v>3520</v>
      </c>
      <c r="S440" t="s">
        <v>34</v>
      </c>
      <c r="T440">
        <v>3521</v>
      </c>
      <c r="U440" t="s">
        <v>455</v>
      </c>
      <c r="V440">
        <v>0</v>
      </c>
      <c r="W440" t="s">
        <v>36</v>
      </c>
      <c r="X440">
        <v>3000</v>
      </c>
      <c r="Y440" t="s">
        <v>34</v>
      </c>
      <c r="Z440" t="s">
        <v>134</v>
      </c>
      <c r="AA440" t="s">
        <v>76</v>
      </c>
      <c r="AB440" t="s">
        <v>30</v>
      </c>
      <c r="AC440" t="s">
        <v>196</v>
      </c>
      <c r="AD440" t="s">
        <v>78</v>
      </c>
      <c r="AE440" s="1">
        <v>5220</v>
      </c>
      <c r="AF440" s="1">
        <v>0</v>
      </c>
      <c r="AG440" s="1">
        <v>4988</v>
      </c>
      <c r="AH440" s="1">
        <v>4988</v>
      </c>
      <c r="AI440" s="1">
        <v>4988</v>
      </c>
      <c r="AJ440" s="1">
        <v>4988</v>
      </c>
      <c r="AK440" s="1">
        <v>0</v>
      </c>
      <c r="AL440" s="1">
        <v>232</v>
      </c>
      <c r="AM440" s="1">
        <v>0</v>
      </c>
      <c r="AN440" s="1">
        <v>0</v>
      </c>
      <c r="AO440" s="1">
        <v>0</v>
      </c>
      <c r="AP440" s="1">
        <v>5220</v>
      </c>
      <c r="AQ440" s="1">
        <f t="shared" si="6"/>
        <v>5220</v>
      </c>
    </row>
    <row r="441" spans="1:43" x14ac:dyDescent="0.3">
      <c r="A441" t="s">
        <v>133</v>
      </c>
      <c r="B441" t="s">
        <v>1033</v>
      </c>
      <c r="C441">
        <v>3</v>
      </c>
      <c r="D441" t="s">
        <v>1053</v>
      </c>
      <c r="E441">
        <v>3.8</v>
      </c>
      <c r="F441" t="s">
        <v>1054</v>
      </c>
      <c r="G441" t="s">
        <v>73</v>
      </c>
      <c r="H441" t="s">
        <v>74</v>
      </c>
      <c r="I441" t="s">
        <v>39</v>
      </c>
      <c r="J441" t="s">
        <v>40</v>
      </c>
      <c r="K441" t="s">
        <v>75</v>
      </c>
      <c r="L441">
        <v>6</v>
      </c>
      <c r="M441">
        <v>49</v>
      </c>
      <c r="N441" t="s">
        <v>77</v>
      </c>
      <c r="O441" t="s">
        <v>1088</v>
      </c>
      <c r="P441">
        <v>3700</v>
      </c>
      <c r="Q441" t="s">
        <v>1056</v>
      </c>
      <c r="R441">
        <v>3710</v>
      </c>
      <c r="S441" t="s">
        <v>34</v>
      </c>
      <c r="T441">
        <v>3711</v>
      </c>
      <c r="U441" t="s">
        <v>276</v>
      </c>
      <c r="V441">
        <v>0</v>
      </c>
      <c r="W441" t="s">
        <v>36</v>
      </c>
      <c r="X441">
        <v>3000</v>
      </c>
      <c r="Y441" t="s">
        <v>34</v>
      </c>
      <c r="Z441" t="s">
        <v>134</v>
      </c>
      <c r="AA441" t="s">
        <v>76</v>
      </c>
      <c r="AB441" t="s">
        <v>30</v>
      </c>
      <c r="AC441" t="s">
        <v>196</v>
      </c>
      <c r="AD441" t="s">
        <v>78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f t="shared" si="6"/>
        <v>0</v>
      </c>
    </row>
    <row r="442" spans="1:43" x14ac:dyDescent="0.3">
      <c r="A442" t="s">
        <v>133</v>
      </c>
      <c r="B442" t="s">
        <v>1033</v>
      </c>
      <c r="C442">
        <v>3</v>
      </c>
      <c r="D442" t="s">
        <v>1053</v>
      </c>
      <c r="E442">
        <v>3.8</v>
      </c>
      <c r="F442" t="s">
        <v>1054</v>
      </c>
      <c r="G442" t="s">
        <v>73</v>
      </c>
      <c r="H442" t="s">
        <v>74</v>
      </c>
      <c r="I442" t="s">
        <v>39</v>
      </c>
      <c r="J442" t="s">
        <v>40</v>
      </c>
      <c r="K442" t="s">
        <v>75</v>
      </c>
      <c r="L442">
        <v>6</v>
      </c>
      <c r="M442">
        <v>49</v>
      </c>
      <c r="N442" t="s">
        <v>77</v>
      </c>
      <c r="O442" t="s">
        <v>1088</v>
      </c>
      <c r="P442">
        <v>3700</v>
      </c>
      <c r="Q442" t="s">
        <v>1056</v>
      </c>
      <c r="R442">
        <v>3750</v>
      </c>
      <c r="S442" t="s">
        <v>34</v>
      </c>
      <c r="T442">
        <v>3751</v>
      </c>
      <c r="U442" t="s">
        <v>278</v>
      </c>
      <c r="V442">
        <v>0</v>
      </c>
      <c r="W442" t="s">
        <v>36</v>
      </c>
      <c r="X442">
        <v>3000</v>
      </c>
      <c r="Y442" t="s">
        <v>34</v>
      </c>
      <c r="Z442" t="s">
        <v>134</v>
      </c>
      <c r="AA442" t="s">
        <v>76</v>
      </c>
      <c r="AB442" t="s">
        <v>30</v>
      </c>
      <c r="AC442" t="s">
        <v>196</v>
      </c>
      <c r="AD442" t="s">
        <v>78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f t="shared" si="6"/>
        <v>0</v>
      </c>
    </row>
    <row r="443" spans="1:43" x14ac:dyDescent="0.3">
      <c r="A443" t="s">
        <v>133</v>
      </c>
      <c r="B443" t="s">
        <v>1033</v>
      </c>
      <c r="C443">
        <v>3</v>
      </c>
      <c r="D443" t="s">
        <v>1053</v>
      </c>
      <c r="E443">
        <v>3.8</v>
      </c>
      <c r="F443" t="s">
        <v>1054</v>
      </c>
      <c r="G443" t="s">
        <v>73</v>
      </c>
      <c r="H443" t="s">
        <v>74</v>
      </c>
      <c r="I443" t="s">
        <v>39</v>
      </c>
      <c r="J443" t="s">
        <v>40</v>
      </c>
      <c r="K443" t="s">
        <v>75</v>
      </c>
      <c r="L443">
        <v>6</v>
      </c>
      <c r="M443">
        <v>49</v>
      </c>
      <c r="N443" t="s">
        <v>77</v>
      </c>
      <c r="O443" t="s">
        <v>1088</v>
      </c>
      <c r="P443">
        <v>3500</v>
      </c>
      <c r="Q443" t="s">
        <v>1051</v>
      </c>
      <c r="R443">
        <v>3530</v>
      </c>
      <c r="S443" t="s">
        <v>34</v>
      </c>
      <c r="T443">
        <v>3531</v>
      </c>
      <c r="U443" t="s">
        <v>202</v>
      </c>
      <c r="V443">
        <v>0</v>
      </c>
      <c r="W443" t="s">
        <v>36</v>
      </c>
      <c r="X443">
        <v>3000</v>
      </c>
      <c r="Y443" t="s">
        <v>34</v>
      </c>
      <c r="Z443" t="s">
        <v>134</v>
      </c>
      <c r="AA443" t="s">
        <v>76</v>
      </c>
      <c r="AB443" t="s">
        <v>30</v>
      </c>
      <c r="AC443" t="s">
        <v>196</v>
      </c>
      <c r="AD443" t="s">
        <v>78</v>
      </c>
      <c r="AE443" s="1">
        <v>253550</v>
      </c>
      <c r="AF443" s="1">
        <v>275000</v>
      </c>
      <c r="AG443" s="1">
        <v>135909.92000000001</v>
      </c>
      <c r="AH443" s="1">
        <v>23998.92</v>
      </c>
      <c r="AI443" s="1">
        <v>0</v>
      </c>
      <c r="AJ443" s="1">
        <v>0</v>
      </c>
      <c r="AK443" s="1">
        <v>0</v>
      </c>
      <c r="AL443" s="1">
        <v>117640.07999999999</v>
      </c>
      <c r="AM443" s="1">
        <v>0</v>
      </c>
      <c r="AN443" s="1">
        <v>0</v>
      </c>
      <c r="AO443" s="1">
        <v>0</v>
      </c>
      <c r="AP443" s="1">
        <v>263300</v>
      </c>
      <c r="AQ443" s="1">
        <f t="shared" si="6"/>
        <v>253550</v>
      </c>
    </row>
    <row r="444" spans="1:43" x14ac:dyDescent="0.3">
      <c r="A444" t="s">
        <v>133</v>
      </c>
      <c r="B444" t="s">
        <v>1033</v>
      </c>
      <c r="C444">
        <v>3</v>
      </c>
      <c r="D444" t="s">
        <v>1053</v>
      </c>
      <c r="E444">
        <v>3.8</v>
      </c>
      <c r="F444" t="s">
        <v>1054</v>
      </c>
      <c r="G444" t="s">
        <v>73</v>
      </c>
      <c r="H444" t="s">
        <v>74</v>
      </c>
      <c r="I444" t="s">
        <v>39</v>
      </c>
      <c r="J444" t="s">
        <v>40</v>
      </c>
      <c r="K444" t="s">
        <v>75</v>
      </c>
      <c r="L444">
        <v>6</v>
      </c>
      <c r="M444">
        <v>49</v>
      </c>
      <c r="N444" t="s">
        <v>77</v>
      </c>
      <c r="O444" t="s">
        <v>1088</v>
      </c>
      <c r="P444">
        <v>5100</v>
      </c>
      <c r="Q444" t="s">
        <v>1036</v>
      </c>
      <c r="R444">
        <v>5150</v>
      </c>
      <c r="S444" t="s">
        <v>80</v>
      </c>
      <c r="T444">
        <v>5151</v>
      </c>
      <c r="U444" t="s">
        <v>203</v>
      </c>
      <c r="V444">
        <v>0</v>
      </c>
      <c r="W444" t="s">
        <v>36</v>
      </c>
      <c r="X444">
        <v>5000</v>
      </c>
      <c r="Y444" t="s">
        <v>80</v>
      </c>
      <c r="Z444" t="s">
        <v>134</v>
      </c>
      <c r="AA444" t="s">
        <v>76</v>
      </c>
      <c r="AB444" t="s">
        <v>30</v>
      </c>
      <c r="AC444" t="s">
        <v>196</v>
      </c>
      <c r="AD444" t="s">
        <v>78</v>
      </c>
      <c r="AE444" s="1">
        <v>812763.48</v>
      </c>
      <c r="AF444" s="1">
        <v>500000</v>
      </c>
      <c r="AG444" s="1">
        <v>812763.48</v>
      </c>
      <c r="AH444" s="1">
        <v>694239.26</v>
      </c>
      <c r="AI444" s="1">
        <v>694239.25</v>
      </c>
      <c r="AJ444" s="1">
        <v>566417.09</v>
      </c>
      <c r="AK444" s="1">
        <v>566417.09</v>
      </c>
      <c r="AL444" s="1">
        <v>0</v>
      </c>
      <c r="AM444" s="1">
        <v>0</v>
      </c>
      <c r="AN444" s="1">
        <v>0</v>
      </c>
      <c r="AO444" s="1">
        <v>0</v>
      </c>
      <c r="AP444" s="1">
        <v>980000</v>
      </c>
      <c r="AQ444" s="1">
        <f t="shared" si="6"/>
        <v>812763.48</v>
      </c>
    </row>
    <row r="445" spans="1:43" x14ac:dyDescent="0.3">
      <c r="A445" t="s">
        <v>133</v>
      </c>
      <c r="B445" t="s">
        <v>1033</v>
      </c>
      <c r="C445">
        <v>3</v>
      </c>
      <c r="D445" t="s">
        <v>1053</v>
      </c>
      <c r="E445">
        <v>3.8</v>
      </c>
      <c r="F445" t="s">
        <v>1054</v>
      </c>
      <c r="G445" t="s">
        <v>73</v>
      </c>
      <c r="H445" t="s">
        <v>74</v>
      </c>
      <c r="I445" t="s">
        <v>39</v>
      </c>
      <c r="J445" t="s">
        <v>40</v>
      </c>
      <c r="K445" t="s">
        <v>75</v>
      </c>
      <c r="L445">
        <v>6</v>
      </c>
      <c r="M445">
        <v>49</v>
      </c>
      <c r="N445" t="s">
        <v>77</v>
      </c>
      <c r="O445" t="s">
        <v>1088</v>
      </c>
      <c r="P445">
        <v>5100</v>
      </c>
      <c r="Q445" t="s">
        <v>1036</v>
      </c>
      <c r="R445">
        <v>5150</v>
      </c>
      <c r="S445" t="s">
        <v>80</v>
      </c>
      <c r="T445">
        <v>5151</v>
      </c>
      <c r="U445" t="s">
        <v>203</v>
      </c>
      <c r="V445">
        <v>37</v>
      </c>
      <c r="W445" t="s">
        <v>456</v>
      </c>
      <c r="X445">
        <v>5000</v>
      </c>
      <c r="Y445" t="s">
        <v>80</v>
      </c>
      <c r="Z445" t="s">
        <v>134</v>
      </c>
      <c r="AA445" t="s">
        <v>76</v>
      </c>
      <c r="AB445" t="s">
        <v>30</v>
      </c>
      <c r="AC445" t="s">
        <v>196</v>
      </c>
      <c r="AD445" t="s">
        <v>78</v>
      </c>
      <c r="AE445" s="1">
        <v>165184</v>
      </c>
      <c r="AF445" s="1">
        <v>0</v>
      </c>
      <c r="AG445" s="1">
        <v>165489.07999999999</v>
      </c>
      <c r="AH445" s="1">
        <v>165489.07999999999</v>
      </c>
      <c r="AI445" s="1">
        <v>128412</v>
      </c>
      <c r="AJ445" s="1">
        <v>0</v>
      </c>
      <c r="AK445" s="1">
        <v>0</v>
      </c>
      <c r="AL445" s="1">
        <v>-305.07999999998719</v>
      </c>
      <c r="AM445" s="1">
        <v>0</v>
      </c>
      <c r="AN445" s="1">
        <v>0</v>
      </c>
      <c r="AO445" s="1">
        <v>0</v>
      </c>
      <c r="AP445" s="1">
        <v>0</v>
      </c>
      <c r="AQ445" s="1">
        <f t="shared" si="6"/>
        <v>165184</v>
      </c>
    </row>
    <row r="446" spans="1:43" x14ac:dyDescent="0.3">
      <c r="A446" t="s">
        <v>133</v>
      </c>
      <c r="B446" t="s">
        <v>1033</v>
      </c>
      <c r="C446">
        <v>3</v>
      </c>
      <c r="D446" t="s">
        <v>1053</v>
      </c>
      <c r="E446">
        <v>3.8</v>
      </c>
      <c r="F446" t="s">
        <v>1054</v>
      </c>
      <c r="G446" t="s">
        <v>73</v>
      </c>
      <c r="H446" t="s">
        <v>74</v>
      </c>
      <c r="I446" t="s">
        <v>39</v>
      </c>
      <c r="J446" t="s">
        <v>40</v>
      </c>
      <c r="K446" t="s">
        <v>75</v>
      </c>
      <c r="L446">
        <v>6</v>
      </c>
      <c r="M446">
        <v>50</v>
      </c>
      <c r="N446" t="s">
        <v>77</v>
      </c>
      <c r="O446" t="s">
        <v>1087</v>
      </c>
      <c r="P446">
        <v>5900</v>
      </c>
      <c r="Q446" t="s">
        <v>1079</v>
      </c>
      <c r="R446">
        <v>5910</v>
      </c>
      <c r="S446" t="s">
        <v>80</v>
      </c>
      <c r="T446">
        <v>5911</v>
      </c>
      <c r="U446" t="s">
        <v>208</v>
      </c>
      <c r="V446">
        <v>0</v>
      </c>
      <c r="W446" t="s">
        <v>36</v>
      </c>
      <c r="X446">
        <v>5000</v>
      </c>
      <c r="Y446" t="s">
        <v>80</v>
      </c>
      <c r="Z446" t="s">
        <v>134</v>
      </c>
      <c r="AA446" t="s">
        <v>76</v>
      </c>
      <c r="AB446" t="s">
        <v>30</v>
      </c>
      <c r="AC446" t="s">
        <v>79</v>
      </c>
      <c r="AD446" t="s">
        <v>78</v>
      </c>
      <c r="AE446" s="1">
        <v>6020779.5999999996</v>
      </c>
      <c r="AF446" s="1">
        <v>5841164</v>
      </c>
      <c r="AG446" s="1">
        <v>6020779.5999999996</v>
      </c>
      <c r="AH446" s="1">
        <v>5629015.9699999997</v>
      </c>
      <c r="AI446" s="1">
        <v>4013853.04</v>
      </c>
      <c r="AJ446" s="1">
        <v>3903885.04</v>
      </c>
      <c r="AK446" s="1">
        <v>3512121.41</v>
      </c>
      <c r="AL446" s="1">
        <v>0</v>
      </c>
      <c r="AM446" s="1">
        <v>0</v>
      </c>
      <c r="AN446" s="1">
        <v>0</v>
      </c>
      <c r="AO446" s="1">
        <v>0</v>
      </c>
      <c r="AP446" s="1">
        <v>5991164</v>
      </c>
      <c r="AQ446" s="1">
        <f t="shared" si="6"/>
        <v>6020779.5999999996</v>
      </c>
    </row>
    <row r="447" spans="1:43" x14ac:dyDescent="0.3">
      <c r="A447" t="s">
        <v>133</v>
      </c>
      <c r="B447" t="s">
        <v>1033</v>
      </c>
      <c r="C447">
        <v>3</v>
      </c>
      <c r="D447" t="s">
        <v>1053</v>
      </c>
      <c r="E447">
        <v>3.8</v>
      </c>
      <c r="F447" t="s">
        <v>1054</v>
      </c>
      <c r="G447" t="s">
        <v>73</v>
      </c>
      <c r="H447" t="s">
        <v>74</v>
      </c>
      <c r="I447" t="s">
        <v>39</v>
      </c>
      <c r="J447" t="s">
        <v>40</v>
      </c>
      <c r="K447" t="s">
        <v>75</v>
      </c>
      <c r="L447">
        <v>6</v>
      </c>
      <c r="M447">
        <v>50</v>
      </c>
      <c r="N447" t="s">
        <v>77</v>
      </c>
      <c r="O447" t="s">
        <v>1087</v>
      </c>
      <c r="P447">
        <v>5900</v>
      </c>
      <c r="Q447" t="s">
        <v>1079</v>
      </c>
      <c r="R447">
        <v>5970</v>
      </c>
      <c r="S447" t="s">
        <v>80</v>
      </c>
      <c r="T447">
        <v>5971</v>
      </c>
      <c r="U447" t="s">
        <v>209</v>
      </c>
      <c r="V447">
        <v>0</v>
      </c>
      <c r="W447" t="s">
        <v>36</v>
      </c>
      <c r="X447">
        <v>5000</v>
      </c>
      <c r="Y447" t="s">
        <v>80</v>
      </c>
      <c r="Z447" t="s">
        <v>134</v>
      </c>
      <c r="AA447" t="s">
        <v>76</v>
      </c>
      <c r="AB447" t="s">
        <v>30</v>
      </c>
      <c r="AC447" t="s">
        <v>79</v>
      </c>
      <c r="AD447" t="s">
        <v>78</v>
      </c>
      <c r="AE447" s="1">
        <v>4972314.42</v>
      </c>
      <c r="AF447" s="1">
        <v>4091000</v>
      </c>
      <c r="AG447" s="1">
        <v>4634442.0199999996</v>
      </c>
      <c r="AH447" s="1">
        <v>5001930.0199999996</v>
      </c>
      <c r="AI447" s="1">
        <v>5001930.0199999996</v>
      </c>
      <c r="AJ447" s="1">
        <v>4872707.62</v>
      </c>
      <c r="AK447" s="1">
        <v>4872707.62</v>
      </c>
      <c r="AL447" s="1">
        <v>337872.40000000037</v>
      </c>
      <c r="AM447" s="1">
        <v>0</v>
      </c>
      <c r="AN447" s="1">
        <v>0</v>
      </c>
      <c r="AO447" s="1">
        <v>0</v>
      </c>
      <c r="AP447" s="1">
        <v>5001930.0199999996</v>
      </c>
      <c r="AQ447" s="1">
        <f t="shared" si="6"/>
        <v>4972314.42</v>
      </c>
    </row>
    <row r="448" spans="1:43" x14ac:dyDescent="0.3">
      <c r="A448" t="s">
        <v>133</v>
      </c>
      <c r="B448" t="s">
        <v>1033</v>
      </c>
      <c r="C448">
        <v>3</v>
      </c>
      <c r="D448" t="s">
        <v>1053</v>
      </c>
      <c r="E448">
        <v>3.8</v>
      </c>
      <c r="F448" t="s">
        <v>1054</v>
      </c>
      <c r="G448" t="s">
        <v>73</v>
      </c>
      <c r="H448" t="s">
        <v>74</v>
      </c>
      <c r="I448" t="s">
        <v>39</v>
      </c>
      <c r="J448" t="s">
        <v>40</v>
      </c>
      <c r="K448" t="s">
        <v>75</v>
      </c>
      <c r="L448">
        <v>6</v>
      </c>
      <c r="M448">
        <v>50</v>
      </c>
      <c r="N448" t="s">
        <v>77</v>
      </c>
      <c r="O448" t="s">
        <v>1088</v>
      </c>
      <c r="P448">
        <v>2100</v>
      </c>
      <c r="Q448" t="s">
        <v>999</v>
      </c>
      <c r="R448">
        <v>2150</v>
      </c>
      <c r="S448" t="s">
        <v>69</v>
      </c>
      <c r="T448">
        <v>2151</v>
      </c>
      <c r="U448" t="s">
        <v>329</v>
      </c>
      <c r="V448">
        <v>0</v>
      </c>
      <c r="W448" t="s">
        <v>36</v>
      </c>
      <c r="X448">
        <v>2000</v>
      </c>
      <c r="Y448" t="s">
        <v>69</v>
      </c>
      <c r="Z448" t="s">
        <v>134</v>
      </c>
      <c r="AA448" t="s">
        <v>76</v>
      </c>
      <c r="AB448" t="s">
        <v>30</v>
      </c>
      <c r="AC448" t="s">
        <v>79</v>
      </c>
      <c r="AD448" t="s">
        <v>78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f t="shared" si="6"/>
        <v>0</v>
      </c>
    </row>
    <row r="449" spans="1:43" x14ac:dyDescent="0.3">
      <c r="A449" t="s">
        <v>133</v>
      </c>
      <c r="B449" t="s">
        <v>1033</v>
      </c>
      <c r="C449">
        <v>3</v>
      </c>
      <c r="D449" t="s">
        <v>1053</v>
      </c>
      <c r="E449">
        <v>3.8</v>
      </c>
      <c r="F449" t="s">
        <v>1054</v>
      </c>
      <c r="G449" t="s">
        <v>73</v>
      </c>
      <c r="H449" t="s">
        <v>74</v>
      </c>
      <c r="I449" t="s">
        <v>39</v>
      </c>
      <c r="J449" t="s">
        <v>40</v>
      </c>
      <c r="K449" t="s">
        <v>75</v>
      </c>
      <c r="L449">
        <v>6</v>
      </c>
      <c r="M449">
        <v>50</v>
      </c>
      <c r="N449" t="s">
        <v>77</v>
      </c>
      <c r="O449" t="s">
        <v>1088</v>
      </c>
      <c r="P449">
        <v>3200</v>
      </c>
      <c r="Q449" t="s">
        <v>1047</v>
      </c>
      <c r="R449">
        <v>3230</v>
      </c>
      <c r="S449" t="s">
        <v>34</v>
      </c>
      <c r="T449">
        <v>3231</v>
      </c>
      <c r="U449" t="s">
        <v>207</v>
      </c>
      <c r="V449">
        <v>0</v>
      </c>
      <c r="W449" t="s">
        <v>36</v>
      </c>
      <c r="X449">
        <v>3000</v>
      </c>
      <c r="Y449" t="s">
        <v>34</v>
      </c>
      <c r="Z449" t="s">
        <v>134</v>
      </c>
      <c r="AA449" t="s">
        <v>76</v>
      </c>
      <c r="AB449" t="s">
        <v>30</v>
      </c>
      <c r="AC449" t="s">
        <v>79</v>
      </c>
      <c r="AD449" t="s">
        <v>78</v>
      </c>
      <c r="AE449" s="1">
        <v>5250000</v>
      </c>
      <c r="AF449" s="1">
        <v>750000</v>
      </c>
      <c r="AG449" s="1">
        <v>5049512.43</v>
      </c>
      <c r="AH449" s="1">
        <v>5049512.43</v>
      </c>
      <c r="AI449" s="1">
        <v>3885575.03</v>
      </c>
      <c r="AJ449" s="1">
        <v>3823758.63</v>
      </c>
      <c r="AK449" s="1">
        <v>3522450.09</v>
      </c>
      <c r="AL449" s="1">
        <v>200487.5700000003</v>
      </c>
      <c r="AM449" s="1">
        <v>0</v>
      </c>
      <c r="AN449" s="1">
        <v>0</v>
      </c>
      <c r="AO449" s="1">
        <v>0</v>
      </c>
      <c r="AP449" s="1">
        <v>5250000</v>
      </c>
      <c r="AQ449" s="1">
        <f t="shared" si="6"/>
        <v>5250000</v>
      </c>
    </row>
    <row r="450" spans="1:43" x14ac:dyDescent="0.3">
      <c r="A450" t="s">
        <v>133</v>
      </c>
      <c r="B450" t="s">
        <v>1033</v>
      </c>
      <c r="C450">
        <v>3</v>
      </c>
      <c r="D450" t="s">
        <v>1053</v>
      </c>
      <c r="E450">
        <v>3.8</v>
      </c>
      <c r="F450" t="s">
        <v>1054</v>
      </c>
      <c r="G450" t="s">
        <v>73</v>
      </c>
      <c r="H450" t="s">
        <v>74</v>
      </c>
      <c r="I450" t="s">
        <v>39</v>
      </c>
      <c r="J450" t="s">
        <v>40</v>
      </c>
      <c r="K450" t="s">
        <v>75</v>
      </c>
      <c r="L450">
        <v>6</v>
      </c>
      <c r="M450">
        <v>50</v>
      </c>
      <c r="N450" t="s">
        <v>77</v>
      </c>
      <c r="O450" t="s">
        <v>1088</v>
      </c>
      <c r="P450">
        <v>3300</v>
      </c>
      <c r="Q450" t="s">
        <v>1035</v>
      </c>
      <c r="R450">
        <v>3330</v>
      </c>
      <c r="S450" t="s">
        <v>34</v>
      </c>
      <c r="T450">
        <v>3331</v>
      </c>
      <c r="U450" t="s">
        <v>200</v>
      </c>
      <c r="V450">
        <v>0</v>
      </c>
      <c r="W450" t="s">
        <v>36</v>
      </c>
      <c r="X450">
        <v>3000</v>
      </c>
      <c r="Y450" t="s">
        <v>34</v>
      </c>
      <c r="Z450" t="s">
        <v>134</v>
      </c>
      <c r="AA450" t="s">
        <v>76</v>
      </c>
      <c r="AB450" t="s">
        <v>30</v>
      </c>
      <c r="AC450" t="s">
        <v>79</v>
      </c>
      <c r="AD450" t="s">
        <v>78</v>
      </c>
      <c r="AE450" s="1">
        <v>10496425.59</v>
      </c>
      <c r="AF450" s="1">
        <v>275000</v>
      </c>
      <c r="AG450" s="1">
        <v>10493919.99</v>
      </c>
      <c r="AH450" s="1">
        <v>10493919.99</v>
      </c>
      <c r="AI450" s="1">
        <v>6013286.79</v>
      </c>
      <c r="AJ450" s="1">
        <v>5617912.3899999997</v>
      </c>
      <c r="AK450" s="1">
        <v>3480112.4</v>
      </c>
      <c r="AL450" s="1">
        <v>2505.5999999996275</v>
      </c>
      <c r="AM450" s="1">
        <v>0</v>
      </c>
      <c r="AN450" s="1">
        <v>0</v>
      </c>
      <c r="AO450" s="1">
        <v>0</v>
      </c>
      <c r="AP450" s="1">
        <v>10496425.59</v>
      </c>
      <c r="AQ450" s="1">
        <f t="shared" si="6"/>
        <v>10496425.59</v>
      </c>
    </row>
    <row r="451" spans="1:43" x14ac:dyDescent="0.3">
      <c r="A451" t="s">
        <v>133</v>
      </c>
      <c r="B451" t="s">
        <v>1033</v>
      </c>
      <c r="C451">
        <v>3</v>
      </c>
      <c r="D451" t="s">
        <v>1053</v>
      </c>
      <c r="E451">
        <v>3.8</v>
      </c>
      <c r="F451" t="s">
        <v>1054</v>
      </c>
      <c r="G451" t="s">
        <v>73</v>
      </c>
      <c r="H451" t="s">
        <v>74</v>
      </c>
      <c r="I451" t="s">
        <v>39</v>
      </c>
      <c r="J451" t="s">
        <v>40</v>
      </c>
      <c r="K451" t="s">
        <v>75</v>
      </c>
      <c r="L451">
        <v>6</v>
      </c>
      <c r="M451">
        <v>50</v>
      </c>
      <c r="N451" t="s">
        <v>77</v>
      </c>
      <c r="O451" t="s">
        <v>1088</v>
      </c>
      <c r="P451">
        <v>3300</v>
      </c>
      <c r="Q451" t="s">
        <v>1035</v>
      </c>
      <c r="R451">
        <v>3390</v>
      </c>
      <c r="S451" t="s">
        <v>34</v>
      </c>
      <c r="T451">
        <v>3391</v>
      </c>
      <c r="U451" t="s">
        <v>141</v>
      </c>
      <c r="V451">
        <v>0</v>
      </c>
      <c r="W451" t="s">
        <v>36</v>
      </c>
      <c r="X451">
        <v>3000</v>
      </c>
      <c r="Y451" t="s">
        <v>34</v>
      </c>
      <c r="Z451" t="s">
        <v>134</v>
      </c>
      <c r="AA451" t="s">
        <v>76</v>
      </c>
      <c r="AB451" t="s">
        <v>30</v>
      </c>
      <c r="AC451" t="s">
        <v>79</v>
      </c>
      <c r="AD451" t="s">
        <v>78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f t="shared" ref="AQ451:AQ466" si="7">AE451-AM451+AN451+AO451</f>
        <v>0</v>
      </c>
    </row>
    <row r="452" spans="1:43" x14ac:dyDescent="0.3">
      <c r="A452" t="s">
        <v>445</v>
      </c>
      <c r="B452" t="s">
        <v>1030</v>
      </c>
      <c r="C452">
        <v>1</v>
      </c>
      <c r="D452" t="s">
        <v>496</v>
      </c>
      <c r="E452">
        <v>1.3</v>
      </c>
      <c r="F452" t="s">
        <v>1031</v>
      </c>
      <c r="G452" t="s">
        <v>24</v>
      </c>
      <c r="H452" t="s">
        <v>25</v>
      </c>
      <c r="I452" t="s">
        <v>26</v>
      </c>
      <c r="J452" t="s">
        <v>27</v>
      </c>
      <c r="K452" t="s">
        <v>28</v>
      </c>
      <c r="L452">
        <v>6</v>
      </c>
      <c r="M452">
        <v>19</v>
      </c>
      <c r="N452" t="s">
        <v>31</v>
      </c>
      <c r="O452" t="s">
        <v>1088</v>
      </c>
      <c r="P452">
        <v>3900</v>
      </c>
      <c r="Q452" t="s">
        <v>1032</v>
      </c>
      <c r="R452">
        <v>3920</v>
      </c>
      <c r="S452" t="s">
        <v>34</v>
      </c>
      <c r="T452">
        <v>3921</v>
      </c>
      <c r="U452" t="s">
        <v>35</v>
      </c>
      <c r="V452">
        <v>0</v>
      </c>
      <c r="W452" t="s">
        <v>36</v>
      </c>
      <c r="X452">
        <v>3000</v>
      </c>
      <c r="Y452" t="s">
        <v>34</v>
      </c>
      <c r="Z452" t="s">
        <v>446</v>
      </c>
      <c r="AA452" t="s">
        <v>29</v>
      </c>
      <c r="AB452" t="s">
        <v>30</v>
      </c>
      <c r="AC452" t="s">
        <v>33</v>
      </c>
      <c r="AD452" t="s">
        <v>32</v>
      </c>
      <c r="AE452" s="1">
        <v>8782.65</v>
      </c>
      <c r="AF452" s="1">
        <v>0</v>
      </c>
      <c r="AG452" s="1">
        <v>8782.65</v>
      </c>
      <c r="AH452" s="1">
        <v>8782.65</v>
      </c>
      <c r="AI452" s="1">
        <v>8782.65</v>
      </c>
      <c r="AJ452" s="1">
        <v>8782.65</v>
      </c>
      <c r="AK452" s="1">
        <v>8782.65</v>
      </c>
      <c r="AL452" s="1">
        <v>0</v>
      </c>
      <c r="AM452" s="1">
        <v>0</v>
      </c>
      <c r="AN452" s="1">
        <v>0</v>
      </c>
      <c r="AO452" s="1">
        <v>0</v>
      </c>
      <c r="AP452" s="1">
        <v>8782.65</v>
      </c>
      <c r="AQ452" s="1">
        <f t="shared" si="7"/>
        <v>8782.65</v>
      </c>
    </row>
    <row r="453" spans="1:43" x14ac:dyDescent="0.3">
      <c r="A453" t="s">
        <v>22</v>
      </c>
      <c r="B453" t="s">
        <v>1030</v>
      </c>
      <c r="C453">
        <v>1</v>
      </c>
      <c r="D453" t="s">
        <v>496</v>
      </c>
      <c r="E453">
        <v>1.3</v>
      </c>
      <c r="F453" t="s">
        <v>1031</v>
      </c>
      <c r="G453" t="s">
        <v>24</v>
      </c>
      <c r="H453" t="s">
        <v>25</v>
      </c>
      <c r="I453" t="s">
        <v>26</v>
      </c>
      <c r="J453" t="s">
        <v>27</v>
      </c>
      <c r="K453" t="s">
        <v>28</v>
      </c>
      <c r="L453">
        <v>6</v>
      </c>
      <c r="M453">
        <v>19</v>
      </c>
      <c r="N453" t="s">
        <v>31</v>
      </c>
      <c r="O453" t="s">
        <v>1088</v>
      </c>
      <c r="P453">
        <v>3900</v>
      </c>
      <c r="Q453" t="s">
        <v>1032</v>
      </c>
      <c r="R453">
        <v>3920</v>
      </c>
      <c r="S453" t="s">
        <v>34</v>
      </c>
      <c r="T453">
        <v>3921</v>
      </c>
      <c r="U453" t="s">
        <v>35</v>
      </c>
      <c r="V453">
        <v>0</v>
      </c>
      <c r="W453" t="s">
        <v>36</v>
      </c>
      <c r="X453">
        <v>3000</v>
      </c>
      <c r="Y453" t="s">
        <v>34</v>
      </c>
      <c r="Z453" t="s">
        <v>23</v>
      </c>
      <c r="AA453" t="s">
        <v>29</v>
      </c>
      <c r="AB453" t="s">
        <v>30</v>
      </c>
      <c r="AC453" t="s">
        <v>33</v>
      </c>
      <c r="AD453" t="s">
        <v>32</v>
      </c>
      <c r="AE453" s="1">
        <v>35741.68</v>
      </c>
      <c r="AF453" s="1">
        <v>0</v>
      </c>
      <c r="AG453" s="1">
        <v>35741.68</v>
      </c>
      <c r="AH453" s="1">
        <v>35741.68</v>
      </c>
      <c r="AI453" s="1">
        <v>35741.68</v>
      </c>
      <c r="AJ453" s="1">
        <v>35741.68</v>
      </c>
      <c r="AK453" s="1">
        <v>35741.68</v>
      </c>
      <c r="AL453" s="1">
        <v>0</v>
      </c>
      <c r="AM453" s="1">
        <v>0</v>
      </c>
      <c r="AN453" s="1">
        <v>0</v>
      </c>
      <c r="AO453" s="1">
        <v>0</v>
      </c>
      <c r="AP453" s="1">
        <v>35741.68</v>
      </c>
      <c r="AQ453" s="1">
        <f t="shared" si="7"/>
        <v>35741.68</v>
      </c>
    </row>
    <row r="454" spans="1:43" x14ac:dyDescent="0.3">
      <c r="A454" t="s">
        <v>449</v>
      </c>
      <c r="B454" t="s">
        <v>1030</v>
      </c>
      <c r="C454">
        <v>1</v>
      </c>
      <c r="D454" t="s">
        <v>496</v>
      </c>
      <c r="E454">
        <v>1.3</v>
      </c>
      <c r="F454" t="s">
        <v>1031</v>
      </c>
      <c r="G454" t="s">
        <v>24</v>
      </c>
      <c r="H454" t="s">
        <v>25</v>
      </c>
      <c r="I454" t="s">
        <v>26</v>
      </c>
      <c r="J454" t="s">
        <v>27</v>
      </c>
      <c r="K454" t="s">
        <v>28</v>
      </c>
      <c r="L454">
        <v>6</v>
      </c>
      <c r="M454">
        <v>19</v>
      </c>
      <c r="N454" t="s">
        <v>31</v>
      </c>
      <c r="O454" t="s">
        <v>1088</v>
      </c>
      <c r="P454">
        <v>3900</v>
      </c>
      <c r="Q454" t="s">
        <v>1032</v>
      </c>
      <c r="R454">
        <v>3920</v>
      </c>
      <c r="S454" t="s">
        <v>34</v>
      </c>
      <c r="T454">
        <v>3921</v>
      </c>
      <c r="U454" t="s">
        <v>35</v>
      </c>
      <c r="V454">
        <v>0</v>
      </c>
      <c r="W454" t="s">
        <v>36</v>
      </c>
      <c r="X454">
        <v>3000</v>
      </c>
      <c r="Y454" t="s">
        <v>34</v>
      </c>
      <c r="Z454" t="s">
        <v>450</v>
      </c>
      <c r="AA454" t="s">
        <v>29</v>
      </c>
      <c r="AB454" t="s">
        <v>30</v>
      </c>
      <c r="AC454" t="s">
        <v>33</v>
      </c>
      <c r="AD454" t="s">
        <v>32</v>
      </c>
      <c r="AE454" s="1">
        <v>1487966.99</v>
      </c>
      <c r="AF454" s="1">
        <v>0</v>
      </c>
      <c r="AG454" s="1">
        <v>1487966.99</v>
      </c>
      <c r="AH454" s="1">
        <v>1487966.99</v>
      </c>
      <c r="AI454" s="1">
        <v>1487966.99</v>
      </c>
      <c r="AJ454" s="1">
        <v>1487966.99</v>
      </c>
      <c r="AK454" s="1">
        <v>1487966.99</v>
      </c>
      <c r="AL454" s="1">
        <v>0</v>
      </c>
      <c r="AM454" s="1">
        <v>0</v>
      </c>
      <c r="AN454" s="1">
        <v>0</v>
      </c>
      <c r="AO454" s="1">
        <v>0</v>
      </c>
      <c r="AP454" s="1">
        <v>1487966.99</v>
      </c>
      <c r="AQ454" s="1">
        <f t="shared" si="7"/>
        <v>1487966.99</v>
      </c>
    </row>
    <row r="455" spans="1:43" x14ac:dyDescent="0.3">
      <c r="A455" t="s">
        <v>479</v>
      </c>
      <c r="B455" t="s">
        <v>1030</v>
      </c>
      <c r="C455">
        <v>3</v>
      </c>
      <c r="D455" t="s">
        <v>1053</v>
      </c>
      <c r="E455">
        <v>3.1</v>
      </c>
      <c r="F455" t="s">
        <v>1078</v>
      </c>
      <c r="G455" t="s">
        <v>377</v>
      </c>
      <c r="H455" t="s">
        <v>378</v>
      </c>
      <c r="I455" t="s">
        <v>39</v>
      </c>
      <c r="J455" t="s">
        <v>40</v>
      </c>
      <c r="K455" t="s">
        <v>359</v>
      </c>
      <c r="L455">
        <v>8</v>
      </c>
      <c r="M455">
        <v>42</v>
      </c>
      <c r="N455" t="s">
        <v>384</v>
      </c>
      <c r="O455" t="s">
        <v>1087</v>
      </c>
      <c r="P455">
        <v>5200</v>
      </c>
      <c r="Q455" t="s">
        <v>1060</v>
      </c>
      <c r="R455">
        <v>5210</v>
      </c>
      <c r="S455" t="s">
        <v>80</v>
      </c>
      <c r="T455">
        <v>5211</v>
      </c>
      <c r="U455" t="s">
        <v>341</v>
      </c>
      <c r="V455">
        <v>0</v>
      </c>
      <c r="W455" t="s">
        <v>36</v>
      </c>
      <c r="X455">
        <v>5000</v>
      </c>
      <c r="Y455" t="s">
        <v>80</v>
      </c>
      <c r="Z455" t="s">
        <v>478</v>
      </c>
      <c r="AA455" t="s">
        <v>360</v>
      </c>
      <c r="AB455" t="s">
        <v>379</v>
      </c>
      <c r="AC455" t="s">
        <v>386</v>
      </c>
      <c r="AD455" t="s">
        <v>385</v>
      </c>
      <c r="AE455" s="1">
        <v>1373020</v>
      </c>
      <c r="AF455" s="1">
        <v>0</v>
      </c>
      <c r="AG455" s="1">
        <v>1373020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1373020</v>
      </c>
      <c r="AQ455" s="1">
        <f t="shared" si="7"/>
        <v>1373020</v>
      </c>
    </row>
    <row r="456" spans="1:43" x14ac:dyDescent="0.3">
      <c r="A456" t="s">
        <v>470</v>
      </c>
      <c r="B456" t="s">
        <v>1030</v>
      </c>
      <c r="C456">
        <v>3</v>
      </c>
      <c r="D456" t="s">
        <v>1053</v>
      </c>
      <c r="E456">
        <v>3.1</v>
      </c>
      <c r="F456" t="s">
        <v>1078</v>
      </c>
      <c r="G456" t="s">
        <v>377</v>
      </c>
      <c r="H456" t="s">
        <v>378</v>
      </c>
      <c r="I456" t="s">
        <v>39</v>
      </c>
      <c r="J456" t="s">
        <v>40</v>
      </c>
      <c r="K456" t="s">
        <v>359</v>
      </c>
      <c r="L456">
        <v>8</v>
      </c>
      <c r="M456">
        <v>42</v>
      </c>
      <c r="N456" t="s">
        <v>384</v>
      </c>
      <c r="O456" t="s">
        <v>1087</v>
      </c>
      <c r="P456">
        <v>5200</v>
      </c>
      <c r="Q456" t="s">
        <v>1060</v>
      </c>
      <c r="R456">
        <v>5210</v>
      </c>
      <c r="S456" t="s">
        <v>80</v>
      </c>
      <c r="T456">
        <v>5211</v>
      </c>
      <c r="U456" t="s">
        <v>341</v>
      </c>
      <c r="V456">
        <v>0</v>
      </c>
      <c r="W456" t="s">
        <v>36</v>
      </c>
      <c r="X456">
        <v>5000</v>
      </c>
      <c r="Y456" t="s">
        <v>80</v>
      </c>
      <c r="Z456" t="s">
        <v>471</v>
      </c>
      <c r="AA456" t="s">
        <v>360</v>
      </c>
      <c r="AB456" t="s">
        <v>379</v>
      </c>
      <c r="AC456" t="s">
        <v>386</v>
      </c>
      <c r="AD456" t="s">
        <v>385</v>
      </c>
      <c r="AE456" s="1">
        <v>2000000</v>
      </c>
      <c r="AF456" s="1">
        <v>0</v>
      </c>
      <c r="AG456" s="1">
        <v>2000000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2000000</v>
      </c>
      <c r="AQ456" s="1">
        <f t="shared" si="7"/>
        <v>2000000</v>
      </c>
    </row>
    <row r="457" spans="1:43" x14ac:dyDescent="0.3">
      <c r="A457" t="s">
        <v>451</v>
      </c>
      <c r="B457" t="s">
        <v>1030</v>
      </c>
      <c r="C457">
        <v>1</v>
      </c>
      <c r="D457" t="s">
        <v>496</v>
      </c>
      <c r="E457">
        <v>1.3</v>
      </c>
      <c r="F457" t="s">
        <v>1031</v>
      </c>
      <c r="G457" t="s">
        <v>24</v>
      </c>
      <c r="H457" t="s">
        <v>25</v>
      </c>
      <c r="I457" t="s">
        <v>104</v>
      </c>
      <c r="J457" t="s">
        <v>105</v>
      </c>
      <c r="K457" t="s">
        <v>84</v>
      </c>
      <c r="L457">
        <v>3</v>
      </c>
      <c r="M457">
        <v>37</v>
      </c>
      <c r="N457" t="s">
        <v>106</v>
      </c>
      <c r="O457" t="s">
        <v>1087</v>
      </c>
      <c r="P457">
        <v>6100</v>
      </c>
      <c r="Q457" t="s">
        <v>1048</v>
      </c>
      <c r="R457">
        <v>6120</v>
      </c>
      <c r="S457" t="s">
        <v>1049</v>
      </c>
      <c r="T457">
        <v>6121</v>
      </c>
      <c r="U457" t="s">
        <v>110</v>
      </c>
      <c r="V457">
        <v>0</v>
      </c>
      <c r="W457" t="s">
        <v>36</v>
      </c>
      <c r="X457">
        <v>6000</v>
      </c>
      <c r="Y457" t="s">
        <v>109</v>
      </c>
      <c r="Z457" t="s">
        <v>452</v>
      </c>
      <c r="AA457" t="s">
        <v>85</v>
      </c>
      <c r="AB457" t="s">
        <v>86</v>
      </c>
      <c r="AC457" t="s">
        <v>108</v>
      </c>
      <c r="AD457" t="s">
        <v>107</v>
      </c>
      <c r="AE457" s="1">
        <v>3200000</v>
      </c>
      <c r="AF457" s="1">
        <v>0</v>
      </c>
      <c r="AG457" s="1">
        <v>1192184.73</v>
      </c>
      <c r="AH457" s="1">
        <v>1192184.73</v>
      </c>
      <c r="AI457" s="1">
        <v>298046.18</v>
      </c>
      <c r="AJ457" s="1">
        <v>298046.18</v>
      </c>
      <c r="AK457" s="1">
        <v>298046.18</v>
      </c>
      <c r="AL457" s="1">
        <v>2007815.27</v>
      </c>
      <c r="AM457" s="1">
        <v>0</v>
      </c>
      <c r="AN457" s="1">
        <v>0</v>
      </c>
      <c r="AO457" s="1">
        <v>0</v>
      </c>
      <c r="AP457" s="1">
        <v>0</v>
      </c>
      <c r="AQ457" s="1">
        <f t="shared" si="7"/>
        <v>3200000</v>
      </c>
    </row>
    <row r="458" spans="1:43" x14ac:dyDescent="0.3">
      <c r="A458" t="s">
        <v>451</v>
      </c>
      <c r="B458" t="s">
        <v>1030</v>
      </c>
      <c r="C458">
        <v>1</v>
      </c>
      <c r="D458" t="s">
        <v>496</v>
      </c>
      <c r="E458">
        <v>1.3</v>
      </c>
      <c r="F458" t="s">
        <v>1031</v>
      </c>
      <c r="G458" t="s">
        <v>24</v>
      </c>
      <c r="H458" t="s">
        <v>25</v>
      </c>
      <c r="I458" t="s">
        <v>104</v>
      </c>
      <c r="J458" t="s">
        <v>105</v>
      </c>
      <c r="K458" t="s">
        <v>84</v>
      </c>
      <c r="L458">
        <v>3</v>
      </c>
      <c r="M458">
        <v>37</v>
      </c>
      <c r="N458" t="s">
        <v>106</v>
      </c>
      <c r="O458" t="s">
        <v>1087</v>
      </c>
      <c r="P458">
        <v>6100</v>
      </c>
      <c r="Q458" t="s">
        <v>1048</v>
      </c>
      <c r="R458">
        <v>6130</v>
      </c>
      <c r="S458" t="s">
        <v>1049</v>
      </c>
      <c r="T458">
        <v>6131</v>
      </c>
      <c r="U458" t="s">
        <v>111</v>
      </c>
      <c r="V458">
        <v>0</v>
      </c>
      <c r="W458" t="s">
        <v>36</v>
      </c>
      <c r="X458">
        <v>6000</v>
      </c>
      <c r="Y458" t="s">
        <v>109</v>
      </c>
      <c r="Z458" t="s">
        <v>452</v>
      </c>
      <c r="AA458" t="s">
        <v>85</v>
      </c>
      <c r="AB458" t="s">
        <v>86</v>
      </c>
      <c r="AC458" t="s">
        <v>108</v>
      </c>
      <c r="AD458" t="s">
        <v>107</v>
      </c>
      <c r="AE458" s="1">
        <v>63090616</v>
      </c>
      <c r="AF458" s="1">
        <v>33091667.420000002</v>
      </c>
      <c r="AG458" s="1">
        <v>32400395.149999999</v>
      </c>
      <c r="AH458" s="1">
        <v>32400395.149999999</v>
      </c>
      <c r="AI458" s="1">
        <v>13137318.960000001</v>
      </c>
      <c r="AJ458" s="1">
        <v>13137318.960000001</v>
      </c>
      <c r="AK458" s="1">
        <v>13137318.960000001</v>
      </c>
      <c r="AL458" s="1">
        <v>30690220.850000001</v>
      </c>
      <c r="AM458" s="1">
        <v>0</v>
      </c>
      <c r="AN458" s="1">
        <v>0</v>
      </c>
      <c r="AO458" s="1">
        <v>2700000</v>
      </c>
      <c r="AP458" s="1">
        <v>63090616</v>
      </c>
      <c r="AQ458" s="1">
        <f t="shared" si="7"/>
        <v>65790616</v>
      </c>
    </row>
    <row r="459" spans="1:43" x14ac:dyDescent="0.3">
      <c r="A459" t="s">
        <v>451</v>
      </c>
      <c r="B459" t="s">
        <v>1030</v>
      </c>
      <c r="C459">
        <v>1</v>
      </c>
      <c r="D459" t="s">
        <v>496</v>
      </c>
      <c r="E459">
        <v>1.3</v>
      </c>
      <c r="F459" t="s">
        <v>1031</v>
      </c>
      <c r="G459" t="s">
        <v>24</v>
      </c>
      <c r="H459" t="s">
        <v>25</v>
      </c>
      <c r="I459" t="s">
        <v>104</v>
      </c>
      <c r="J459" t="s">
        <v>105</v>
      </c>
      <c r="K459" t="s">
        <v>84</v>
      </c>
      <c r="L459">
        <v>3</v>
      </c>
      <c r="M459">
        <v>37</v>
      </c>
      <c r="N459" t="s">
        <v>106</v>
      </c>
      <c r="O459" t="s">
        <v>1087</v>
      </c>
      <c r="P459">
        <v>6100</v>
      </c>
      <c r="Q459" t="s">
        <v>1048</v>
      </c>
      <c r="R459">
        <v>6150</v>
      </c>
      <c r="S459" t="s">
        <v>1049</v>
      </c>
      <c r="T459">
        <v>6151</v>
      </c>
      <c r="U459" t="s">
        <v>112</v>
      </c>
      <c r="V459">
        <v>0</v>
      </c>
      <c r="W459" t="s">
        <v>36</v>
      </c>
      <c r="X459">
        <v>6000</v>
      </c>
      <c r="Y459" t="s">
        <v>109</v>
      </c>
      <c r="Z459" t="s">
        <v>452</v>
      </c>
      <c r="AA459" t="s">
        <v>85</v>
      </c>
      <c r="AB459" t="s">
        <v>86</v>
      </c>
      <c r="AC459" t="s">
        <v>108</v>
      </c>
      <c r="AD459" t="s">
        <v>107</v>
      </c>
      <c r="AE459" s="1">
        <v>56800000</v>
      </c>
      <c r="AF459" s="1">
        <v>19999996.199999999</v>
      </c>
      <c r="AG459" s="1">
        <v>40604651.090000004</v>
      </c>
      <c r="AH459" s="1">
        <v>40604651.090000004</v>
      </c>
      <c r="AI459" s="1">
        <v>16327840.68</v>
      </c>
      <c r="AJ459" s="1">
        <v>15603337.33</v>
      </c>
      <c r="AK459" s="1">
        <v>15603337.33</v>
      </c>
      <c r="AL459" s="1">
        <v>16195348.909999996</v>
      </c>
      <c r="AM459" s="1">
        <v>0</v>
      </c>
      <c r="AN459" s="1">
        <v>0</v>
      </c>
      <c r="AO459" s="1">
        <v>0</v>
      </c>
      <c r="AP459" s="1">
        <v>60000000</v>
      </c>
      <c r="AQ459" s="1">
        <f t="shared" si="7"/>
        <v>56800000</v>
      </c>
    </row>
    <row r="460" spans="1:43" x14ac:dyDescent="0.3">
      <c r="A460" t="s">
        <v>465</v>
      </c>
      <c r="B460" t="s">
        <v>1030</v>
      </c>
      <c r="C460">
        <v>1</v>
      </c>
      <c r="D460" t="s">
        <v>496</v>
      </c>
      <c r="E460">
        <v>1.3</v>
      </c>
      <c r="F460" t="s">
        <v>1031</v>
      </c>
      <c r="G460" t="s">
        <v>24</v>
      </c>
      <c r="H460" t="s">
        <v>25</v>
      </c>
      <c r="I460" t="s">
        <v>104</v>
      </c>
      <c r="J460" t="s">
        <v>105</v>
      </c>
      <c r="K460" t="s">
        <v>84</v>
      </c>
      <c r="L460">
        <v>3</v>
      </c>
      <c r="M460">
        <v>37</v>
      </c>
      <c r="N460" t="s">
        <v>106</v>
      </c>
      <c r="O460" t="s">
        <v>1087</v>
      </c>
      <c r="P460">
        <v>6100</v>
      </c>
      <c r="Q460" t="s">
        <v>1048</v>
      </c>
      <c r="R460">
        <v>6130</v>
      </c>
      <c r="S460" t="s">
        <v>1049</v>
      </c>
      <c r="T460">
        <v>6131</v>
      </c>
      <c r="U460" t="s">
        <v>111</v>
      </c>
      <c r="V460">
        <v>0</v>
      </c>
      <c r="W460" t="s">
        <v>36</v>
      </c>
      <c r="X460">
        <v>6000</v>
      </c>
      <c r="Y460" t="s">
        <v>109</v>
      </c>
      <c r="Z460" t="s">
        <v>464</v>
      </c>
      <c r="AA460" t="s">
        <v>85</v>
      </c>
      <c r="AB460" t="s">
        <v>86</v>
      </c>
      <c r="AC460" t="s">
        <v>108</v>
      </c>
      <c r="AD460" t="s">
        <v>107</v>
      </c>
      <c r="AE460" s="1">
        <v>15000000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15000000</v>
      </c>
      <c r="AM460" s="1">
        <v>0</v>
      </c>
      <c r="AN460" s="1">
        <v>0</v>
      </c>
      <c r="AO460" s="1">
        <v>0</v>
      </c>
      <c r="AP460" s="1">
        <v>15000000</v>
      </c>
      <c r="AQ460" s="1">
        <f t="shared" si="7"/>
        <v>15000000</v>
      </c>
    </row>
    <row r="461" spans="1:43" x14ac:dyDescent="0.3">
      <c r="A461" t="s">
        <v>1008</v>
      </c>
      <c r="B461" t="s">
        <v>1030</v>
      </c>
      <c r="C461">
        <v>1</v>
      </c>
      <c r="D461" t="s">
        <v>496</v>
      </c>
      <c r="E461">
        <v>1.3</v>
      </c>
      <c r="F461" t="s">
        <v>1031</v>
      </c>
      <c r="G461" t="s">
        <v>24</v>
      </c>
      <c r="H461" t="s">
        <v>25</v>
      </c>
      <c r="I461" t="s">
        <v>104</v>
      </c>
      <c r="J461" t="s">
        <v>105</v>
      </c>
      <c r="K461" t="s">
        <v>84</v>
      </c>
      <c r="L461">
        <v>3</v>
      </c>
      <c r="M461">
        <v>37</v>
      </c>
      <c r="N461" t="s">
        <v>106</v>
      </c>
      <c r="O461" t="s">
        <v>1087</v>
      </c>
      <c r="P461">
        <v>6100</v>
      </c>
      <c r="Q461" t="s">
        <v>1048</v>
      </c>
      <c r="R461">
        <v>6130</v>
      </c>
      <c r="S461" t="s">
        <v>1049</v>
      </c>
      <c r="T461">
        <v>6131</v>
      </c>
      <c r="U461" t="s">
        <v>111</v>
      </c>
      <c r="V461">
        <v>0</v>
      </c>
      <c r="W461" t="s">
        <v>36</v>
      </c>
      <c r="X461">
        <v>6000</v>
      </c>
      <c r="Y461" t="s">
        <v>109</v>
      </c>
      <c r="Z461" t="s">
        <v>489</v>
      </c>
      <c r="AA461" t="s">
        <v>85</v>
      </c>
      <c r="AB461" t="s">
        <v>86</v>
      </c>
      <c r="AC461" t="s">
        <v>108</v>
      </c>
      <c r="AD461" t="s">
        <v>107</v>
      </c>
      <c r="AE461" s="1">
        <v>11200000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11200000</v>
      </c>
      <c r="AM461" s="1">
        <v>0</v>
      </c>
      <c r="AN461" s="1">
        <v>0</v>
      </c>
      <c r="AO461" s="1">
        <v>0</v>
      </c>
      <c r="AP461" s="1">
        <v>11200000</v>
      </c>
      <c r="AQ461" s="1">
        <f t="shared" si="7"/>
        <v>11200000</v>
      </c>
    </row>
    <row r="462" spans="1:43" x14ac:dyDescent="0.3">
      <c r="A462" t="s">
        <v>1006</v>
      </c>
      <c r="B462" t="s">
        <v>1030</v>
      </c>
      <c r="C462">
        <v>1</v>
      </c>
      <c r="D462" t="s">
        <v>496</v>
      </c>
      <c r="E462">
        <v>1.3</v>
      </c>
      <c r="F462" t="s">
        <v>1031</v>
      </c>
      <c r="G462" t="s">
        <v>24</v>
      </c>
      <c r="H462" t="s">
        <v>25</v>
      </c>
      <c r="I462" t="s">
        <v>104</v>
      </c>
      <c r="J462" t="s">
        <v>105</v>
      </c>
      <c r="K462" t="s">
        <v>84</v>
      </c>
      <c r="L462">
        <v>3</v>
      </c>
      <c r="M462">
        <v>37</v>
      </c>
      <c r="N462" t="s">
        <v>106</v>
      </c>
      <c r="O462" t="s">
        <v>1087</v>
      </c>
      <c r="P462">
        <v>6100</v>
      </c>
      <c r="Q462" t="s">
        <v>1048</v>
      </c>
      <c r="R462">
        <v>6130</v>
      </c>
      <c r="S462" t="s">
        <v>1049</v>
      </c>
      <c r="T462">
        <v>6131</v>
      </c>
      <c r="U462" t="s">
        <v>111</v>
      </c>
      <c r="V462">
        <v>0</v>
      </c>
      <c r="W462" t="s">
        <v>36</v>
      </c>
      <c r="X462">
        <v>6000</v>
      </c>
      <c r="Y462" t="s">
        <v>109</v>
      </c>
      <c r="Z462" t="s">
        <v>485</v>
      </c>
      <c r="AA462" t="s">
        <v>85</v>
      </c>
      <c r="AB462" t="s">
        <v>86</v>
      </c>
      <c r="AC462" t="s">
        <v>108</v>
      </c>
      <c r="AD462" t="s">
        <v>107</v>
      </c>
      <c r="AE462" s="1">
        <v>7500000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7500000</v>
      </c>
      <c r="AM462" s="1">
        <v>0</v>
      </c>
      <c r="AN462" s="1">
        <v>0</v>
      </c>
      <c r="AO462" s="1">
        <v>500000</v>
      </c>
      <c r="AP462" s="1">
        <v>7500000</v>
      </c>
      <c r="AQ462" s="1">
        <f t="shared" si="7"/>
        <v>8000000</v>
      </c>
    </row>
    <row r="463" spans="1:43" x14ac:dyDescent="0.3">
      <c r="A463" t="s">
        <v>1007</v>
      </c>
      <c r="B463" t="s">
        <v>1030</v>
      </c>
      <c r="C463">
        <v>1</v>
      </c>
      <c r="D463" t="s">
        <v>496</v>
      </c>
      <c r="E463">
        <v>1.3</v>
      </c>
      <c r="F463" t="s">
        <v>1031</v>
      </c>
      <c r="G463" t="s">
        <v>24</v>
      </c>
      <c r="H463" t="s">
        <v>25</v>
      </c>
      <c r="I463" t="s">
        <v>104</v>
      </c>
      <c r="J463" t="s">
        <v>105</v>
      </c>
      <c r="K463" t="s">
        <v>84</v>
      </c>
      <c r="L463">
        <v>3</v>
      </c>
      <c r="M463">
        <v>37</v>
      </c>
      <c r="N463" t="s">
        <v>106</v>
      </c>
      <c r="O463" t="s">
        <v>1087</v>
      </c>
      <c r="P463">
        <v>6100</v>
      </c>
      <c r="Q463" t="s">
        <v>1048</v>
      </c>
      <c r="R463">
        <v>6130</v>
      </c>
      <c r="S463" t="s">
        <v>1049</v>
      </c>
      <c r="T463">
        <v>6131</v>
      </c>
      <c r="U463" t="s">
        <v>111</v>
      </c>
      <c r="V463">
        <v>0</v>
      </c>
      <c r="W463" t="s">
        <v>36</v>
      </c>
      <c r="X463">
        <v>6000</v>
      </c>
      <c r="Y463" t="s">
        <v>109</v>
      </c>
      <c r="Z463" t="s">
        <v>484</v>
      </c>
      <c r="AA463" t="s">
        <v>85</v>
      </c>
      <c r="AB463" t="s">
        <v>86</v>
      </c>
      <c r="AC463" t="s">
        <v>108</v>
      </c>
      <c r="AD463" t="s">
        <v>107</v>
      </c>
      <c r="AE463" s="1">
        <v>7500000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7500000</v>
      </c>
      <c r="AM463" s="1">
        <v>0</v>
      </c>
      <c r="AN463" s="1">
        <v>0</v>
      </c>
      <c r="AO463" s="1">
        <v>500000</v>
      </c>
      <c r="AP463" s="1">
        <v>7500000</v>
      </c>
      <c r="AQ463" s="1">
        <f t="shared" si="7"/>
        <v>8000000</v>
      </c>
    </row>
    <row r="464" spans="1:43" x14ac:dyDescent="0.3">
      <c r="A464" t="s">
        <v>463</v>
      </c>
      <c r="B464" t="s">
        <v>1030</v>
      </c>
      <c r="C464">
        <v>1</v>
      </c>
      <c r="D464" t="s">
        <v>496</v>
      </c>
      <c r="E464">
        <v>1.3</v>
      </c>
      <c r="F464" t="s">
        <v>1031</v>
      </c>
      <c r="G464" t="s">
        <v>24</v>
      </c>
      <c r="H464" t="s">
        <v>25</v>
      </c>
      <c r="I464" t="s">
        <v>104</v>
      </c>
      <c r="J464" t="s">
        <v>105</v>
      </c>
      <c r="K464" t="s">
        <v>84</v>
      </c>
      <c r="L464">
        <v>3</v>
      </c>
      <c r="M464">
        <v>37</v>
      </c>
      <c r="N464" t="s">
        <v>106</v>
      </c>
      <c r="O464" t="s">
        <v>1087</v>
      </c>
      <c r="P464">
        <v>6100</v>
      </c>
      <c r="Q464" t="s">
        <v>1048</v>
      </c>
      <c r="R464">
        <v>6150</v>
      </c>
      <c r="S464" t="s">
        <v>1049</v>
      </c>
      <c r="T464">
        <v>6151</v>
      </c>
      <c r="U464" t="s">
        <v>112</v>
      </c>
      <c r="V464">
        <v>0</v>
      </c>
      <c r="W464" t="s">
        <v>36</v>
      </c>
      <c r="X464">
        <v>6000</v>
      </c>
      <c r="Y464" t="s">
        <v>109</v>
      </c>
      <c r="Z464" t="s">
        <v>462</v>
      </c>
      <c r="AA464" t="s">
        <v>85</v>
      </c>
      <c r="AB464" t="s">
        <v>86</v>
      </c>
      <c r="AC464" t="s">
        <v>108</v>
      </c>
      <c r="AD464" t="s">
        <v>107</v>
      </c>
      <c r="AE464" s="1">
        <v>50000000</v>
      </c>
      <c r="AF464" s="1">
        <v>0</v>
      </c>
      <c r="AG464" s="1">
        <v>42395073.920000002</v>
      </c>
      <c r="AH464" s="1">
        <v>42395073.920000002</v>
      </c>
      <c r="AI464" s="1">
        <v>10598768.48</v>
      </c>
      <c r="AJ464" s="1">
        <v>10598768.48</v>
      </c>
      <c r="AK464" s="1">
        <v>10598768.48</v>
      </c>
      <c r="AL464" s="1">
        <v>7604926.0799999982</v>
      </c>
      <c r="AM464" s="1">
        <v>0</v>
      </c>
      <c r="AN464" s="1">
        <v>0</v>
      </c>
      <c r="AO464" s="1">
        <v>0</v>
      </c>
      <c r="AP464" s="1">
        <v>50000000</v>
      </c>
      <c r="AQ464" s="1">
        <f t="shared" si="7"/>
        <v>50000000</v>
      </c>
    </row>
    <row r="465" spans="1:43" x14ac:dyDescent="0.3">
      <c r="A465" t="s">
        <v>1009</v>
      </c>
      <c r="B465" t="s">
        <v>1030</v>
      </c>
      <c r="C465">
        <v>1</v>
      </c>
      <c r="D465" t="s">
        <v>496</v>
      </c>
      <c r="E465">
        <v>1.3</v>
      </c>
      <c r="F465" t="s">
        <v>1031</v>
      </c>
      <c r="G465" t="s">
        <v>24</v>
      </c>
      <c r="H465" t="s">
        <v>25</v>
      </c>
      <c r="I465" t="s">
        <v>104</v>
      </c>
      <c r="J465" t="s">
        <v>105</v>
      </c>
      <c r="K465" t="s">
        <v>84</v>
      </c>
      <c r="L465">
        <v>3</v>
      </c>
      <c r="M465">
        <v>37</v>
      </c>
      <c r="N465" t="s">
        <v>106</v>
      </c>
      <c r="O465" t="s">
        <v>1087</v>
      </c>
      <c r="P465">
        <v>6100</v>
      </c>
      <c r="Q465" t="s">
        <v>1048</v>
      </c>
      <c r="R465">
        <v>6150</v>
      </c>
      <c r="S465" t="s">
        <v>1049</v>
      </c>
      <c r="T465">
        <v>6151</v>
      </c>
      <c r="U465" t="s">
        <v>112</v>
      </c>
      <c r="V465">
        <v>0</v>
      </c>
      <c r="W465" t="s">
        <v>36</v>
      </c>
      <c r="X465">
        <v>6000</v>
      </c>
      <c r="Y465" t="s">
        <v>109</v>
      </c>
      <c r="Z465" t="s">
        <v>487</v>
      </c>
      <c r="AA465" t="s">
        <v>85</v>
      </c>
      <c r="AB465" t="s">
        <v>86</v>
      </c>
      <c r="AC465" t="s">
        <v>108</v>
      </c>
      <c r="AD465" t="s">
        <v>107</v>
      </c>
      <c r="AE465" s="1">
        <v>15000000</v>
      </c>
      <c r="AF465" s="1">
        <v>0</v>
      </c>
      <c r="AG465" s="1">
        <v>12935820.300000001</v>
      </c>
      <c r="AH465" s="1">
        <v>12935820.300000001</v>
      </c>
      <c r="AI465" s="1">
        <v>3233955.07</v>
      </c>
      <c r="AJ465" s="1">
        <v>3233955.07</v>
      </c>
      <c r="AK465" s="1">
        <v>3233955.07</v>
      </c>
      <c r="AL465" s="1">
        <v>2064179.6999999993</v>
      </c>
      <c r="AM465" s="1">
        <v>0</v>
      </c>
      <c r="AN465" s="1">
        <v>0</v>
      </c>
      <c r="AO465" s="1">
        <v>0</v>
      </c>
      <c r="AP465" s="1">
        <v>15000000</v>
      </c>
      <c r="AQ465" s="1">
        <f t="shared" si="7"/>
        <v>15000000</v>
      </c>
    </row>
    <row r="466" spans="1:43" x14ac:dyDescent="0.3">
      <c r="AE466" s="1">
        <f>SUM(AE2:AE465)</f>
        <v>3965800000.0000014</v>
      </c>
      <c r="AF466" s="1">
        <f>SUM(AF2:AF465)</f>
        <v>2867043719</v>
      </c>
      <c r="AM466" s="1">
        <f>SUM(AM2:AM465)</f>
        <v>41252754.75</v>
      </c>
      <c r="AN466" s="1">
        <f>SUM(AN2:AN465)</f>
        <v>41252754.749999993</v>
      </c>
      <c r="AO466" s="1">
        <f>SUM(AO2:AO465)</f>
        <v>83989448.200000003</v>
      </c>
      <c r="AP466" s="1">
        <f>SUM(AP2:AP465)</f>
        <v>3965800000.0000014</v>
      </c>
      <c r="AQ466" s="1">
        <f t="shared" si="7"/>
        <v>4049789448.2000012</v>
      </c>
    </row>
    <row r="467" spans="1:43" x14ac:dyDescent="0.3">
      <c r="AE467" s="4"/>
      <c r="AM467" s="4"/>
      <c r="AN467" s="4"/>
      <c r="AO467" s="4"/>
      <c r="AP467" s="4"/>
      <c r="AQ467" s="4"/>
    </row>
    <row r="470" spans="1:43" x14ac:dyDescent="0.3">
      <c r="AQ470" s="1">
        <f>AE466-AQ466</f>
        <v>-83989448.199999809</v>
      </c>
    </row>
    <row r="474" spans="1:43" x14ac:dyDescent="0.3">
      <c r="AE474">
        <v>651265664.31999993</v>
      </c>
    </row>
  </sheetData>
  <autoFilter ref="A1:BR466" xr:uid="{00000000-0009-0000-0000-000000000000}"/>
  <sortState xmlns:xlrd2="http://schemas.microsoft.com/office/spreadsheetml/2017/richdata2" ref="B2:BM469">
    <sortCondition ref="AB5:AB469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42"/>
  <sheetViews>
    <sheetView view="pageLayout" topLeftCell="A18" zoomScale="80" zoomScaleNormal="100" zoomScalePageLayoutView="80" workbookViewId="0">
      <selection activeCell="C27" sqref="C27"/>
    </sheetView>
  </sheetViews>
  <sheetFormatPr baseColWidth="10" defaultRowHeight="14.4" x14ac:dyDescent="0.3"/>
  <cols>
    <col min="1" max="1" width="85.6640625" style="11" bestFit="1" customWidth="1"/>
    <col min="2" max="2" width="22" style="11" bestFit="1" customWidth="1"/>
    <col min="3" max="3" width="15.21875" style="4" bestFit="1" customWidth="1"/>
    <col min="4" max="4" width="21" style="4" bestFit="1" customWidth="1"/>
  </cols>
  <sheetData>
    <row r="2" spans="1:4" x14ac:dyDescent="0.3">
      <c r="A2" s="8" t="s">
        <v>1082</v>
      </c>
      <c r="B2" s="6" t="s">
        <v>1080</v>
      </c>
      <c r="C2"/>
      <c r="D2"/>
    </row>
    <row r="3" spans="1:4" x14ac:dyDescent="0.3">
      <c r="A3" s="11" t="s">
        <v>480</v>
      </c>
      <c r="B3" s="47">
        <v>439624</v>
      </c>
      <c r="C3"/>
      <c r="D3"/>
    </row>
    <row r="4" spans="1:4" x14ac:dyDescent="0.3">
      <c r="A4" s="11" t="s">
        <v>474</v>
      </c>
      <c r="B4" s="47">
        <v>1060000</v>
      </c>
      <c r="C4"/>
      <c r="D4"/>
    </row>
    <row r="5" spans="1:4" ht="28.8" x14ac:dyDescent="0.3">
      <c r="A5" s="11" t="s">
        <v>464</v>
      </c>
      <c r="B5" s="47">
        <v>15000000</v>
      </c>
      <c r="C5"/>
      <c r="D5"/>
    </row>
    <row r="6" spans="1:4" x14ac:dyDescent="0.3">
      <c r="A6" s="11" t="s">
        <v>130</v>
      </c>
      <c r="B6" s="47">
        <v>1307.25</v>
      </c>
      <c r="C6"/>
      <c r="D6"/>
    </row>
    <row r="7" spans="1:4" ht="28.8" x14ac:dyDescent="0.3">
      <c r="A7" s="11" t="s">
        <v>23</v>
      </c>
      <c r="B7" s="47">
        <v>35741.68</v>
      </c>
      <c r="C7"/>
      <c r="D7"/>
    </row>
    <row r="8" spans="1:4" x14ac:dyDescent="0.3">
      <c r="A8" s="11" t="s">
        <v>442</v>
      </c>
      <c r="B8" s="47">
        <v>1144594.82</v>
      </c>
      <c r="C8"/>
      <c r="D8"/>
    </row>
    <row r="9" spans="1:4" x14ac:dyDescent="0.3">
      <c r="A9" s="11" t="s">
        <v>452</v>
      </c>
      <c r="B9" s="47">
        <v>126590616</v>
      </c>
      <c r="C9"/>
      <c r="D9"/>
    </row>
    <row r="10" spans="1:4" x14ac:dyDescent="0.3">
      <c r="A10" s="11" t="s">
        <v>450</v>
      </c>
      <c r="B10" s="47">
        <v>1487966.99</v>
      </c>
      <c r="C10"/>
      <c r="D10"/>
    </row>
    <row r="11" spans="1:4" x14ac:dyDescent="0.3">
      <c r="A11" s="11" t="s">
        <v>56</v>
      </c>
      <c r="B11" s="47">
        <v>651265664.31999993</v>
      </c>
      <c r="C11"/>
      <c r="D11"/>
    </row>
    <row r="12" spans="1:4" ht="43.2" x14ac:dyDescent="0.3">
      <c r="A12" s="11" t="s">
        <v>489</v>
      </c>
      <c r="B12" s="47">
        <v>11200000</v>
      </c>
      <c r="C12"/>
      <c r="D12"/>
    </row>
    <row r="13" spans="1:4" x14ac:dyDescent="0.3">
      <c r="A13" s="11" t="s">
        <v>462</v>
      </c>
      <c r="B13" s="47">
        <v>50000000</v>
      </c>
      <c r="C13"/>
      <c r="D13"/>
    </row>
    <row r="14" spans="1:4" x14ac:dyDescent="0.3">
      <c r="A14" s="11" t="s">
        <v>487</v>
      </c>
      <c r="B14" s="47">
        <v>15000000</v>
      </c>
      <c r="C14"/>
      <c r="D14"/>
    </row>
    <row r="15" spans="1:4" x14ac:dyDescent="0.3">
      <c r="A15" s="11" t="s">
        <v>448</v>
      </c>
      <c r="B15" s="47">
        <v>88245.29</v>
      </c>
      <c r="C15"/>
      <c r="D15"/>
    </row>
    <row r="16" spans="1:4" x14ac:dyDescent="0.3">
      <c r="A16" s="11" t="s">
        <v>49</v>
      </c>
      <c r="B16" s="47">
        <v>126897450</v>
      </c>
      <c r="C16"/>
      <c r="D16"/>
    </row>
    <row r="17" spans="1:4" x14ac:dyDescent="0.3">
      <c r="A17" s="11" t="s">
        <v>38</v>
      </c>
      <c r="B17" s="47">
        <v>927322992.25</v>
      </c>
      <c r="C17"/>
      <c r="D17"/>
    </row>
    <row r="18" spans="1:4" x14ac:dyDescent="0.3">
      <c r="A18" s="11" t="s">
        <v>444</v>
      </c>
      <c r="B18" s="47">
        <v>56476.45</v>
      </c>
      <c r="C18"/>
      <c r="D18"/>
    </row>
    <row r="19" spans="1:4" x14ac:dyDescent="0.3">
      <c r="A19" s="11" t="s">
        <v>484</v>
      </c>
      <c r="B19" s="47">
        <v>8000000</v>
      </c>
      <c r="C19"/>
      <c r="D19"/>
    </row>
    <row r="20" spans="1:4" x14ac:dyDescent="0.3">
      <c r="A20" s="11" t="s">
        <v>485</v>
      </c>
      <c r="B20" s="47">
        <v>8000000</v>
      </c>
      <c r="C20"/>
      <c r="D20"/>
    </row>
    <row r="21" spans="1:4" x14ac:dyDescent="0.3">
      <c r="A21" s="11" t="s">
        <v>446</v>
      </c>
      <c r="B21" s="47">
        <v>8782.65</v>
      </c>
      <c r="C21"/>
      <c r="D21"/>
    </row>
    <row r="22" spans="1:4" x14ac:dyDescent="0.3">
      <c r="A22" s="11" t="s">
        <v>467</v>
      </c>
      <c r="B22" s="47">
        <v>550000</v>
      </c>
      <c r="C22"/>
      <c r="D22"/>
    </row>
    <row r="23" spans="1:4" x14ac:dyDescent="0.3">
      <c r="A23" s="11" t="s">
        <v>469</v>
      </c>
      <c r="B23" s="47">
        <v>55000</v>
      </c>
      <c r="C23"/>
      <c r="D23"/>
    </row>
    <row r="24" spans="1:4" x14ac:dyDescent="0.3">
      <c r="A24" s="11" t="s">
        <v>120</v>
      </c>
      <c r="B24" s="47">
        <v>9782600</v>
      </c>
      <c r="C24"/>
      <c r="D24"/>
    </row>
    <row r="25" spans="1:4" x14ac:dyDescent="0.3">
      <c r="A25" s="11" t="s">
        <v>134</v>
      </c>
      <c r="B25" s="47">
        <v>2067541012.0099993</v>
      </c>
      <c r="C25"/>
      <c r="D25"/>
    </row>
    <row r="26" spans="1:4" x14ac:dyDescent="0.3">
      <c r="A26" s="11" t="s">
        <v>132</v>
      </c>
      <c r="B26" s="47">
        <v>688354.49</v>
      </c>
      <c r="C26"/>
      <c r="D26"/>
    </row>
    <row r="27" spans="1:4" x14ac:dyDescent="0.3">
      <c r="A27" s="11" t="s">
        <v>53</v>
      </c>
      <c r="B27" s="47">
        <v>21200000</v>
      </c>
      <c r="C27"/>
      <c r="D27"/>
    </row>
    <row r="28" spans="1:4" x14ac:dyDescent="0.3">
      <c r="A28" s="11" t="s">
        <v>471</v>
      </c>
      <c r="B28" s="47">
        <v>2000000</v>
      </c>
      <c r="C28"/>
      <c r="D28"/>
    </row>
    <row r="29" spans="1:4" x14ac:dyDescent="0.3">
      <c r="A29" s="11" t="s">
        <v>478</v>
      </c>
      <c r="B29" s="47">
        <v>1373020</v>
      </c>
      <c r="C29"/>
      <c r="D29"/>
    </row>
    <row r="30" spans="1:4" x14ac:dyDescent="0.3">
      <c r="A30" s="11" t="s">
        <v>1068</v>
      </c>
      <c r="B30" s="47">
        <v>1500000</v>
      </c>
      <c r="C30"/>
      <c r="D30"/>
    </row>
    <row r="31" spans="1:4" x14ac:dyDescent="0.3">
      <c r="A31" s="11" t="s">
        <v>1070</v>
      </c>
      <c r="B31" s="47">
        <v>1500000</v>
      </c>
      <c r="C31"/>
      <c r="D31"/>
    </row>
    <row r="32" spans="1:4" x14ac:dyDescent="0.3">
      <c r="A32" s="11" t="s">
        <v>453</v>
      </c>
      <c r="B32" s="47">
        <v>4049789448.1999989</v>
      </c>
      <c r="C32"/>
      <c r="D32"/>
    </row>
    <row r="33" spans="2:4" x14ac:dyDescent="0.3">
      <c r="B33"/>
      <c r="C33"/>
      <c r="D33"/>
    </row>
    <row r="34" spans="2:4" x14ac:dyDescent="0.3">
      <c r="C34"/>
      <c r="D34"/>
    </row>
    <row r="35" spans="2:4" x14ac:dyDescent="0.3">
      <c r="C35"/>
      <c r="D35"/>
    </row>
    <row r="36" spans="2:4" x14ac:dyDescent="0.3">
      <c r="C36"/>
      <c r="D36"/>
    </row>
    <row r="37" spans="2:4" x14ac:dyDescent="0.3">
      <c r="C37"/>
      <c r="D37"/>
    </row>
    <row r="38" spans="2:4" x14ac:dyDescent="0.3">
      <c r="C38"/>
      <c r="D38"/>
    </row>
    <row r="39" spans="2:4" x14ac:dyDescent="0.3">
      <c r="C39"/>
      <c r="D39"/>
    </row>
    <row r="40" spans="2:4" x14ac:dyDescent="0.3">
      <c r="C40"/>
      <c r="D40"/>
    </row>
    <row r="41" spans="2:4" x14ac:dyDescent="0.3">
      <c r="C41"/>
      <c r="D41"/>
    </row>
    <row r="42" spans="2:4" x14ac:dyDescent="0.3">
      <c r="C42"/>
      <c r="D42"/>
    </row>
  </sheetData>
  <pageMargins left="0.70866141732283472" right="0.11811023622047245" top="0.94488188976377963" bottom="0.74803149606299213" header="0.31496062992125984" footer="0.31496062992125984"/>
  <pageSetup paperSize="9" scale="90" orientation="landscape" r:id="rId2"/>
  <headerFooter>
    <oddHeader>&amp;C&amp;"-,Negrita"MUNICIPIO DE TLAJOMULCO DE ZUÑIGA, JALISCO
3RA MODIFICACION PRESUPUESTAL 2023 
CLASIFICACION POR FUENTE DE FINANCIAMIENTO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1"/>
  <sheetViews>
    <sheetView view="pageLayout" zoomScaleNormal="100" workbookViewId="0">
      <selection activeCell="C3" sqref="C3:C9"/>
    </sheetView>
  </sheetViews>
  <sheetFormatPr baseColWidth="10" defaultRowHeight="14.4" x14ac:dyDescent="0.3"/>
  <cols>
    <col min="1" max="1" width="9.33203125" customWidth="1"/>
    <col min="2" max="2" width="53.77734375" bestFit="1" customWidth="1"/>
    <col min="3" max="3" width="16.21875" bestFit="1" customWidth="1"/>
    <col min="4" max="4" width="21" style="4" bestFit="1" customWidth="1"/>
    <col min="5" max="6" width="0" hidden="1" customWidth="1"/>
    <col min="7" max="7" width="16.88671875" customWidth="1"/>
  </cols>
  <sheetData>
    <row r="2" spans="1:7" x14ac:dyDescent="0.3">
      <c r="A2" s="8" t="s">
        <v>491</v>
      </c>
      <c r="B2" s="8" t="s">
        <v>492</v>
      </c>
      <c r="C2" s="6" t="s">
        <v>1089</v>
      </c>
      <c r="D2"/>
      <c r="F2" t="s">
        <v>490</v>
      </c>
    </row>
    <row r="3" spans="1:7" x14ac:dyDescent="0.3">
      <c r="A3">
        <v>1000</v>
      </c>
      <c r="B3" t="s">
        <v>45</v>
      </c>
      <c r="C3" s="1">
        <v>1417895801.9999998</v>
      </c>
      <c r="D3"/>
      <c r="F3">
        <v>1417895801.9999998</v>
      </c>
      <c r="G3" s="1"/>
    </row>
    <row r="4" spans="1:7" x14ac:dyDescent="0.3">
      <c r="A4">
        <v>2000</v>
      </c>
      <c r="B4" t="s">
        <v>69</v>
      </c>
      <c r="C4" s="1">
        <v>179527156.67999998</v>
      </c>
      <c r="D4"/>
      <c r="F4">
        <v>180814294.22999999</v>
      </c>
      <c r="G4" s="1"/>
    </row>
    <row r="5" spans="1:7" x14ac:dyDescent="0.3">
      <c r="A5">
        <v>3000</v>
      </c>
      <c r="B5" t="s">
        <v>34</v>
      </c>
      <c r="C5" s="1">
        <v>1263392476.7300003</v>
      </c>
      <c r="D5"/>
      <c r="F5">
        <v>1248611682.0300004</v>
      </c>
      <c r="G5" s="1"/>
    </row>
    <row r="6" spans="1:7" x14ac:dyDescent="0.3">
      <c r="A6">
        <v>4000</v>
      </c>
      <c r="B6" t="s">
        <v>150</v>
      </c>
      <c r="C6" s="1">
        <v>260504628.19999999</v>
      </c>
      <c r="D6"/>
      <c r="F6">
        <v>259605980</v>
      </c>
      <c r="G6" s="1"/>
    </row>
    <row r="7" spans="1:7" x14ac:dyDescent="0.3">
      <c r="A7">
        <v>5000</v>
      </c>
      <c r="B7" t="s">
        <v>80</v>
      </c>
      <c r="C7" s="1">
        <v>148882852.86999997</v>
      </c>
      <c r="D7"/>
      <c r="F7">
        <v>150795319.00999999</v>
      </c>
      <c r="G7" s="1"/>
    </row>
    <row r="8" spans="1:7" x14ac:dyDescent="0.3">
      <c r="A8">
        <v>6000</v>
      </c>
      <c r="B8" t="s">
        <v>109</v>
      </c>
      <c r="C8" s="1">
        <v>709763747.17000008</v>
      </c>
      <c r="D8"/>
      <c r="F8">
        <v>625876718.07240009</v>
      </c>
      <c r="G8" s="1"/>
    </row>
    <row r="9" spans="1:7" x14ac:dyDescent="0.3">
      <c r="A9">
        <v>9000</v>
      </c>
      <c r="B9" t="s">
        <v>100</v>
      </c>
      <c r="C9" s="1">
        <v>69822784.549999997</v>
      </c>
      <c r="D9"/>
      <c r="F9">
        <v>69822784.549999997</v>
      </c>
      <c r="G9" s="1"/>
    </row>
    <row r="10" spans="1:7" x14ac:dyDescent="0.3">
      <c r="A10" t="s">
        <v>453</v>
      </c>
      <c r="C10" s="1">
        <v>4049789448.1999998</v>
      </c>
      <c r="D10"/>
      <c r="F10">
        <v>3953422579.8924007</v>
      </c>
      <c r="G10" s="1"/>
    </row>
    <row r="11" spans="1:7" x14ac:dyDescent="0.3">
      <c r="C11" s="1"/>
    </row>
    <row r="12" spans="1:7" x14ac:dyDescent="0.3">
      <c r="C12" s="1"/>
    </row>
    <row r="13" spans="1:7" x14ac:dyDescent="0.3">
      <c r="F13" t="s">
        <v>490</v>
      </c>
    </row>
    <row r="14" spans="1:7" x14ac:dyDescent="0.3">
      <c r="C14" s="4"/>
      <c r="G14" s="5"/>
    </row>
    <row r="15" spans="1:7" x14ac:dyDescent="0.3">
      <c r="G15" s="5"/>
    </row>
    <row r="16" spans="1:7" x14ac:dyDescent="0.3">
      <c r="G16" s="5"/>
    </row>
    <row r="17" spans="7:7" x14ac:dyDescent="0.3">
      <c r="G17" s="5"/>
    </row>
    <row r="18" spans="7:7" x14ac:dyDescent="0.3">
      <c r="G18" s="5"/>
    </row>
    <row r="19" spans="7:7" x14ac:dyDescent="0.3">
      <c r="G19" s="5"/>
    </row>
    <row r="20" spans="7:7" x14ac:dyDescent="0.3">
      <c r="G20" s="5"/>
    </row>
    <row r="21" spans="7:7" x14ac:dyDescent="0.3">
      <c r="G21" s="5"/>
    </row>
  </sheetData>
  <pageMargins left="0.70866141732283472" right="0.51041666666666663" top="0.74803149606299213" bottom="0.74803149606299213" header="0.31496062992125984" footer="0.31496062992125984"/>
  <pageSetup paperSize="9" orientation="portrait" r:id="rId2"/>
  <headerFooter>
    <oddHeader>&amp;C&amp;"-,Negrita"MUNICIPIO DE TLAJOMULCO DE ZUÑIGA, JALISCO
3RA MODIFICACION PRESUPUESTAL 2023 
CLASIFICACION POR CAPITULO DEL GASTO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0"/>
  <sheetViews>
    <sheetView view="pageLayout" zoomScaleNormal="100" workbookViewId="0">
      <selection activeCell="B9" sqref="B9"/>
    </sheetView>
  </sheetViews>
  <sheetFormatPr baseColWidth="10" defaultRowHeight="14.4" x14ac:dyDescent="0.3"/>
  <cols>
    <col min="1" max="1" width="3.6640625" customWidth="1"/>
    <col min="2" max="2" width="76" bestFit="1" customWidth="1"/>
    <col min="3" max="3" width="21.5546875" bestFit="1" customWidth="1"/>
    <col min="4" max="4" width="22.109375" bestFit="1" customWidth="1"/>
    <col min="5" max="5" width="15.33203125" bestFit="1" customWidth="1"/>
  </cols>
  <sheetData>
    <row r="2" spans="2:3" x14ac:dyDescent="0.3">
      <c r="B2" s="2" t="s">
        <v>7</v>
      </c>
      <c r="C2" s="6" t="s">
        <v>1089</v>
      </c>
    </row>
    <row r="3" spans="2:3" x14ac:dyDescent="0.3">
      <c r="B3" t="s">
        <v>298</v>
      </c>
      <c r="C3" s="1">
        <v>10000000</v>
      </c>
    </row>
    <row r="4" spans="2:3" x14ac:dyDescent="0.3">
      <c r="B4" t="s">
        <v>62</v>
      </c>
      <c r="C4" s="1">
        <v>11461867.810000001</v>
      </c>
    </row>
    <row r="5" spans="2:3" x14ac:dyDescent="0.3">
      <c r="B5" t="s">
        <v>424</v>
      </c>
      <c r="C5" s="1">
        <v>16510000</v>
      </c>
    </row>
    <row r="6" spans="2:3" x14ac:dyDescent="0.3">
      <c r="B6" t="s">
        <v>224</v>
      </c>
      <c r="C6" s="1">
        <v>124597915.89</v>
      </c>
    </row>
    <row r="7" spans="2:3" x14ac:dyDescent="0.3">
      <c r="B7" t="s">
        <v>360</v>
      </c>
      <c r="C7" s="1">
        <v>14149164.719999999</v>
      </c>
    </row>
    <row r="8" spans="2:3" x14ac:dyDescent="0.3">
      <c r="B8" t="s">
        <v>247</v>
      </c>
      <c r="C8" s="1">
        <v>5914452.3399999999</v>
      </c>
    </row>
    <row r="9" spans="2:3" x14ac:dyDescent="0.3">
      <c r="B9" t="s">
        <v>76</v>
      </c>
      <c r="C9" s="1">
        <v>104395872.12</v>
      </c>
    </row>
    <row r="10" spans="2:3" x14ac:dyDescent="0.3">
      <c r="B10" t="s">
        <v>85</v>
      </c>
      <c r="C10" s="1">
        <v>1481402451.6900001</v>
      </c>
    </row>
    <row r="11" spans="2:3" x14ac:dyDescent="0.3">
      <c r="B11" t="s">
        <v>241</v>
      </c>
      <c r="C11" s="1">
        <v>14625430</v>
      </c>
    </row>
    <row r="12" spans="2:3" x14ac:dyDescent="0.3">
      <c r="B12" t="s">
        <v>430</v>
      </c>
      <c r="C12" s="1">
        <v>5910000</v>
      </c>
    </row>
    <row r="13" spans="2:3" x14ac:dyDescent="0.3">
      <c r="B13" t="s">
        <v>42</v>
      </c>
      <c r="C13" s="1">
        <v>1716634340.0599997</v>
      </c>
    </row>
    <row r="14" spans="2:3" x14ac:dyDescent="0.3">
      <c r="B14" t="s">
        <v>303</v>
      </c>
      <c r="C14" s="1">
        <v>74884690.049999997</v>
      </c>
    </row>
    <row r="15" spans="2:3" x14ac:dyDescent="0.3">
      <c r="B15" t="s">
        <v>94</v>
      </c>
      <c r="C15" s="1">
        <v>79951198.310000002</v>
      </c>
    </row>
    <row r="16" spans="2:3" x14ac:dyDescent="0.3">
      <c r="B16" t="s">
        <v>264</v>
      </c>
      <c r="C16" s="1">
        <v>2585000</v>
      </c>
    </row>
    <row r="17" spans="2:3" x14ac:dyDescent="0.3">
      <c r="B17" t="s">
        <v>437</v>
      </c>
      <c r="C17" s="1">
        <v>66533232.560000002</v>
      </c>
    </row>
    <row r="18" spans="2:3" x14ac:dyDescent="0.3">
      <c r="B18" t="s">
        <v>29</v>
      </c>
      <c r="C18" s="1">
        <v>318205973.64999992</v>
      </c>
    </row>
    <row r="19" spans="2:3" x14ac:dyDescent="0.3">
      <c r="B19" t="s">
        <v>185</v>
      </c>
      <c r="C19" s="1">
        <v>2027859</v>
      </c>
    </row>
    <row r="20" spans="2:3" x14ac:dyDescent="0.3">
      <c r="B20" t="s">
        <v>453</v>
      </c>
      <c r="C20" s="1">
        <v>4049789448.2000003</v>
      </c>
    </row>
  </sheetData>
  <pageMargins left="1.3541666666666667" right="0.70866141732283472" top="0.74803149606299213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CLASIFICACION ADMINISTRATIVA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7"/>
  <sheetViews>
    <sheetView view="pageLayout" zoomScaleNormal="100" workbookViewId="0">
      <selection activeCell="A7" sqref="A7"/>
    </sheetView>
  </sheetViews>
  <sheetFormatPr baseColWidth="10" defaultRowHeight="14.4" x14ac:dyDescent="0.3"/>
  <cols>
    <col min="1" max="1" width="70.6640625" style="11" bestFit="1" customWidth="1"/>
    <col min="2" max="2" width="15.21875" bestFit="1" customWidth="1"/>
    <col min="3" max="3" width="20.109375" bestFit="1" customWidth="1"/>
    <col min="4" max="4" width="15.33203125" bestFit="1" customWidth="1"/>
  </cols>
  <sheetData>
    <row r="2" spans="1:2" x14ac:dyDescent="0.3">
      <c r="A2" s="48" t="s">
        <v>1081</v>
      </c>
      <c r="B2" s="6" t="s">
        <v>1089</v>
      </c>
    </row>
    <row r="3" spans="1:2" x14ac:dyDescent="0.3">
      <c r="A3" s="13" t="s">
        <v>186</v>
      </c>
    </row>
    <row r="4" spans="1:2" x14ac:dyDescent="0.3">
      <c r="A4" s="13" t="s">
        <v>189</v>
      </c>
      <c r="B4" s="1">
        <v>2027859</v>
      </c>
    </row>
    <row r="5" spans="1:2" x14ac:dyDescent="0.3">
      <c r="A5" s="13" t="s">
        <v>250</v>
      </c>
      <c r="B5" s="1">
        <v>5914452.3399999999</v>
      </c>
    </row>
    <row r="6" spans="1:2" x14ac:dyDescent="0.3">
      <c r="A6" s="13" t="s">
        <v>123</v>
      </c>
      <c r="B6" s="1"/>
    </row>
    <row r="7" spans="1:2" x14ac:dyDescent="0.3">
      <c r="A7" s="13" t="s">
        <v>366</v>
      </c>
      <c r="B7" s="1">
        <v>4500000</v>
      </c>
    </row>
    <row r="8" spans="1:2" x14ac:dyDescent="0.3">
      <c r="A8" s="13" t="s">
        <v>293</v>
      </c>
      <c r="B8" s="1">
        <v>960000</v>
      </c>
    </row>
    <row r="9" spans="1:2" ht="28.8" x14ac:dyDescent="0.3">
      <c r="A9" s="13" t="s">
        <v>306</v>
      </c>
      <c r="B9" s="1">
        <v>5677246</v>
      </c>
    </row>
    <row r="10" spans="1:2" x14ac:dyDescent="0.3">
      <c r="A10" s="13" t="s">
        <v>433</v>
      </c>
      <c r="B10" s="1">
        <v>5910000</v>
      </c>
    </row>
    <row r="11" spans="1:2" x14ac:dyDescent="0.3">
      <c r="A11" s="13" t="s">
        <v>301</v>
      </c>
      <c r="B11" s="1">
        <v>10000000</v>
      </c>
    </row>
    <row r="12" spans="1:2" x14ac:dyDescent="0.3">
      <c r="A12" s="13" t="s">
        <v>126</v>
      </c>
      <c r="B12" s="1">
        <v>44692764.670000002</v>
      </c>
    </row>
    <row r="13" spans="1:2" x14ac:dyDescent="0.3">
      <c r="A13" s="13" t="s">
        <v>267</v>
      </c>
      <c r="B13" s="1">
        <v>2585000</v>
      </c>
    </row>
    <row r="14" spans="1:2" x14ac:dyDescent="0.3">
      <c r="A14" s="13" t="s">
        <v>375</v>
      </c>
      <c r="B14" s="1">
        <v>751609.44</v>
      </c>
    </row>
    <row r="15" spans="1:2" x14ac:dyDescent="0.3">
      <c r="A15" s="13" t="s">
        <v>291</v>
      </c>
      <c r="B15" s="1">
        <v>4823470</v>
      </c>
    </row>
    <row r="16" spans="1:2" x14ac:dyDescent="0.3">
      <c r="A16" s="13" t="s">
        <v>149</v>
      </c>
      <c r="B16" s="1">
        <v>4432000</v>
      </c>
    </row>
    <row r="17" spans="1:2" x14ac:dyDescent="0.3">
      <c r="A17" s="13" t="s">
        <v>156</v>
      </c>
      <c r="B17" s="1">
        <v>6519948.2000000002</v>
      </c>
    </row>
    <row r="18" spans="1:2" x14ac:dyDescent="0.3">
      <c r="A18" s="13" t="s">
        <v>244</v>
      </c>
      <c r="B18" s="1">
        <v>14625430</v>
      </c>
    </row>
    <row r="19" spans="1:2" x14ac:dyDescent="0.3">
      <c r="A19" s="13" t="s">
        <v>440</v>
      </c>
      <c r="B19" s="1">
        <v>66533232.560000002</v>
      </c>
    </row>
    <row r="20" spans="1:2" x14ac:dyDescent="0.3">
      <c r="A20" s="13" t="s">
        <v>379</v>
      </c>
      <c r="B20" s="1"/>
    </row>
    <row r="21" spans="1:2" ht="28.8" x14ac:dyDescent="0.3">
      <c r="A21" s="13" t="s">
        <v>386</v>
      </c>
      <c r="B21" s="1">
        <v>10284564.720000001</v>
      </c>
    </row>
    <row r="22" spans="1:2" x14ac:dyDescent="0.3">
      <c r="A22" s="13" t="s">
        <v>418</v>
      </c>
      <c r="B22" s="1">
        <v>741600</v>
      </c>
    </row>
    <row r="23" spans="1:2" x14ac:dyDescent="0.3">
      <c r="A23" s="13" t="s">
        <v>382</v>
      </c>
      <c r="B23" s="1">
        <v>2000000</v>
      </c>
    </row>
    <row r="24" spans="1:2" x14ac:dyDescent="0.3">
      <c r="A24" s="13" t="s">
        <v>383</v>
      </c>
      <c r="B24" s="1">
        <v>300000</v>
      </c>
    </row>
    <row r="25" spans="1:2" x14ac:dyDescent="0.3">
      <c r="A25" s="13" t="s">
        <v>400</v>
      </c>
      <c r="B25" s="1">
        <v>430000</v>
      </c>
    </row>
    <row r="26" spans="1:2" x14ac:dyDescent="0.3">
      <c r="A26" s="13" t="s">
        <v>165</v>
      </c>
      <c r="B26" s="1"/>
    </row>
    <row r="27" spans="1:2" x14ac:dyDescent="0.3">
      <c r="A27" s="13" t="s">
        <v>168</v>
      </c>
      <c r="B27" s="1">
        <v>535189746</v>
      </c>
    </row>
    <row r="28" spans="1:2" x14ac:dyDescent="0.3">
      <c r="A28" s="13" t="s">
        <v>30</v>
      </c>
      <c r="B28" s="1"/>
    </row>
    <row r="29" spans="1:2" x14ac:dyDescent="0.3">
      <c r="A29" s="13" t="s">
        <v>103</v>
      </c>
      <c r="B29" s="1">
        <v>250444105.21000007</v>
      </c>
    </row>
    <row r="30" spans="1:2" x14ac:dyDescent="0.3">
      <c r="A30" s="13" t="s">
        <v>324</v>
      </c>
      <c r="B30" s="1">
        <v>48414912.920000002</v>
      </c>
    </row>
    <row r="31" spans="1:2" x14ac:dyDescent="0.3">
      <c r="A31" s="13" t="s">
        <v>321</v>
      </c>
      <c r="B31" s="1">
        <v>16525927.169999998</v>
      </c>
    </row>
    <row r="32" spans="1:2" x14ac:dyDescent="0.3">
      <c r="A32" s="13" t="s">
        <v>271</v>
      </c>
      <c r="B32" s="1">
        <v>220344699.94999999</v>
      </c>
    </row>
    <row r="33" spans="1:2" x14ac:dyDescent="0.3">
      <c r="A33" s="13" t="s">
        <v>71</v>
      </c>
      <c r="B33" s="1">
        <v>35000000</v>
      </c>
    </row>
    <row r="34" spans="1:2" x14ac:dyDescent="0.3">
      <c r="A34" s="13" t="s">
        <v>99</v>
      </c>
      <c r="B34" s="1">
        <v>9000000</v>
      </c>
    </row>
    <row r="35" spans="1:2" x14ac:dyDescent="0.3">
      <c r="A35" s="13" t="s">
        <v>196</v>
      </c>
      <c r="B35" s="1">
        <v>6932352.5099999998</v>
      </c>
    </row>
    <row r="36" spans="1:2" x14ac:dyDescent="0.3">
      <c r="A36" s="13" t="s">
        <v>373</v>
      </c>
      <c r="B36" s="1">
        <v>2111015.56</v>
      </c>
    </row>
    <row r="37" spans="1:2" x14ac:dyDescent="0.3">
      <c r="A37" s="13" t="s">
        <v>33</v>
      </c>
      <c r="B37" s="1">
        <v>91346331.049999997</v>
      </c>
    </row>
    <row r="38" spans="1:2" x14ac:dyDescent="0.3">
      <c r="A38" s="13" t="s">
        <v>288</v>
      </c>
      <c r="B38" s="1">
        <v>6514942.6500000004</v>
      </c>
    </row>
    <row r="39" spans="1:2" x14ac:dyDescent="0.3">
      <c r="A39" s="13" t="s">
        <v>45</v>
      </c>
      <c r="B39" s="1">
        <v>1422190234.8499997</v>
      </c>
    </row>
    <row r="40" spans="1:2" x14ac:dyDescent="0.3">
      <c r="A40" s="13" t="s">
        <v>79</v>
      </c>
      <c r="B40" s="1">
        <v>97463519.609999999</v>
      </c>
    </row>
    <row r="41" spans="1:2" x14ac:dyDescent="0.3">
      <c r="A41" s="13" t="s">
        <v>86</v>
      </c>
      <c r="B41" s="1"/>
    </row>
    <row r="42" spans="1:2" x14ac:dyDescent="0.3">
      <c r="A42" s="13" t="s">
        <v>256</v>
      </c>
      <c r="B42" s="1">
        <v>454000</v>
      </c>
    </row>
    <row r="43" spans="1:2" x14ac:dyDescent="0.3">
      <c r="A43" s="13" t="s">
        <v>260</v>
      </c>
      <c r="B43" s="1">
        <v>3813950</v>
      </c>
    </row>
    <row r="44" spans="1:2" x14ac:dyDescent="0.3">
      <c r="A44" s="13" t="s">
        <v>108</v>
      </c>
      <c r="B44" s="1">
        <v>562908121.49000001</v>
      </c>
    </row>
    <row r="45" spans="1:2" x14ac:dyDescent="0.3">
      <c r="A45" s="13" t="s">
        <v>368</v>
      </c>
      <c r="B45" s="1">
        <v>31150000</v>
      </c>
    </row>
    <row r="46" spans="1:2" x14ac:dyDescent="0.3">
      <c r="A46" s="13" t="s">
        <v>89</v>
      </c>
      <c r="B46" s="1">
        <v>180355000</v>
      </c>
    </row>
    <row r="47" spans="1:2" x14ac:dyDescent="0.3">
      <c r="A47" s="13" t="s">
        <v>363</v>
      </c>
      <c r="B47" s="1">
        <v>393000</v>
      </c>
    </row>
    <row r="48" spans="1:2" x14ac:dyDescent="0.3">
      <c r="A48" s="13" t="s">
        <v>117</v>
      </c>
      <c r="B48" s="1">
        <v>95374000</v>
      </c>
    </row>
    <row r="49" spans="1:2" x14ac:dyDescent="0.3">
      <c r="A49" s="13" t="s">
        <v>358</v>
      </c>
      <c r="B49" s="1">
        <v>41181209.200000003</v>
      </c>
    </row>
    <row r="50" spans="1:2" x14ac:dyDescent="0.3">
      <c r="A50" s="13" t="s">
        <v>97</v>
      </c>
      <c r="B50" s="1">
        <v>9003456</v>
      </c>
    </row>
    <row r="51" spans="1:2" x14ac:dyDescent="0.3">
      <c r="A51" s="13" t="s">
        <v>214</v>
      </c>
      <c r="B51" s="1">
        <v>35244375</v>
      </c>
    </row>
    <row r="52" spans="1:2" x14ac:dyDescent="0.3">
      <c r="A52" s="13" t="s">
        <v>63</v>
      </c>
      <c r="B52" s="1"/>
    </row>
    <row r="53" spans="1:2" x14ac:dyDescent="0.3">
      <c r="A53" s="13" t="s">
        <v>66</v>
      </c>
      <c r="B53" s="1">
        <v>3055121</v>
      </c>
    </row>
    <row r="54" spans="1:2" x14ac:dyDescent="0.3">
      <c r="A54" s="13" t="s">
        <v>68</v>
      </c>
      <c r="B54" s="1">
        <v>8406746.8099999987</v>
      </c>
    </row>
    <row r="55" spans="1:2" x14ac:dyDescent="0.3">
      <c r="A55" s="13" t="s">
        <v>225</v>
      </c>
      <c r="B55" s="1"/>
    </row>
    <row r="56" spans="1:2" x14ac:dyDescent="0.3">
      <c r="A56" s="13" t="s">
        <v>426</v>
      </c>
      <c r="B56" s="1">
        <v>16510000</v>
      </c>
    </row>
    <row r="57" spans="1:2" x14ac:dyDescent="0.3">
      <c r="A57" s="13" t="s">
        <v>403</v>
      </c>
      <c r="B57" s="1">
        <v>5210774.8899999997</v>
      </c>
    </row>
    <row r="58" spans="1:2" x14ac:dyDescent="0.3">
      <c r="A58" s="13" t="s">
        <v>228</v>
      </c>
      <c r="B58" s="1">
        <v>34000000</v>
      </c>
    </row>
    <row r="59" spans="1:2" x14ac:dyDescent="0.3">
      <c r="A59" s="13" t="s">
        <v>232</v>
      </c>
      <c r="B59" s="1">
        <v>1000000</v>
      </c>
    </row>
    <row r="60" spans="1:2" x14ac:dyDescent="0.3">
      <c r="A60" s="13" t="s">
        <v>315</v>
      </c>
      <c r="B60" s="1">
        <v>1655588.4</v>
      </c>
    </row>
    <row r="61" spans="1:2" x14ac:dyDescent="0.3">
      <c r="A61" s="13" t="s">
        <v>235</v>
      </c>
      <c r="B61" s="1">
        <v>10537509.199999999</v>
      </c>
    </row>
    <row r="62" spans="1:2" x14ac:dyDescent="0.3">
      <c r="A62" s="13" t="s">
        <v>238</v>
      </c>
      <c r="B62" s="1">
        <v>54793475.799999997</v>
      </c>
    </row>
    <row r="63" spans="1:2" x14ac:dyDescent="0.3">
      <c r="A63" s="13" t="s">
        <v>410</v>
      </c>
      <c r="B63" s="1">
        <v>4693169.8</v>
      </c>
    </row>
    <row r="64" spans="1:2" x14ac:dyDescent="0.3">
      <c r="A64" s="13" t="s">
        <v>404</v>
      </c>
      <c r="B64" s="1">
        <v>200000</v>
      </c>
    </row>
    <row r="65" spans="1:2" x14ac:dyDescent="0.3">
      <c r="A65" s="13" t="s">
        <v>318</v>
      </c>
      <c r="B65" s="1">
        <v>500000</v>
      </c>
    </row>
    <row r="66" spans="1:2" x14ac:dyDescent="0.3">
      <c r="A66" s="13" t="s">
        <v>239</v>
      </c>
      <c r="B66" s="1">
        <v>14162986.199999999</v>
      </c>
    </row>
    <row r="67" spans="1:2" x14ac:dyDescent="0.3">
      <c r="A67" s="13" t="s">
        <v>453</v>
      </c>
      <c r="B67" s="1">
        <v>4049789448.1999993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2"/>
  <headerFooter>
    <oddHeader>&amp;C&amp;"-,Negrita"MUNICIPIO DE TLAJOMULCO DE ZUÑIGA, JALISCO
3RA MODIFICACION PRESUPUESTAL 2023 
CLASIFICACION POR PROGRAMA Y PROYECTO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6"/>
  <sheetViews>
    <sheetView view="pageLayout" zoomScaleNormal="100" workbookViewId="0">
      <selection activeCell="C3" sqref="C3"/>
    </sheetView>
  </sheetViews>
  <sheetFormatPr baseColWidth="10" defaultRowHeight="14.4" x14ac:dyDescent="0.3"/>
  <cols>
    <col min="1" max="1" width="3.33203125" customWidth="1"/>
    <col min="2" max="2" width="42.5546875" bestFit="1" customWidth="1"/>
    <col min="3" max="3" width="21.5546875" bestFit="1" customWidth="1"/>
    <col min="4" max="4" width="20.109375" bestFit="1" customWidth="1"/>
    <col min="5" max="5" width="15.33203125" bestFit="1" customWidth="1"/>
  </cols>
  <sheetData>
    <row r="2" spans="2:3" x14ac:dyDescent="0.3">
      <c r="B2" s="2" t="s">
        <v>493</v>
      </c>
      <c r="C2" s="6" t="s">
        <v>1089</v>
      </c>
    </row>
    <row r="3" spans="2:3" ht="20.25" customHeight="1" x14ac:dyDescent="0.3">
      <c r="B3" s="3" t="s">
        <v>1088</v>
      </c>
      <c r="C3" s="1">
        <v>3123473115.4799995</v>
      </c>
    </row>
    <row r="4" spans="2:3" ht="20.25" customHeight="1" x14ac:dyDescent="0.3">
      <c r="B4" s="3" t="s">
        <v>1087</v>
      </c>
      <c r="C4" s="1">
        <v>856493548.17000008</v>
      </c>
    </row>
    <row r="5" spans="2:3" ht="20.25" customHeight="1" x14ac:dyDescent="0.3">
      <c r="B5" s="3" t="s">
        <v>1086</v>
      </c>
      <c r="C5" s="1">
        <v>69822784.549999997</v>
      </c>
    </row>
    <row r="6" spans="2:3" ht="20.25" customHeight="1" x14ac:dyDescent="0.3">
      <c r="B6" s="3" t="s">
        <v>453</v>
      </c>
      <c r="C6" s="1">
        <v>4049789448.1999998</v>
      </c>
    </row>
  </sheetData>
  <pageMargins left="0.70866141732283472" right="0.40625" top="1.1417322834645669" bottom="0.74803149606299213" header="0.31496062992125984" footer="0.31496062992125984"/>
  <pageSetup paperSize="9" orientation="portrait" r:id="rId2"/>
  <headerFooter>
    <oddHeader xml:space="preserve">&amp;C&amp;"-,Negrita"MUNICIPIO DE TLAJOMULCO DE ZUÑIGA, JALISCO
3RA MODIFICACION PRESUPUESTAL 2023 
CLASIFICACION POR TIPO DEL GASTO 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04"/>
  <sheetViews>
    <sheetView view="pageLayout" zoomScaleNormal="100" workbookViewId="0">
      <selection activeCell="C2" sqref="C2"/>
    </sheetView>
  </sheetViews>
  <sheetFormatPr baseColWidth="10" defaultRowHeight="14.4" x14ac:dyDescent="0.3"/>
  <cols>
    <col min="1" max="1" width="13.44140625" style="12" customWidth="1"/>
    <col min="2" max="2" width="56.44140625" style="13" customWidth="1"/>
    <col min="3" max="3" width="15.21875" bestFit="1" customWidth="1"/>
    <col min="4" max="4" width="15.33203125" bestFit="1" customWidth="1"/>
    <col min="5" max="5" width="20.109375" bestFit="1" customWidth="1"/>
    <col min="6" max="7" width="21" bestFit="1" customWidth="1"/>
  </cols>
  <sheetData>
    <row r="1" spans="1:3" x14ac:dyDescent="0.3">
      <c r="A1" s="49" t="s">
        <v>16</v>
      </c>
      <c r="B1" s="51" t="s">
        <v>17</v>
      </c>
      <c r="C1" s="6" t="s">
        <v>1089</v>
      </c>
    </row>
    <row r="2" spans="1:3" x14ac:dyDescent="0.3">
      <c r="A2" s="12">
        <v>1111</v>
      </c>
      <c r="B2" s="53" t="s">
        <v>345</v>
      </c>
      <c r="C2" s="54">
        <v>12975991.18</v>
      </c>
    </row>
    <row r="3" spans="1:3" x14ac:dyDescent="0.3">
      <c r="A3" s="12">
        <v>1131</v>
      </c>
      <c r="B3" s="53" t="s">
        <v>46</v>
      </c>
      <c r="C3" s="54">
        <v>744192404.05999994</v>
      </c>
    </row>
    <row r="4" spans="1:3" x14ac:dyDescent="0.3">
      <c r="A4" s="12">
        <v>1211</v>
      </c>
      <c r="B4" s="53" t="s">
        <v>476</v>
      </c>
      <c r="C4" s="54">
        <v>960000</v>
      </c>
    </row>
    <row r="5" spans="1:3" x14ac:dyDescent="0.3">
      <c r="A5" s="12">
        <v>1221</v>
      </c>
      <c r="B5" s="53" t="s">
        <v>50</v>
      </c>
      <c r="C5" s="54">
        <v>120097163.13</v>
      </c>
    </row>
    <row r="6" spans="1:3" x14ac:dyDescent="0.3">
      <c r="A6" s="12">
        <v>1231</v>
      </c>
      <c r="B6" s="53" t="s">
        <v>346</v>
      </c>
      <c r="C6" s="54">
        <v>26400</v>
      </c>
    </row>
    <row r="7" spans="1:3" x14ac:dyDescent="0.3">
      <c r="A7" s="12">
        <v>1321</v>
      </c>
      <c r="B7" s="53" t="s">
        <v>347</v>
      </c>
      <c r="C7" s="54">
        <v>12028554</v>
      </c>
    </row>
    <row r="8" spans="1:3" x14ac:dyDescent="0.3">
      <c r="A8" s="12">
        <v>1322</v>
      </c>
      <c r="B8" s="53" t="s">
        <v>47</v>
      </c>
      <c r="C8" s="54">
        <v>120285540.03</v>
      </c>
    </row>
    <row r="9" spans="1:3" x14ac:dyDescent="0.3">
      <c r="A9" s="12">
        <v>1331</v>
      </c>
      <c r="B9" s="53" t="s">
        <v>348</v>
      </c>
      <c r="C9" s="54">
        <v>700000</v>
      </c>
    </row>
    <row r="10" spans="1:3" x14ac:dyDescent="0.3">
      <c r="A10" s="12">
        <v>1341</v>
      </c>
      <c r="B10" s="53" t="s">
        <v>349</v>
      </c>
      <c r="C10" s="54">
        <v>7500000</v>
      </c>
    </row>
    <row r="11" spans="1:3" ht="28.8" x14ac:dyDescent="0.3">
      <c r="A11" s="12">
        <v>1411</v>
      </c>
      <c r="B11" s="53" t="s">
        <v>350</v>
      </c>
      <c r="C11" s="54">
        <v>51963353.280000001</v>
      </c>
    </row>
    <row r="12" spans="1:3" x14ac:dyDescent="0.3">
      <c r="A12" s="12">
        <v>1421</v>
      </c>
      <c r="B12" s="53" t="s">
        <v>351</v>
      </c>
      <c r="C12" s="54">
        <v>25981676.649999999</v>
      </c>
    </row>
    <row r="13" spans="1:3" x14ac:dyDescent="0.3">
      <c r="A13" s="12">
        <v>1431</v>
      </c>
      <c r="B13" s="53" t="s">
        <v>352</v>
      </c>
      <c r="C13" s="54">
        <v>17321117.760000002</v>
      </c>
    </row>
    <row r="14" spans="1:3" x14ac:dyDescent="0.3">
      <c r="A14" s="12">
        <v>1432</v>
      </c>
      <c r="B14" s="53" t="s">
        <v>353</v>
      </c>
      <c r="C14" s="54">
        <v>151559780.41999999</v>
      </c>
    </row>
    <row r="15" spans="1:3" x14ac:dyDescent="0.3">
      <c r="A15" s="12">
        <v>1441</v>
      </c>
      <c r="B15" s="53" t="s">
        <v>354</v>
      </c>
      <c r="C15" s="54">
        <v>13616211</v>
      </c>
    </row>
    <row r="16" spans="1:3" x14ac:dyDescent="0.3">
      <c r="A16" s="12">
        <v>1521</v>
      </c>
      <c r="B16" s="53" t="s">
        <v>355</v>
      </c>
      <c r="C16" s="54">
        <v>5373789</v>
      </c>
    </row>
    <row r="17" spans="1:3" x14ac:dyDescent="0.3">
      <c r="A17" s="12">
        <v>1591</v>
      </c>
      <c r="B17" s="53" t="s">
        <v>51</v>
      </c>
      <c r="C17" s="54">
        <v>112113821.48999999</v>
      </c>
    </row>
    <row r="18" spans="1:3" x14ac:dyDescent="0.3">
      <c r="A18" s="12">
        <v>1711</v>
      </c>
      <c r="B18" s="53" t="s">
        <v>54</v>
      </c>
      <c r="C18" s="54">
        <v>21200000</v>
      </c>
    </row>
    <row r="19" spans="1:3" x14ac:dyDescent="0.3">
      <c r="A19" s="12">
        <v>2111</v>
      </c>
      <c r="B19" s="53" t="s">
        <v>157</v>
      </c>
      <c r="C19" s="54">
        <v>3606924.1</v>
      </c>
    </row>
    <row r="20" spans="1:3" x14ac:dyDescent="0.3">
      <c r="A20" s="12">
        <v>2121</v>
      </c>
      <c r="B20" s="53" t="s">
        <v>477</v>
      </c>
      <c r="C20" s="54">
        <v>7571</v>
      </c>
    </row>
    <row r="21" spans="1:3" ht="28.8" x14ac:dyDescent="0.3">
      <c r="A21" s="12">
        <v>2141</v>
      </c>
      <c r="B21" s="53" t="s">
        <v>197</v>
      </c>
      <c r="C21" s="54">
        <v>263299.09999999998</v>
      </c>
    </row>
    <row r="22" spans="1:3" x14ac:dyDescent="0.3">
      <c r="A22" s="12">
        <v>2151</v>
      </c>
      <c r="B22" s="53" t="s">
        <v>329</v>
      </c>
      <c r="C22" s="54">
        <v>420</v>
      </c>
    </row>
    <row r="23" spans="1:3" x14ac:dyDescent="0.3">
      <c r="A23" s="12">
        <v>2161</v>
      </c>
      <c r="B23" s="53" t="s">
        <v>158</v>
      </c>
      <c r="C23" s="54">
        <v>4161856.1</v>
      </c>
    </row>
    <row r="24" spans="1:3" x14ac:dyDescent="0.3">
      <c r="A24" s="12">
        <v>2171</v>
      </c>
      <c r="B24" s="53" t="s">
        <v>251</v>
      </c>
      <c r="C24" s="54">
        <v>33000</v>
      </c>
    </row>
    <row r="25" spans="1:3" ht="28.8" x14ac:dyDescent="0.3">
      <c r="A25" s="12">
        <v>2181</v>
      </c>
      <c r="B25" s="53" t="s">
        <v>289</v>
      </c>
      <c r="C25" s="54">
        <v>5464942.6500000004</v>
      </c>
    </row>
    <row r="26" spans="1:3" x14ac:dyDescent="0.3">
      <c r="A26" s="12">
        <v>2211</v>
      </c>
      <c r="B26" s="53" t="s">
        <v>137</v>
      </c>
      <c r="C26" s="54">
        <v>1374027</v>
      </c>
    </row>
    <row r="27" spans="1:3" x14ac:dyDescent="0.3">
      <c r="A27" s="12">
        <v>2221</v>
      </c>
      <c r="B27" s="53" t="s">
        <v>190</v>
      </c>
      <c r="C27" s="54">
        <v>615000</v>
      </c>
    </row>
    <row r="28" spans="1:3" x14ac:dyDescent="0.3">
      <c r="A28" s="12">
        <v>2231</v>
      </c>
      <c r="B28" s="53" t="s">
        <v>257</v>
      </c>
      <c r="C28" s="54">
        <v>5000</v>
      </c>
    </row>
    <row r="29" spans="1:3" ht="28.8" x14ac:dyDescent="0.3">
      <c r="A29" s="12">
        <v>2351</v>
      </c>
      <c r="B29" s="53" t="s">
        <v>387</v>
      </c>
      <c r="C29" s="54">
        <v>1073225.1100000001</v>
      </c>
    </row>
    <row r="30" spans="1:3" x14ac:dyDescent="0.3">
      <c r="A30" s="12">
        <v>2391</v>
      </c>
      <c r="B30" s="53" t="s">
        <v>388</v>
      </c>
      <c r="C30" s="54">
        <v>630000</v>
      </c>
    </row>
    <row r="31" spans="1:3" x14ac:dyDescent="0.3">
      <c r="A31" s="12">
        <v>2411</v>
      </c>
      <c r="B31" s="53" t="s">
        <v>169</v>
      </c>
      <c r="C31" s="54">
        <v>317565.2</v>
      </c>
    </row>
    <row r="32" spans="1:3" x14ac:dyDescent="0.3">
      <c r="A32" s="12">
        <v>2421</v>
      </c>
      <c r="B32" s="53" t="s">
        <v>159</v>
      </c>
      <c r="C32" s="54">
        <v>12904987.189999999</v>
      </c>
    </row>
    <row r="33" spans="1:3" x14ac:dyDescent="0.3">
      <c r="A33" s="12">
        <v>2431</v>
      </c>
      <c r="B33" s="53" t="s">
        <v>389</v>
      </c>
      <c r="C33" s="54">
        <v>10000</v>
      </c>
    </row>
    <row r="34" spans="1:3" x14ac:dyDescent="0.3">
      <c r="A34" s="12">
        <v>2451</v>
      </c>
      <c r="B34" s="53" t="s">
        <v>330</v>
      </c>
      <c r="C34" s="54">
        <v>47757.2</v>
      </c>
    </row>
    <row r="35" spans="1:3" x14ac:dyDescent="0.3">
      <c r="A35" s="12">
        <v>2461</v>
      </c>
      <c r="B35" s="53" t="s">
        <v>160</v>
      </c>
      <c r="C35" s="54">
        <v>11081390</v>
      </c>
    </row>
    <row r="36" spans="1:3" x14ac:dyDescent="0.3">
      <c r="A36" s="12">
        <v>2471</v>
      </c>
      <c r="B36" s="53" t="s">
        <v>170</v>
      </c>
      <c r="C36" s="54">
        <v>3066074.1</v>
      </c>
    </row>
    <row r="37" spans="1:3" x14ac:dyDescent="0.3">
      <c r="A37" s="12">
        <v>2481</v>
      </c>
      <c r="B37" s="53" t="s">
        <v>215</v>
      </c>
      <c r="C37" s="54">
        <v>10000</v>
      </c>
    </row>
    <row r="38" spans="1:3" ht="28.8" x14ac:dyDescent="0.3">
      <c r="A38" s="12">
        <v>2491</v>
      </c>
      <c r="B38" s="53" t="s">
        <v>161</v>
      </c>
      <c r="C38" s="54">
        <v>6009136.6100000003</v>
      </c>
    </row>
    <row r="39" spans="1:3" x14ac:dyDescent="0.3">
      <c r="A39" s="12">
        <v>2511</v>
      </c>
      <c r="B39" s="53" t="s">
        <v>171</v>
      </c>
      <c r="C39" s="54">
        <v>1770000</v>
      </c>
    </row>
    <row r="40" spans="1:3" x14ac:dyDescent="0.3">
      <c r="A40" s="12">
        <v>2521</v>
      </c>
      <c r="B40" s="53" t="s">
        <v>216</v>
      </c>
      <c r="C40" s="54">
        <v>1053580</v>
      </c>
    </row>
    <row r="41" spans="1:3" x14ac:dyDescent="0.3">
      <c r="A41" s="12">
        <v>2531</v>
      </c>
      <c r="B41" s="53" t="s">
        <v>191</v>
      </c>
      <c r="C41" s="54">
        <v>5876202</v>
      </c>
    </row>
    <row r="42" spans="1:3" x14ac:dyDescent="0.3">
      <c r="A42" s="12">
        <v>2541</v>
      </c>
      <c r="B42" s="53" t="s">
        <v>192</v>
      </c>
      <c r="C42" s="54">
        <v>7094169.2000000002</v>
      </c>
    </row>
    <row r="43" spans="1:3" x14ac:dyDescent="0.3">
      <c r="A43" s="12">
        <v>2551</v>
      </c>
      <c r="B43" s="53" t="s">
        <v>172</v>
      </c>
      <c r="C43" s="54">
        <v>250000</v>
      </c>
    </row>
    <row r="44" spans="1:3" x14ac:dyDescent="0.3">
      <c r="A44" s="12">
        <v>2561</v>
      </c>
      <c r="B44" s="53" t="s">
        <v>173</v>
      </c>
      <c r="C44" s="54">
        <v>2758387</v>
      </c>
    </row>
    <row r="45" spans="1:3" x14ac:dyDescent="0.3">
      <c r="A45" s="12">
        <v>2591</v>
      </c>
      <c r="B45" s="53" t="s">
        <v>252</v>
      </c>
      <c r="C45" s="54">
        <v>3775271.34</v>
      </c>
    </row>
    <row r="46" spans="1:3" x14ac:dyDescent="0.3">
      <c r="A46" s="12">
        <v>2611</v>
      </c>
      <c r="B46" s="53" t="s">
        <v>72</v>
      </c>
      <c r="C46" s="54">
        <v>86031200</v>
      </c>
    </row>
    <row r="47" spans="1:3" x14ac:dyDescent="0.3">
      <c r="A47" s="12">
        <v>2711</v>
      </c>
      <c r="B47" s="53" t="s">
        <v>138</v>
      </c>
      <c r="C47" s="54">
        <v>5421506.0899999999</v>
      </c>
    </row>
    <row r="48" spans="1:3" x14ac:dyDescent="0.3">
      <c r="A48" s="12">
        <v>2721</v>
      </c>
      <c r="B48" s="53" t="s">
        <v>162</v>
      </c>
      <c r="C48" s="54">
        <v>3823333.2</v>
      </c>
    </row>
    <row r="49" spans="1:3" x14ac:dyDescent="0.3">
      <c r="A49" s="12">
        <v>2731</v>
      </c>
      <c r="B49" s="53" t="s">
        <v>483</v>
      </c>
      <c r="C49" s="54">
        <v>10000</v>
      </c>
    </row>
    <row r="50" spans="1:3" x14ac:dyDescent="0.3">
      <c r="A50" s="12">
        <v>2821</v>
      </c>
      <c r="B50" s="53" t="s">
        <v>139</v>
      </c>
      <c r="C50" s="54">
        <v>898941.4</v>
      </c>
    </row>
    <row r="51" spans="1:3" ht="28.8" x14ac:dyDescent="0.3">
      <c r="A51" s="12">
        <v>2831</v>
      </c>
      <c r="B51" s="53" t="s">
        <v>70</v>
      </c>
      <c r="C51" s="54">
        <v>3364514.8</v>
      </c>
    </row>
    <row r="52" spans="1:3" x14ac:dyDescent="0.3">
      <c r="A52" s="12">
        <v>2911</v>
      </c>
      <c r="B52" s="53" t="s">
        <v>163</v>
      </c>
      <c r="C52" s="54">
        <v>3780553.98</v>
      </c>
    </row>
    <row r="53" spans="1:3" x14ac:dyDescent="0.3">
      <c r="A53" s="12">
        <v>2921</v>
      </c>
      <c r="B53" s="53" t="s">
        <v>258</v>
      </c>
      <c r="C53" s="54">
        <v>64791.08</v>
      </c>
    </row>
    <row r="54" spans="1:3" ht="28.8" x14ac:dyDescent="0.3">
      <c r="A54" s="12">
        <v>2941</v>
      </c>
      <c r="B54" s="53" t="s">
        <v>198</v>
      </c>
      <c r="C54" s="54">
        <v>267585</v>
      </c>
    </row>
    <row r="55" spans="1:3" ht="28.8" x14ac:dyDescent="0.3">
      <c r="A55" s="12">
        <v>2961</v>
      </c>
      <c r="B55" s="53" t="s">
        <v>259</v>
      </c>
      <c r="C55" s="54">
        <v>1474971.83</v>
      </c>
    </row>
    <row r="56" spans="1:3" x14ac:dyDescent="0.3">
      <c r="A56" s="12">
        <v>2971</v>
      </c>
      <c r="B56" s="53" t="s">
        <v>193</v>
      </c>
      <c r="C56" s="54">
        <v>60000</v>
      </c>
    </row>
    <row r="57" spans="1:3" ht="28.8" x14ac:dyDescent="0.3">
      <c r="A57" s="12">
        <v>2981</v>
      </c>
      <c r="B57" s="53" t="s">
        <v>174</v>
      </c>
      <c r="C57" s="54">
        <v>1068350.3999999999</v>
      </c>
    </row>
    <row r="58" spans="1:3" x14ac:dyDescent="0.3">
      <c r="A58" s="50">
        <v>2991</v>
      </c>
      <c r="B58" s="53" t="s">
        <v>1005</v>
      </c>
      <c r="C58" s="54">
        <v>1624</v>
      </c>
    </row>
    <row r="59" spans="1:3" x14ac:dyDescent="0.3">
      <c r="A59" s="12">
        <v>3111</v>
      </c>
      <c r="B59" s="53" t="s">
        <v>118</v>
      </c>
      <c r="C59" s="54">
        <v>294157048</v>
      </c>
    </row>
    <row r="60" spans="1:3" x14ac:dyDescent="0.3">
      <c r="A60" s="12">
        <v>3141</v>
      </c>
      <c r="B60" s="53" t="s">
        <v>199</v>
      </c>
      <c r="C60" s="54">
        <v>2424700</v>
      </c>
    </row>
    <row r="61" spans="1:3" x14ac:dyDescent="0.3">
      <c r="A61" s="12">
        <v>3161</v>
      </c>
      <c r="B61" s="53" t="s">
        <v>140</v>
      </c>
      <c r="C61" s="54">
        <v>3052022.4</v>
      </c>
    </row>
    <row r="62" spans="1:3" x14ac:dyDescent="0.3">
      <c r="A62" s="12">
        <v>3181</v>
      </c>
      <c r="B62" s="53" t="s">
        <v>135</v>
      </c>
      <c r="C62" s="54">
        <v>23397.760000000002</v>
      </c>
    </row>
    <row r="63" spans="1:3" x14ac:dyDescent="0.3">
      <c r="A63" s="12">
        <v>3221</v>
      </c>
      <c r="B63" s="53" t="s">
        <v>331</v>
      </c>
      <c r="C63" s="54">
        <v>2698000</v>
      </c>
    </row>
    <row r="64" spans="1:3" ht="28.8" x14ac:dyDescent="0.3">
      <c r="A64" s="12">
        <v>3231</v>
      </c>
      <c r="B64" s="53" t="s">
        <v>207</v>
      </c>
      <c r="C64" s="54">
        <v>8250000</v>
      </c>
    </row>
    <row r="65" spans="1:3" x14ac:dyDescent="0.3">
      <c r="A65" s="12">
        <v>3251</v>
      </c>
      <c r="B65" s="53" t="s">
        <v>98</v>
      </c>
      <c r="C65" s="54">
        <v>106929641.77</v>
      </c>
    </row>
    <row r="66" spans="1:3" ht="28.8" x14ac:dyDescent="0.3">
      <c r="A66" s="12">
        <v>3261</v>
      </c>
      <c r="B66" s="53" t="s">
        <v>175</v>
      </c>
      <c r="C66" s="54">
        <v>74235344</v>
      </c>
    </row>
    <row r="67" spans="1:3" x14ac:dyDescent="0.3">
      <c r="A67" s="12">
        <v>3291</v>
      </c>
      <c r="B67" s="53" t="s">
        <v>272</v>
      </c>
      <c r="C67" s="54">
        <v>636633.02</v>
      </c>
    </row>
    <row r="68" spans="1:3" ht="28.8" x14ac:dyDescent="0.3">
      <c r="A68" s="12">
        <v>3311</v>
      </c>
      <c r="B68" s="53" t="s">
        <v>176</v>
      </c>
      <c r="C68" s="54">
        <v>9402000</v>
      </c>
    </row>
    <row r="69" spans="1:3" ht="28.8" x14ac:dyDescent="0.3">
      <c r="A69" s="12">
        <v>3321</v>
      </c>
      <c r="B69" s="53" t="s">
        <v>177</v>
      </c>
      <c r="C69" s="54">
        <v>6993444.0099999998</v>
      </c>
    </row>
    <row r="70" spans="1:3" ht="28.8" x14ac:dyDescent="0.3">
      <c r="A70" s="12">
        <v>3331</v>
      </c>
      <c r="B70" s="53" t="s">
        <v>200</v>
      </c>
      <c r="C70" s="54">
        <v>13201692.789999999</v>
      </c>
    </row>
    <row r="71" spans="1:3" x14ac:dyDescent="0.3">
      <c r="A71" s="12">
        <v>3341</v>
      </c>
      <c r="B71" s="53" t="s">
        <v>67</v>
      </c>
      <c r="C71" s="54">
        <v>3874686</v>
      </c>
    </row>
    <row r="72" spans="1:3" x14ac:dyDescent="0.3">
      <c r="A72" s="12">
        <v>3351</v>
      </c>
      <c r="B72" s="53" t="s">
        <v>236</v>
      </c>
      <c r="C72" s="54">
        <v>462979.2</v>
      </c>
    </row>
    <row r="73" spans="1:3" ht="28.8" x14ac:dyDescent="0.3">
      <c r="A73" s="12">
        <v>3361</v>
      </c>
      <c r="B73" s="53" t="s">
        <v>201</v>
      </c>
      <c r="C73" s="54">
        <v>14712530.209999999</v>
      </c>
    </row>
    <row r="74" spans="1:3" x14ac:dyDescent="0.3">
      <c r="A74" s="12">
        <v>3371</v>
      </c>
      <c r="B74" s="53" t="s">
        <v>334</v>
      </c>
      <c r="C74" s="54">
        <v>25892503</v>
      </c>
    </row>
    <row r="75" spans="1:3" x14ac:dyDescent="0.3">
      <c r="A75" s="12">
        <v>3381</v>
      </c>
      <c r="B75" s="53" t="s">
        <v>178</v>
      </c>
      <c r="C75" s="54">
        <v>42000000</v>
      </c>
    </row>
    <row r="76" spans="1:3" x14ac:dyDescent="0.3">
      <c r="A76" s="12">
        <v>3391</v>
      </c>
      <c r="B76" s="53" t="s">
        <v>141</v>
      </c>
      <c r="C76" s="54">
        <v>18996989.300000001</v>
      </c>
    </row>
    <row r="77" spans="1:3" x14ac:dyDescent="0.3">
      <c r="A77" s="12">
        <v>3411</v>
      </c>
      <c r="B77" s="53" t="s">
        <v>268</v>
      </c>
      <c r="C77" s="54">
        <v>20213731.759999998</v>
      </c>
    </row>
    <row r="78" spans="1:3" x14ac:dyDescent="0.3">
      <c r="A78" s="12">
        <v>3421</v>
      </c>
      <c r="B78" s="53" t="s">
        <v>273</v>
      </c>
      <c r="C78" s="54">
        <v>67083372.82</v>
      </c>
    </row>
    <row r="79" spans="1:3" x14ac:dyDescent="0.3">
      <c r="A79" s="12">
        <v>3431</v>
      </c>
      <c r="B79" s="53" t="s">
        <v>274</v>
      </c>
      <c r="C79" s="54">
        <v>1850000</v>
      </c>
    </row>
    <row r="80" spans="1:3" x14ac:dyDescent="0.3">
      <c r="A80" s="12">
        <v>3441</v>
      </c>
      <c r="B80" s="53" t="s">
        <v>335</v>
      </c>
      <c r="C80" s="54">
        <v>160000</v>
      </c>
    </row>
    <row r="81" spans="1:3" x14ac:dyDescent="0.3">
      <c r="A81" s="12">
        <v>3451</v>
      </c>
      <c r="B81" s="53" t="s">
        <v>336</v>
      </c>
      <c r="C81" s="54">
        <v>5400000</v>
      </c>
    </row>
    <row r="82" spans="1:3" x14ac:dyDescent="0.3">
      <c r="A82" s="12">
        <v>3471</v>
      </c>
      <c r="B82" s="53" t="s">
        <v>454</v>
      </c>
      <c r="C82" s="54">
        <v>7192</v>
      </c>
    </row>
    <row r="83" spans="1:3" x14ac:dyDescent="0.3">
      <c r="A83" s="12">
        <v>3481</v>
      </c>
      <c r="B83" s="53" t="s">
        <v>337</v>
      </c>
      <c r="C83" s="54">
        <v>1080000</v>
      </c>
    </row>
    <row r="84" spans="1:3" x14ac:dyDescent="0.3">
      <c r="A84" s="12">
        <v>3511</v>
      </c>
      <c r="B84" s="53" t="s">
        <v>275</v>
      </c>
      <c r="C84" s="54">
        <v>15685740</v>
      </c>
    </row>
    <row r="85" spans="1:3" ht="28.8" x14ac:dyDescent="0.3">
      <c r="A85" s="12">
        <v>3521</v>
      </c>
      <c r="B85" s="53" t="s">
        <v>455</v>
      </c>
      <c r="C85" s="54">
        <v>39220</v>
      </c>
    </row>
    <row r="86" spans="1:3" ht="28.8" x14ac:dyDescent="0.3">
      <c r="A86" s="12">
        <v>3531</v>
      </c>
      <c r="B86" s="53" t="s">
        <v>202</v>
      </c>
      <c r="C86" s="54">
        <v>253550</v>
      </c>
    </row>
    <row r="87" spans="1:3" ht="28.8" x14ac:dyDescent="0.3">
      <c r="A87" s="12">
        <v>3541</v>
      </c>
      <c r="B87" s="53" t="s">
        <v>217</v>
      </c>
      <c r="C87" s="54">
        <v>650000</v>
      </c>
    </row>
    <row r="88" spans="1:3" x14ac:dyDescent="0.3">
      <c r="A88" s="12">
        <v>3551</v>
      </c>
      <c r="B88" s="53" t="s">
        <v>338</v>
      </c>
      <c r="C88" s="54">
        <v>16000000</v>
      </c>
    </row>
    <row r="89" spans="1:3" ht="28.8" x14ac:dyDescent="0.3">
      <c r="A89" s="12">
        <v>3561</v>
      </c>
      <c r="B89" s="53" t="s">
        <v>218</v>
      </c>
      <c r="C89" s="54">
        <v>30000</v>
      </c>
    </row>
    <row r="90" spans="1:3" ht="28.8" x14ac:dyDescent="0.3">
      <c r="A90" s="12">
        <v>3571</v>
      </c>
      <c r="B90" s="53" t="s">
        <v>179</v>
      </c>
      <c r="C90" s="54">
        <v>216168119</v>
      </c>
    </row>
    <row r="91" spans="1:3" x14ac:dyDescent="0.3">
      <c r="A91" s="12">
        <v>3581</v>
      </c>
      <c r="B91" s="53" t="s">
        <v>90</v>
      </c>
      <c r="C91" s="54">
        <v>181005000</v>
      </c>
    </row>
    <row r="92" spans="1:3" ht="43.2" x14ac:dyDescent="0.3">
      <c r="A92" s="12">
        <v>3611</v>
      </c>
      <c r="B92" s="53" t="s">
        <v>325</v>
      </c>
      <c r="C92" s="54">
        <v>34235912.920000002</v>
      </c>
    </row>
    <row r="93" spans="1:3" ht="28.8" x14ac:dyDescent="0.3">
      <c r="A93" s="12">
        <v>3631</v>
      </c>
      <c r="B93" s="53" t="s">
        <v>339</v>
      </c>
      <c r="C93" s="54">
        <v>4866666.55</v>
      </c>
    </row>
    <row r="94" spans="1:3" x14ac:dyDescent="0.3">
      <c r="A94" s="12">
        <v>3651</v>
      </c>
      <c r="B94" s="53" t="s">
        <v>327</v>
      </c>
      <c r="C94" s="54">
        <v>4728216</v>
      </c>
    </row>
    <row r="95" spans="1:3" ht="28.8" x14ac:dyDescent="0.3">
      <c r="A95" s="12">
        <v>3661</v>
      </c>
      <c r="B95" s="53" t="s">
        <v>328</v>
      </c>
      <c r="C95" s="54">
        <v>8995784</v>
      </c>
    </row>
    <row r="96" spans="1:3" x14ac:dyDescent="0.3">
      <c r="A96" s="12">
        <v>3711</v>
      </c>
      <c r="B96" s="53" t="s">
        <v>276</v>
      </c>
      <c r="C96" s="54">
        <v>32377.68</v>
      </c>
    </row>
    <row r="97" spans="1:3" x14ac:dyDescent="0.3">
      <c r="A97" s="12">
        <v>3721</v>
      </c>
      <c r="B97" s="53" t="s">
        <v>277</v>
      </c>
      <c r="C97" s="54">
        <v>0</v>
      </c>
    </row>
    <row r="98" spans="1:3" x14ac:dyDescent="0.3">
      <c r="A98" s="12">
        <v>3751</v>
      </c>
      <c r="B98" s="53" t="s">
        <v>278</v>
      </c>
      <c r="C98" s="54">
        <v>15235.93</v>
      </c>
    </row>
    <row r="99" spans="1:3" x14ac:dyDescent="0.3">
      <c r="A99" s="12">
        <v>3791</v>
      </c>
      <c r="B99" s="53" t="s">
        <v>279</v>
      </c>
      <c r="C99" s="54">
        <v>12824.6</v>
      </c>
    </row>
    <row r="100" spans="1:3" x14ac:dyDescent="0.3">
      <c r="A100" s="12">
        <v>3821</v>
      </c>
      <c r="B100" s="53" t="s">
        <v>229</v>
      </c>
      <c r="C100" s="54">
        <v>24872393.5</v>
      </c>
    </row>
    <row r="101" spans="1:3" x14ac:dyDescent="0.3">
      <c r="A101" s="12">
        <v>3841</v>
      </c>
      <c r="B101" s="53" t="s">
        <v>413</v>
      </c>
      <c r="C101" s="54">
        <v>570000</v>
      </c>
    </row>
    <row r="102" spans="1:3" x14ac:dyDescent="0.3">
      <c r="A102" s="12">
        <v>3911</v>
      </c>
      <c r="B102" s="53" t="s">
        <v>340</v>
      </c>
      <c r="C102" s="54">
        <v>700000</v>
      </c>
    </row>
    <row r="103" spans="1:3" x14ac:dyDescent="0.3">
      <c r="A103" s="12">
        <v>3921</v>
      </c>
      <c r="B103" s="53" t="s">
        <v>35</v>
      </c>
      <c r="C103" s="54">
        <v>3511469.62</v>
      </c>
    </row>
    <row r="104" spans="1:3" x14ac:dyDescent="0.3">
      <c r="A104" s="12">
        <v>3922</v>
      </c>
      <c r="B104" s="53" t="s">
        <v>127</v>
      </c>
      <c r="C104" s="54">
        <v>12312000</v>
      </c>
    </row>
    <row r="105" spans="1:3" x14ac:dyDescent="0.3">
      <c r="A105" s="12">
        <v>3941</v>
      </c>
      <c r="B105" s="53" t="s">
        <v>136</v>
      </c>
      <c r="C105" s="54">
        <v>13707058.890000001</v>
      </c>
    </row>
    <row r="106" spans="1:3" x14ac:dyDescent="0.3">
      <c r="A106" s="12">
        <v>3942</v>
      </c>
      <c r="B106" s="53" t="s">
        <v>290</v>
      </c>
      <c r="C106" s="54">
        <v>750000</v>
      </c>
    </row>
    <row r="107" spans="1:3" x14ac:dyDescent="0.3">
      <c r="A107" s="12">
        <v>3951</v>
      </c>
      <c r="B107" s="53" t="s">
        <v>180</v>
      </c>
      <c r="C107" s="54">
        <v>300000</v>
      </c>
    </row>
    <row r="108" spans="1:3" x14ac:dyDescent="0.3">
      <c r="A108" s="12">
        <v>3961</v>
      </c>
      <c r="B108" s="53" t="s">
        <v>280</v>
      </c>
      <c r="C108" s="54">
        <v>18000</v>
      </c>
    </row>
    <row r="109" spans="1:3" x14ac:dyDescent="0.3">
      <c r="A109" s="12">
        <v>3962</v>
      </c>
      <c r="B109" s="53" t="s">
        <v>142</v>
      </c>
      <c r="C109" s="54">
        <v>195000</v>
      </c>
    </row>
    <row r="110" spans="1:3" ht="28.8" x14ac:dyDescent="0.3">
      <c r="A110" s="12">
        <v>4211</v>
      </c>
      <c r="B110" s="53" t="s">
        <v>245</v>
      </c>
      <c r="C110" s="54">
        <v>115977862.56</v>
      </c>
    </row>
    <row r="111" spans="1:3" ht="28.8" x14ac:dyDescent="0.3">
      <c r="A111" s="12">
        <v>4251</v>
      </c>
      <c r="B111" s="53" t="s">
        <v>285</v>
      </c>
      <c r="C111" s="54">
        <v>9400000</v>
      </c>
    </row>
    <row r="112" spans="1:3" x14ac:dyDescent="0.3">
      <c r="A112" s="12">
        <v>4311</v>
      </c>
      <c r="B112" s="53" t="s">
        <v>292</v>
      </c>
      <c r="C112" s="54">
        <v>2300000</v>
      </c>
    </row>
    <row r="113" spans="1:3" x14ac:dyDescent="0.3">
      <c r="A113" s="12">
        <v>4411</v>
      </c>
      <c r="B113" s="53" t="s">
        <v>151</v>
      </c>
      <c r="C113" s="54">
        <v>93425156.200000003</v>
      </c>
    </row>
    <row r="114" spans="1:3" x14ac:dyDescent="0.3">
      <c r="A114" s="12">
        <v>4421</v>
      </c>
      <c r="B114" s="53" t="s">
        <v>405</v>
      </c>
      <c r="C114" s="54">
        <v>200000</v>
      </c>
    </row>
    <row r="115" spans="1:3" x14ac:dyDescent="0.3">
      <c r="A115" s="12">
        <v>4431</v>
      </c>
      <c r="B115" s="53" t="s">
        <v>237</v>
      </c>
      <c r="C115" s="54">
        <v>4300000</v>
      </c>
    </row>
    <row r="116" spans="1:3" x14ac:dyDescent="0.3">
      <c r="A116" s="12">
        <v>4451</v>
      </c>
      <c r="B116" s="53" t="s">
        <v>230</v>
      </c>
      <c r="C116" s="54">
        <v>34150000</v>
      </c>
    </row>
    <row r="117" spans="1:3" x14ac:dyDescent="0.3">
      <c r="A117" s="12">
        <v>4481</v>
      </c>
      <c r="B117" s="53" t="s">
        <v>376</v>
      </c>
      <c r="C117" s="54">
        <v>751609.44</v>
      </c>
    </row>
    <row r="118" spans="1:3" x14ac:dyDescent="0.3">
      <c r="A118" s="12">
        <v>5111</v>
      </c>
      <c r="B118" s="53" t="s">
        <v>281</v>
      </c>
      <c r="C118" s="54">
        <v>882410.2</v>
      </c>
    </row>
    <row r="119" spans="1:3" x14ac:dyDescent="0.3">
      <c r="A119" s="12">
        <v>5151</v>
      </c>
      <c r="B119" s="53" t="s">
        <v>203</v>
      </c>
      <c r="C119" s="54">
        <v>2110827.87</v>
      </c>
    </row>
    <row r="120" spans="1:3" x14ac:dyDescent="0.3">
      <c r="A120" s="12">
        <v>5191</v>
      </c>
      <c r="B120" s="53" t="s">
        <v>204</v>
      </c>
      <c r="C120" s="54">
        <v>91041</v>
      </c>
    </row>
    <row r="121" spans="1:3" x14ac:dyDescent="0.3">
      <c r="A121" s="12">
        <v>5211</v>
      </c>
      <c r="B121" s="53" t="s">
        <v>341</v>
      </c>
      <c r="C121" s="54">
        <v>3506203.08</v>
      </c>
    </row>
    <row r="122" spans="1:3" x14ac:dyDescent="0.3">
      <c r="A122" s="12">
        <v>5231</v>
      </c>
      <c r="B122" s="53" t="s">
        <v>205</v>
      </c>
      <c r="C122" s="54">
        <v>236398.35</v>
      </c>
    </row>
    <row r="123" spans="1:3" x14ac:dyDescent="0.3">
      <c r="A123" s="12">
        <v>5311</v>
      </c>
      <c r="B123" s="53" t="s">
        <v>194</v>
      </c>
      <c r="C123" s="54">
        <v>4249958.6100000003</v>
      </c>
    </row>
    <row r="124" spans="1:3" x14ac:dyDescent="0.3">
      <c r="A124" s="12">
        <v>5321</v>
      </c>
      <c r="B124" s="53" t="s">
        <v>195</v>
      </c>
      <c r="C124" s="54">
        <v>1015112</v>
      </c>
    </row>
    <row r="125" spans="1:3" x14ac:dyDescent="0.3">
      <c r="A125" s="12">
        <v>5411</v>
      </c>
      <c r="B125" s="53" t="s">
        <v>342</v>
      </c>
      <c r="C125" s="54">
        <v>3741499.99</v>
      </c>
    </row>
    <row r="126" spans="1:3" x14ac:dyDescent="0.3">
      <c r="A126" s="12">
        <v>5451</v>
      </c>
      <c r="B126" s="53" t="s">
        <v>461</v>
      </c>
      <c r="C126" s="54">
        <v>120000</v>
      </c>
    </row>
    <row r="127" spans="1:3" x14ac:dyDescent="0.3">
      <c r="A127" s="12">
        <v>5611</v>
      </c>
      <c r="B127" s="53" t="s">
        <v>181</v>
      </c>
      <c r="C127" s="54">
        <v>198564.4</v>
      </c>
    </row>
    <row r="128" spans="1:3" x14ac:dyDescent="0.3">
      <c r="A128" s="12">
        <v>5621</v>
      </c>
      <c r="B128" s="53" t="s">
        <v>219</v>
      </c>
      <c r="C128" s="54">
        <v>90000</v>
      </c>
    </row>
    <row r="129" spans="1:3" x14ac:dyDescent="0.3">
      <c r="A129" s="50">
        <v>5631</v>
      </c>
      <c r="B129" s="53" t="s">
        <v>1071</v>
      </c>
      <c r="C129" s="54">
        <v>45765</v>
      </c>
    </row>
    <row r="130" spans="1:3" ht="28.8" x14ac:dyDescent="0.3">
      <c r="A130" s="12">
        <v>5641</v>
      </c>
      <c r="B130" s="53" t="s">
        <v>343</v>
      </c>
      <c r="C130" s="54">
        <v>465705.64</v>
      </c>
    </row>
    <row r="131" spans="1:3" x14ac:dyDescent="0.3">
      <c r="A131" s="12">
        <v>5651</v>
      </c>
      <c r="B131" s="53" t="s">
        <v>206</v>
      </c>
      <c r="C131" s="54">
        <v>2011252</v>
      </c>
    </row>
    <row r="132" spans="1:3" ht="28.8" x14ac:dyDescent="0.3">
      <c r="A132" s="12">
        <v>5661</v>
      </c>
      <c r="B132" s="53" t="s">
        <v>220</v>
      </c>
      <c r="C132" s="54">
        <v>81805</v>
      </c>
    </row>
    <row r="133" spans="1:3" x14ac:dyDescent="0.3">
      <c r="A133" s="12">
        <v>5662</v>
      </c>
      <c r="B133" s="53" t="s">
        <v>344</v>
      </c>
      <c r="C133" s="54">
        <v>42224</v>
      </c>
    </row>
    <row r="134" spans="1:3" x14ac:dyDescent="0.3">
      <c r="A134" s="12">
        <v>5671</v>
      </c>
      <c r="B134" s="53" t="s">
        <v>254</v>
      </c>
      <c r="C134" s="54">
        <v>2506747.12</v>
      </c>
    </row>
    <row r="135" spans="1:3" x14ac:dyDescent="0.3">
      <c r="A135" s="12">
        <v>5691</v>
      </c>
      <c r="B135" s="53" t="s">
        <v>81</v>
      </c>
      <c r="C135" s="54">
        <v>72397950</v>
      </c>
    </row>
    <row r="136" spans="1:3" x14ac:dyDescent="0.3">
      <c r="A136" s="12">
        <v>5781</v>
      </c>
      <c r="B136" s="53" t="s">
        <v>255</v>
      </c>
      <c r="C136" s="54">
        <v>50000</v>
      </c>
    </row>
    <row r="137" spans="1:3" x14ac:dyDescent="0.3">
      <c r="A137" s="12">
        <v>5811</v>
      </c>
      <c r="B137" s="53" t="s">
        <v>128</v>
      </c>
      <c r="C137" s="54">
        <v>44046294.590000004</v>
      </c>
    </row>
    <row r="138" spans="1:3" x14ac:dyDescent="0.3">
      <c r="A138" s="12">
        <v>5911</v>
      </c>
      <c r="B138" s="53" t="s">
        <v>208</v>
      </c>
      <c r="C138" s="54">
        <v>6020779.5999999996</v>
      </c>
    </row>
    <row r="139" spans="1:3" x14ac:dyDescent="0.3">
      <c r="A139" s="12">
        <v>5971</v>
      </c>
      <c r="B139" s="53" t="s">
        <v>209</v>
      </c>
      <c r="C139" s="54">
        <v>4972314.42</v>
      </c>
    </row>
    <row r="140" spans="1:3" x14ac:dyDescent="0.3">
      <c r="A140" s="12">
        <v>6121</v>
      </c>
      <c r="B140" s="53" t="s">
        <v>110</v>
      </c>
      <c r="C140" s="54">
        <v>116146991.55</v>
      </c>
    </row>
    <row r="141" spans="1:3" ht="28.8" x14ac:dyDescent="0.3">
      <c r="A141" s="12">
        <v>6131</v>
      </c>
      <c r="B141" s="53" t="s">
        <v>111</v>
      </c>
      <c r="C141" s="54">
        <v>292246105.74000001</v>
      </c>
    </row>
    <row r="142" spans="1:3" x14ac:dyDescent="0.3">
      <c r="A142" s="12">
        <v>6151</v>
      </c>
      <c r="B142" s="53" t="s">
        <v>112</v>
      </c>
      <c r="C142" s="54">
        <v>200737725.74000001</v>
      </c>
    </row>
    <row r="143" spans="1:3" ht="28.8" x14ac:dyDescent="0.3">
      <c r="A143" s="12">
        <v>6321</v>
      </c>
      <c r="B143" s="53" t="s">
        <v>282</v>
      </c>
      <c r="C143" s="54">
        <v>100632924.14</v>
      </c>
    </row>
    <row r="144" spans="1:3" ht="28.8" x14ac:dyDescent="0.3">
      <c r="A144" s="12">
        <v>9111</v>
      </c>
      <c r="B144" s="53" t="s">
        <v>101</v>
      </c>
      <c r="C144" s="54">
        <v>43522784.549999997</v>
      </c>
    </row>
    <row r="145" spans="1:3" ht="28.8" x14ac:dyDescent="0.3">
      <c r="A145" s="12">
        <v>9211</v>
      </c>
      <c r="B145" s="53" t="s">
        <v>102</v>
      </c>
      <c r="C145" s="54">
        <v>26300000</v>
      </c>
    </row>
    <row r="146" spans="1:3" x14ac:dyDescent="0.3">
      <c r="A146" s="53" t="s">
        <v>453</v>
      </c>
      <c r="B146" s="53"/>
      <c r="C146" s="1">
        <v>4049789448.1999993</v>
      </c>
    </row>
    <row r="147" spans="1:3" x14ac:dyDescent="0.3">
      <c r="A147" s="50"/>
    </row>
    <row r="148" spans="1:3" x14ac:dyDescent="0.3">
      <c r="A148" s="50"/>
    </row>
    <row r="149" spans="1:3" x14ac:dyDescent="0.3">
      <c r="A149" s="50"/>
    </row>
    <row r="150" spans="1:3" x14ac:dyDescent="0.3">
      <c r="A150" s="50"/>
    </row>
    <row r="151" spans="1:3" x14ac:dyDescent="0.3">
      <c r="A151" s="50"/>
    </row>
    <row r="152" spans="1:3" x14ac:dyDescent="0.3">
      <c r="A152" s="50"/>
    </row>
    <row r="153" spans="1:3" x14ac:dyDescent="0.3">
      <c r="A153" s="50"/>
    </row>
    <row r="154" spans="1:3" x14ac:dyDescent="0.3">
      <c r="A154" s="50"/>
    </row>
    <row r="155" spans="1:3" x14ac:dyDescent="0.3">
      <c r="A155" s="50"/>
    </row>
    <row r="156" spans="1:3" x14ac:dyDescent="0.3">
      <c r="A156" s="50"/>
    </row>
    <row r="157" spans="1:3" x14ac:dyDescent="0.3">
      <c r="A157" s="50"/>
    </row>
    <row r="158" spans="1:3" x14ac:dyDescent="0.3">
      <c r="A158" s="50"/>
    </row>
    <row r="159" spans="1:3" x14ac:dyDescent="0.3">
      <c r="A159" s="50"/>
    </row>
    <row r="160" spans="1:3" x14ac:dyDescent="0.3">
      <c r="A160" s="50"/>
    </row>
    <row r="161" spans="1:1" x14ac:dyDescent="0.3">
      <c r="A161" s="50"/>
    </row>
    <row r="162" spans="1:1" x14ac:dyDescent="0.3">
      <c r="A162" s="50"/>
    </row>
    <row r="163" spans="1:1" x14ac:dyDescent="0.3">
      <c r="A163" s="50"/>
    </row>
    <row r="164" spans="1:1" x14ac:dyDescent="0.3">
      <c r="A164" s="50"/>
    </row>
    <row r="165" spans="1:1" x14ac:dyDescent="0.3">
      <c r="A165" s="50"/>
    </row>
    <row r="166" spans="1:1" x14ac:dyDescent="0.3">
      <c r="A166" s="50"/>
    </row>
    <row r="167" spans="1:1" x14ac:dyDescent="0.3">
      <c r="A167" s="50"/>
    </row>
    <row r="168" spans="1:1" x14ac:dyDescent="0.3">
      <c r="A168" s="50"/>
    </row>
    <row r="169" spans="1:1" x14ac:dyDescent="0.3">
      <c r="A169" s="50"/>
    </row>
    <row r="170" spans="1:1" x14ac:dyDescent="0.3">
      <c r="A170" s="50"/>
    </row>
    <row r="171" spans="1:1" x14ac:dyDescent="0.3">
      <c r="A171" s="50"/>
    </row>
    <row r="172" spans="1:1" x14ac:dyDescent="0.3">
      <c r="A172" s="50"/>
    </row>
    <row r="173" spans="1:1" x14ac:dyDescent="0.3">
      <c r="A173" s="50"/>
    </row>
    <row r="174" spans="1:1" x14ac:dyDescent="0.3">
      <c r="A174" s="50"/>
    </row>
    <row r="175" spans="1:1" x14ac:dyDescent="0.3">
      <c r="A175" s="50"/>
    </row>
    <row r="176" spans="1:1" x14ac:dyDescent="0.3">
      <c r="A176" s="50"/>
    </row>
    <row r="177" spans="1:1" x14ac:dyDescent="0.3">
      <c r="A177" s="50"/>
    </row>
    <row r="178" spans="1:1" x14ac:dyDescent="0.3">
      <c r="A178" s="50"/>
    </row>
    <row r="179" spans="1:1" x14ac:dyDescent="0.3">
      <c r="A179" s="50"/>
    </row>
    <row r="180" spans="1:1" x14ac:dyDescent="0.3">
      <c r="A180" s="50"/>
    </row>
    <row r="181" spans="1:1" x14ac:dyDescent="0.3">
      <c r="A181" s="50"/>
    </row>
    <row r="182" spans="1:1" x14ac:dyDescent="0.3">
      <c r="A182" s="50"/>
    </row>
    <row r="183" spans="1:1" x14ac:dyDescent="0.3">
      <c r="A183" s="50"/>
    </row>
    <row r="184" spans="1:1" x14ac:dyDescent="0.3">
      <c r="A184" s="50"/>
    </row>
    <row r="185" spans="1:1" x14ac:dyDescent="0.3">
      <c r="A185" s="50"/>
    </row>
    <row r="186" spans="1:1" x14ac:dyDescent="0.3">
      <c r="A186" s="50"/>
    </row>
    <row r="187" spans="1:1" x14ac:dyDescent="0.3">
      <c r="A187" s="50"/>
    </row>
    <row r="188" spans="1:1" x14ac:dyDescent="0.3">
      <c r="A188" s="50"/>
    </row>
    <row r="189" spans="1:1" x14ac:dyDescent="0.3">
      <c r="A189" s="50"/>
    </row>
    <row r="190" spans="1:1" x14ac:dyDescent="0.3">
      <c r="A190" s="50"/>
    </row>
    <row r="191" spans="1:1" x14ac:dyDescent="0.3">
      <c r="A191" s="50"/>
    </row>
    <row r="192" spans="1:1" x14ac:dyDescent="0.3">
      <c r="A192" s="50"/>
    </row>
    <row r="193" spans="1:1" x14ac:dyDescent="0.3">
      <c r="A193" s="50"/>
    </row>
    <row r="194" spans="1:1" x14ac:dyDescent="0.3">
      <c r="A194" s="50"/>
    </row>
    <row r="195" spans="1:1" x14ac:dyDescent="0.3">
      <c r="A195" s="50"/>
    </row>
    <row r="196" spans="1:1" x14ac:dyDescent="0.3">
      <c r="A196" s="50"/>
    </row>
    <row r="197" spans="1:1" x14ac:dyDescent="0.3">
      <c r="A197" s="50"/>
    </row>
    <row r="198" spans="1:1" x14ac:dyDescent="0.3">
      <c r="A198" s="50"/>
    </row>
    <row r="199" spans="1:1" x14ac:dyDescent="0.3">
      <c r="A199" s="50"/>
    </row>
    <row r="200" spans="1:1" x14ac:dyDescent="0.3">
      <c r="A200" s="50"/>
    </row>
    <row r="201" spans="1:1" x14ac:dyDescent="0.3">
      <c r="A201" s="50"/>
    </row>
    <row r="202" spans="1:1" x14ac:dyDescent="0.3">
      <c r="A202" s="50"/>
    </row>
    <row r="203" spans="1:1" x14ac:dyDescent="0.3">
      <c r="A203" s="50"/>
    </row>
    <row r="204" spans="1:1" x14ac:dyDescent="0.3">
      <c r="A204" s="50"/>
    </row>
    <row r="205" spans="1:1" x14ac:dyDescent="0.3">
      <c r="A205" s="50"/>
    </row>
    <row r="206" spans="1:1" x14ac:dyDescent="0.3">
      <c r="A206" s="50"/>
    </row>
    <row r="207" spans="1:1" x14ac:dyDescent="0.3">
      <c r="A207" s="50"/>
    </row>
    <row r="208" spans="1:1" x14ac:dyDescent="0.3">
      <c r="A208" s="50"/>
    </row>
    <row r="209" spans="1:1" x14ac:dyDescent="0.3">
      <c r="A209" s="50"/>
    </row>
    <row r="210" spans="1:1" x14ac:dyDescent="0.3">
      <c r="A210" s="50"/>
    </row>
    <row r="211" spans="1:1" x14ac:dyDescent="0.3">
      <c r="A211" s="50"/>
    </row>
    <row r="212" spans="1:1" x14ac:dyDescent="0.3">
      <c r="A212" s="50"/>
    </row>
    <row r="213" spans="1:1" x14ac:dyDescent="0.3">
      <c r="A213" s="50"/>
    </row>
    <row r="214" spans="1:1" x14ac:dyDescent="0.3">
      <c r="A214" s="50"/>
    </row>
    <row r="215" spans="1:1" x14ac:dyDescent="0.3">
      <c r="A215" s="50"/>
    </row>
    <row r="216" spans="1:1" x14ac:dyDescent="0.3">
      <c r="A216" s="50"/>
    </row>
    <row r="217" spans="1:1" x14ac:dyDescent="0.3">
      <c r="A217" s="50"/>
    </row>
    <row r="218" spans="1:1" x14ac:dyDescent="0.3">
      <c r="A218" s="50"/>
    </row>
    <row r="219" spans="1:1" x14ac:dyDescent="0.3">
      <c r="A219" s="50"/>
    </row>
    <row r="220" spans="1:1" x14ac:dyDescent="0.3">
      <c r="A220" s="50"/>
    </row>
    <row r="221" spans="1:1" x14ac:dyDescent="0.3">
      <c r="A221" s="50"/>
    </row>
    <row r="222" spans="1:1" x14ac:dyDescent="0.3">
      <c r="A222" s="50"/>
    </row>
    <row r="223" spans="1:1" x14ac:dyDescent="0.3">
      <c r="A223" s="50"/>
    </row>
    <row r="224" spans="1:1" x14ac:dyDescent="0.3">
      <c r="A224" s="50"/>
    </row>
    <row r="225" spans="1:1" x14ac:dyDescent="0.3">
      <c r="A225" s="50"/>
    </row>
    <row r="226" spans="1:1" x14ac:dyDescent="0.3">
      <c r="A226" s="50"/>
    </row>
    <row r="227" spans="1:1" x14ac:dyDescent="0.3">
      <c r="A227" s="50"/>
    </row>
    <row r="228" spans="1:1" x14ac:dyDescent="0.3">
      <c r="A228" s="50"/>
    </row>
    <row r="229" spans="1:1" x14ac:dyDescent="0.3">
      <c r="A229" s="50"/>
    </row>
    <row r="230" spans="1:1" x14ac:dyDescent="0.3">
      <c r="A230" s="50"/>
    </row>
    <row r="231" spans="1:1" x14ac:dyDescent="0.3">
      <c r="A231" s="50"/>
    </row>
    <row r="232" spans="1:1" x14ac:dyDescent="0.3">
      <c r="A232" s="50"/>
    </row>
    <row r="233" spans="1:1" x14ac:dyDescent="0.3">
      <c r="A233" s="50"/>
    </row>
    <row r="234" spans="1:1" x14ac:dyDescent="0.3">
      <c r="A234" s="50"/>
    </row>
    <row r="235" spans="1:1" x14ac:dyDescent="0.3">
      <c r="A235" s="50"/>
    </row>
    <row r="236" spans="1:1" x14ac:dyDescent="0.3">
      <c r="A236" s="50"/>
    </row>
    <row r="237" spans="1:1" x14ac:dyDescent="0.3">
      <c r="A237" s="50"/>
    </row>
    <row r="238" spans="1:1" x14ac:dyDescent="0.3">
      <c r="A238" s="50"/>
    </row>
    <row r="239" spans="1:1" x14ac:dyDescent="0.3">
      <c r="A239" s="50"/>
    </row>
    <row r="240" spans="1:1" x14ac:dyDescent="0.3">
      <c r="A240" s="50"/>
    </row>
    <row r="241" spans="1:1" x14ac:dyDescent="0.3">
      <c r="A241" s="50"/>
    </row>
    <row r="242" spans="1:1" x14ac:dyDescent="0.3">
      <c r="A242" s="50"/>
    </row>
    <row r="243" spans="1:1" x14ac:dyDescent="0.3">
      <c r="A243" s="50"/>
    </row>
    <row r="244" spans="1:1" x14ac:dyDescent="0.3">
      <c r="A244" s="50"/>
    </row>
    <row r="245" spans="1:1" x14ac:dyDescent="0.3">
      <c r="A245" s="50"/>
    </row>
    <row r="246" spans="1:1" x14ac:dyDescent="0.3">
      <c r="A246" s="50"/>
    </row>
    <row r="247" spans="1:1" x14ac:dyDescent="0.3">
      <c r="A247" s="50"/>
    </row>
    <row r="248" spans="1:1" x14ac:dyDescent="0.3">
      <c r="A248" s="50"/>
    </row>
    <row r="249" spans="1:1" x14ac:dyDescent="0.3">
      <c r="A249" s="50"/>
    </row>
    <row r="250" spans="1:1" x14ac:dyDescent="0.3">
      <c r="A250" s="50"/>
    </row>
    <row r="251" spans="1:1" x14ac:dyDescent="0.3">
      <c r="A251" s="50"/>
    </row>
    <row r="252" spans="1:1" x14ac:dyDescent="0.3">
      <c r="A252" s="50"/>
    </row>
    <row r="253" spans="1:1" x14ac:dyDescent="0.3">
      <c r="A253" s="50"/>
    </row>
    <row r="254" spans="1:1" x14ac:dyDescent="0.3">
      <c r="A254" s="50"/>
    </row>
    <row r="255" spans="1:1" x14ac:dyDescent="0.3">
      <c r="A255" s="50"/>
    </row>
    <row r="256" spans="1:1" x14ac:dyDescent="0.3">
      <c r="A256" s="50"/>
    </row>
    <row r="257" spans="1:1" x14ac:dyDescent="0.3">
      <c r="A257" s="50"/>
    </row>
    <row r="258" spans="1:1" x14ac:dyDescent="0.3">
      <c r="A258" s="50"/>
    </row>
    <row r="259" spans="1:1" x14ac:dyDescent="0.3">
      <c r="A259" s="50"/>
    </row>
    <row r="260" spans="1:1" x14ac:dyDescent="0.3">
      <c r="A260" s="50"/>
    </row>
    <row r="261" spans="1:1" x14ac:dyDescent="0.3">
      <c r="A261" s="50"/>
    </row>
    <row r="262" spans="1:1" x14ac:dyDescent="0.3">
      <c r="A262" s="50"/>
    </row>
    <row r="263" spans="1:1" x14ac:dyDescent="0.3">
      <c r="A263" s="50"/>
    </row>
    <row r="264" spans="1:1" x14ac:dyDescent="0.3">
      <c r="A264" s="50"/>
    </row>
    <row r="265" spans="1:1" x14ac:dyDescent="0.3">
      <c r="A265" s="50"/>
    </row>
    <row r="266" spans="1:1" x14ac:dyDescent="0.3">
      <c r="A266" s="50"/>
    </row>
    <row r="267" spans="1:1" x14ac:dyDescent="0.3">
      <c r="A267" s="50"/>
    </row>
    <row r="268" spans="1:1" x14ac:dyDescent="0.3">
      <c r="A268" s="50"/>
    </row>
    <row r="269" spans="1:1" x14ac:dyDescent="0.3">
      <c r="A269" s="50"/>
    </row>
    <row r="270" spans="1:1" x14ac:dyDescent="0.3">
      <c r="A270" s="50"/>
    </row>
    <row r="271" spans="1:1" x14ac:dyDescent="0.3">
      <c r="A271" s="50"/>
    </row>
    <row r="272" spans="1:1" x14ac:dyDescent="0.3">
      <c r="A272" s="50"/>
    </row>
    <row r="273" spans="1:1" x14ac:dyDescent="0.3">
      <c r="A273" s="50"/>
    </row>
    <row r="274" spans="1:1" x14ac:dyDescent="0.3">
      <c r="A274" s="50"/>
    </row>
    <row r="275" spans="1:1" x14ac:dyDescent="0.3">
      <c r="A275" s="50"/>
    </row>
    <row r="276" spans="1:1" x14ac:dyDescent="0.3">
      <c r="A276" s="50"/>
    </row>
    <row r="277" spans="1:1" x14ac:dyDescent="0.3">
      <c r="A277" s="50"/>
    </row>
    <row r="278" spans="1:1" x14ac:dyDescent="0.3">
      <c r="A278" s="50"/>
    </row>
    <row r="279" spans="1:1" x14ac:dyDescent="0.3">
      <c r="A279" s="50"/>
    </row>
    <row r="280" spans="1:1" x14ac:dyDescent="0.3">
      <c r="A280" s="50"/>
    </row>
    <row r="281" spans="1:1" x14ac:dyDescent="0.3">
      <c r="A281" s="50"/>
    </row>
    <row r="282" spans="1:1" x14ac:dyDescent="0.3">
      <c r="A282" s="50"/>
    </row>
    <row r="283" spans="1:1" x14ac:dyDescent="0.3">
      <c r="A283" s="50"/>
    </row>
    <row r="284" spans="1:1" x14ac:dyDescent="0.3">
      <c r="A284" s="50"/>
    </row>
    <row r="285" spans="1:1" x14ac:dyDescent="0.3">
      <c r="A285" s="50"/>
    </row>
    <row r="286" spans="1:1" x14ac:dyDescent="0.3">
      <c r="A286" s="50"/>
    </row>
    <row r="287" spans="1:1" x14ac:dyDescent="0.3">
      <c r="A287" s="50"/>
    </row>
    <row r="288" spans="1:1" x14ac:dyDescent="0.3">
      <c r="A288" s="50"/>
    </row>
    <row r="289" spans="1:1" x14ac:dyDescent="0.3">
      <c r="A289" s="50"/>
    </row>
    <row r="290" spans="1:1" x14ac:dyDescent="0.3">
      <c r="A290" s="50"/>
    </row>
    <row r="291" spans="1:1" x14ac:dyDescent="0.3">
      <c r="A291" s="50"/>
    </row>
    <row r="292" spans="1:1" x14ac:dyDescent="0.3">
      <c r="A292" s="50"/>
    </row>
    <row r="293" spans="1:1" x14ac:dyDescent="0.3">
      <c r="A293" s="50"/>
    </row>
    <row r="294" spans="1:1" x14ac:dyDescent="0.3">
      <c r="A294" s="50"/>
    </row>
    <row r="295" spans="1:1" x14ac:dyDescent="0.3">
      <c r="A295" s="50"/>
    </row>
    <row r="296" spans="1:1" x14ac:dyDescent="0.3">
      <c r="A296" s="50"/>
    </row>
    <row r="297" spans="1:1" x14ac:dyDescent="0.3">
      <c r="A297" s="50"/>
    </row>
    <row r="298" spans="1:1" x14ac:dyDescent="0.3">
      <c r="A298" s="50"/>
    </row>
    <row r="299" spans="1:1" x14ac:dyDescent="0.3">
      <c r="A299" s="50"/>
    </row>
    <row r="300" spans="1:1" x14ac:dyDescent="0.3">
      <c r="A300" s="50"/>
    </row>
    <row r="301" spans="1:1" x14ac:dyDescent="0.3">
      <c r="A301" s="50"/>
    </row>
    <row r="302" spans="1:1" x14ac:dyDescent="0.3">
      <c r="A302" s="50"/>
    </row>
    <row r="303" spans="1:1" x14ac:dyDescent="0.3">
      <c r="A303" s="50"/>
    </row>
    <row r="304" spans="1:1" x14ac:dyDescent="0.3">
      <c r="A304" s="50"/>
    </row>
  </sheetData>
  <pageMargins left="0.70866141732283472" right="0.70866141732283472" top="1.1417322834645669" bottom="0.74803149606299213" header="0.31496062992125984" footer="0.31496062992125984"/>
  <pageSetup paperSize="9" orientation="portrait" r:id="rId2"/>
  <headerFooter>
    <oddHeader>&amp;C&amp;"-,Negrita"MUNICIPIO DE TLAJOMULCO DE ZUÑIGA, JALISCO
3RA MODIFICACION PRESUPUESTAL 2023 
CLASIFICACION POR OBJETO DEL GASTO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view="pageLayout" zoomScaleNormal="100" workbookViewId="0">
      <selection activeCell="B8" sqref="B8"/>
    </sheetView>
  </sheetViews>
  <sheetFormatPr baseColWidth="10" defaultRowHeight="14.4" x14ac:dyDescent="0.3"/>
  <cols>
    <col min="1" max="1" width="11.88671875" style="12" bestFit="1" customWidth="1"/>
    <col min="2" max="2" width="34" style="11" customWidth="1"/>
    <col min="3" max="5" width="21.21875" bestFit="1" customWidth="1"/>
    <col min="6" max="6" width="15.21875" bestFit="1" customWidth="1"/>
  </cols>
  <sheetData>
    <row r="2" spans="1:6" hidden="1" x14ac:dyDescent="0.3">
      <c r="A2" s="2" t="s">
        <v>1080</v>
      </c>
      <c r="C2" s="2" t="s">
        <v>1020</v>
      </c>
    </row>
    <row r="3" spans="1:6" ht="43.2" x14ac:dyDescent="0.3">
      <c r="A3" s="14" t="s">
        <v>491</v>
      </c>
      <c r="B3" s="14" t="s">
        <v>492</v>
      </c>
      <c r="C3" s="6" t="s">
        <v>1088</v>
      </c>
      <c r="D3" s="6" t="s">
        <v>1087</v>
      </c>
      <c r="E3" s="6" t="s">
        <v>1086</v>
      </c>
      <c r="F3" s="6" t="s">
        <v>453</v>
      </c>
    </row>
    <row r="4" spans="1:6" x14ac:dyDescent="0.3">
      <c r="A4" s="12">
        <v>1000</v>
      </c>
      <c r="B4" s="74" t="s">
        <v>45</v>
      </c>
      <c r="C4" s="76">
        <v>1417895801.9999998</v>
      </c>
      <c r="D4" s="76"/>
      <c r="E4" s="76"/>
      <c r="F4" s="76">
        <v>1417895801.9999998</v>
      </c>
    </row>
    <row r="5" spans="1:6" x14ac:dyDescent="0.3">
      <c r="A5" s="12">
        <v>2000</v>
      </c>
      <c r="B5" s="74" t="s">
        <v>69</v>
      </c>
      <c r="C5" s="76">
        <v>179527156.67999998</v>
      </c>
      <c r="D5" s="76"/>
      <c r="E5" s="76"/>
      <c r="F5" s="76">
        <v>179527156.67999998</v>
      </c>
    </row>
    <row r="6" spans="1:6" x14ac:dyDescent="0.3">
      <c r="A6" s="12">
        <v>3000</v>
      </c>
      <c r="B6" s="74" t="s">
        <v>34</v>
      </c>
      <c r="C6" s="76">
        <v>1263392476.7300003</v>
      </c>
      <c r="D6" s="76"/>
      <c r="E6" s="76"/>
      <c r="F6" s="76">
        <v>1263392476.7300003</v>
      </c>
    </row>
    <row r="7" spans="1:6" ht="28.8" x14ac:dyDescent="0.3">
      <c r="A7" s="12">
        <v>4000</v>
      </c>
      <c r="B7" s="74" t="s">
        <v>150</v>
      </c>
      <c r="C7" s="76">
        <v>260504628.19999999</v>
      </c>
      <c r="D7" s="76"/>
      <c r="E7" s="76"/>
      <c r="F7" s="76">
        <v>260504628.19999999</v>
      </c>
    </row>
    <row r="8" spans="1:6" ht="28.8" x14ac:dyDescent="0.3">
      <c r="A8" s="12">
        <v>5000</v>
      </c>
      <c r="B8" s="74" t="s">
        <v>80</v>
      </c>
      <c r="C8" s="76">
        <v>2153051.87</v>
      </c>
      <c r="D8" s="76">
        <v>146729800.99999997</v>
      </c>
      <c r="E8" s="76"/>
      <c r="F8" s="76">
        <v>148882852.86999997</v>
      </c>
    </row>
    <row r="9" spans="1:6" x14ac:dyDescent="0.3">
      <c r="A9" s="12">
        <v>6000</v>
      </c>
      <c r="B9" s="74" t="s">
        <v>109</v>
      </c>
      <c r="C9" s="76"/>
      <c r="D9" s="76">
        <v>709763747.17000008</v>
      </c>
      <c r="E9" s="76"/>
      <c r="F9" s="76">
        <v>709763747.17000008</v>
      </c>
    </row>
    <row r="10" spans="1:6" x14ac:dyDescent="0.3">
      <c r="A10" s="12">
        <v>9000</v>
      </c>
      <c r="B10" s="74" t="s">
        <v>100</v>
      </c>
      <c r="C10" s="76"/>
      <c r="D10" s="76"/>
      <c r="E10" s="76">
        <v>69822784.549999997</v>
      </c>
      <c r="F10" s="76">
        <v>69822784.549999997</v>
      </c>
    </row>
    <row r="11" spans="1:6" x14ac:dyDescent="0.3">
      <c r="A11" s="12" t="s">
        <v>453</v>
      </c>
      <c r="B11" s="6"/>
      <c r="C11" s="76">
        <v>3123473115.4799995</v>
      </c>
      <c r="D11" s="76">
        <v>856493548.17000008</v>
      </c>
      <c r="E11" s="76">
        <v>69822784.549999997</v>
      </c>
      <c r="F11" s="76">
        <v>4049789448.1999998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CLASIFICACION ECONOMICA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4"/>
  <sheetViews>
    <sheetView view="pageLayout" topLeftCell="A3" zoomScaleNormal="100" workbookViewId="0">
      <selection activeCell="A8" sqref="A8"/>
    </sheetView>
  </sheetViews>
  <sheetFormatPr baseColWidth="10" defaultRowHeight="14.4" x14ac:dyDescent="0.3"/>
  <cols>
    <col min="1" max="1" width="111.21875" bestFit="1" customWidth="1"/>
    <col min="2" max="2" width="13.6640625" bestFit="1" customWidth="1"/>
    <col min="3" max="3" width="107.6640625" bestFit="1" customWidth="1"/>
    <col min="4" max="4" width="103.44140625" bestFit="1" customWidth="1"/>
    <col min="5" max="5" width="20.109375" bestFit="1" customWidth="1"/>
    <col min="6" max="7" width="16.6640625" bestFit="1" customWidth="1"/>
  </cols>
  <sheetData>
    <row r="1" spans="1:2" hidden="1" x14ac:dyDescent="0.3">
      <c r="A1" s="8" t="s">
        <v>491</v>
      </c>
      <c r="B1" s="3">
        <v>6000</v>
      </c>
    </row>
    <row r="2" spans="1:2" hidden="1" x14ac:dyDescent="0.3"/>
    <row r="3" spans="1:2" x14ac:dyDescent="0.3">
      <c r="A3" s="2" t="s">
        <v>494</v>
      </c>
      <c r="B3" s="57" t="s">
        <v>1089</v>
      </c>
    </row>
    <row r="4" spans="1:2" x14ac:dyDescent="0.3">
      <c r="A4" s="3" t="s">
        <v>271</v>
      </c>
      <c r="B4" s="1"/>
    </row>
    <row r="5" spans="1:2" x14ac:dyDescent="0.3">
      <c r="A5" s="7" t="s">
        <v>30</v>
      </c>
      <c r="B5" s="1"/>
    </row>
    <row r="6" spans="1:2" x14ac:dyDescent="0.3">
      <c r="A6" s="9">
        <v>6131</v>
      </c>
      <c r="B6" s="1"/>
    </row>
    <row r="7" spans="1:2" x14ac:dyDescent="0.3">
      <c r="A7" s="10" t="s">
        <v>111</v>
      </c>
      <c r="B7" s="1">
        <v>15105020.039999999</v>
      </c>
    </row>
    <row r="8" spans="1:2" x14ac:dyDescent="0.3">
      <c r="A8" s="9">
        <v>6321</v>
      </c>
      <c r="B8" s="1"/>
    </row>
    <row r="9" spans="1:2" x14ac:dyDescent="0.3">
      <c r="A9" s="10" t="s">
        <v>282</v>
      </c>
      <c r="B9" s="1">
        <v>100632924.14</v>
      </c>
    </row>
    <row r="10" spans="1:2" x14ac:dyDescent="0.3">
      <c r="A10" s="3" t="s">
        <v>108</v>
      </c>
      <c r="B10" s="1"/>
    </row>
    <row r="11" spans="1:2" x14ac:dyDescent="0.3">
      <c r="A11" s="7" t="s">
        <v>86</v>
      </c>
      <c r="B11" s="1"/>
    </row>
    <row r="12" spans="1:2" x14ac:dyDescent="0.3">
      <c r="A12" s="9">
        <v>6121</v>
      </c>
      <c r="B12" s="1"/>
    </row>
    <row r="13" spans="1:2" x14ac:dyDescent="0.3">
      <c r="A13" s="10" t="s">
        <v>110</v>
      </c>
      <c r="B13" s="1">
        <v>110422274.06999999</v>
      </c>
    </row>
    <row r="14" spans="1:2" x14ac:dyDescent="0.3">
      <c r="A14" s="9">
        <v>6131</v>
      </c>
      <c r="B14" s="1"/>
    </row>
    <row r="15" spans="1:2" x14ac:dyDescent="0.3">
      <c r="A15" s="10" t="s">
        <v>111</v>
      </c>
      <c r="B15" s="1">
        <v>277141085.69999999</v>
      </c>
    </row>
    <row r="16" spans="1:2" x14ac:dyDescent="0.3">
      <c r="A16" s="9">
        <v>6151</v>
      </c>
      <c r="B16" s="1"/>
    </row>
    <row r="17" spans="1:2" x14ac:dyDescent="0.3">
      <c r="A17" s="10" t="s">
        <v>112</v>
      </c>
      <c r="B17" s="1">
        <v>175312443.22</v>
      </c>
    </row>
    <row r="18" spans="1:2" x14ac:dyDescent="0.3">
      <c r="A18" s="3" t="s">
        <v>368</v>
      </c>
      <c r="B18" s="1"/>
    </row>
    <row r="19" spans="1:2" x14ac:dyDescent="0.3">
      <c r="A19" s="7" t="s">
        <v>86</v>
      </c>
      <c r="B19" s="1"/>
    </row>
    <row r="20" spans="1:2" x14ac:dyDescent="0.3">
      <c r="A20" s="9">
        <v>6121</v>
      </c>
      <c r="B20" s="1"/>
    </row>
    <row r="21" spans="1:2" x14ac:dyDescent="0.3">
      <c r="A21" s="10" t="s">
        <v>110</v>
      </c>
      <c r="B21" s="1">
        <v>5724717.4800000004</v>
      </c>
    </row>
    <row r="22" spans="1:2" x14ac:dyDescent="0.3">
      <c r="A22" s="9">
        <v>6151</v>
      </c>
      <c r="B22" s="1"/>
    </row>
    <row r="23" spans="1:2" x14ac:dyDescent="0.3">
      <c r="A23" s="10" t="s">
        <v>112</v>
      </c>
      <c r="B23" s="1">
        <v>25425282.52</v>
      </c>
    </row>
    <row r="24" spans="1:2" x14ac:dyDescent="0.3">
      <c r="A24" s="3" t="s">
        <v>453</v>
      </c>
      <c r="B24" s="1">
        <v>709763747.16999996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CAPITULO 6000 INVERSION PUBLICA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6"/>
  <sheetViews>
    <sheetView tabSelected="1" view="pageLayout" topLeftCell="A3" zoomScaleNormal="100" workbookViewId="0">
      <selection activeCell="C9" sqref="C9"/>
    </sheetView>
  </sheetViews>
  <sheetFormatPr baseColWidth="10" defaultRowHeight="14.4" x14ac:dyDescent="0.3"/>
  <cols>
    <col min="1" max="1" width="5" customWidth="1"/>
    <col min="2" max="2" width="15.5546875" style="50" customWidth="1"/>
    <col min="3" max="3" width="62.5546875" bestFit="1" customWidth="1"/>
    <col min="4" max="4" width="12.6640625" bestFit="1" customWidth="1"/>
    <col min="5" max="5" width="103.44140625" bestFit="1" customWidth="1"/>
    <col min="6" max="6" width="20.109375" bestFit="1" customWidth="1"/>
    <col min="7" max="8" width="16.6640625" bestFit="1" customWidth="1"/>
  </cols>
  <sheetData>
    <row r="1" spans="2:4" hidden="1" x14ac:dyDescent="0.3">
      <c r="B1" s="56" t="s">
        <v>491</v>
      </c>
      <c r="C1" s="3">
        <v>9000</v>
      </c>
    </row>
    <row r="2" spans="2:4" hidden="1" x14ac:dyDescent="0.3"/>
    <row r="3" spans="2:4" ht="28.8" x14ac:dyDescent="0.3">
      <c r="B3" s="58" t="s">
        <v>16</v>
      </c>
      <c r="C3" s="2" t="s">
        <v>17</v>
      </c>
      <c r="D3" s="6" t="s">
        <v>1089</v>
      </c>
    </row>
    <row r="4" spans="2:4" x14ac:dyDescent="0.3">
      <c r="B4" s="50">
        <v>9111</v>
      </c>
      <c r="C4" t="s">
        <v>101</v>
      </c>
      <c r="D4" s="1">
        <v>43522784.549999997</v>
      </c>
    </row>
    <row r="5" spans="2:4" x14ac:dyDescent="0.3">
      <c r="B5" s="50">
        <v>9211</v>
      </c>
      <c r="C5" t="s">
        <v>102</v>
      </c>
      <c r="D5" s="1">
        <v>26300000</v>
      </c>
    </row>
    <row r="6" spans="2:4" x14ac:dyDescent="0.3">
      <c r="B6" s="50" t="s">
        <v>453</v>
      </c>
      <c r="C6" s="50"/>
      <c r="D6" s="1">
        <v>69822784.549999997</v>
      </c>
    </row>
  </sheetData>
  <pageMargins left="0.91666666666666663" right="1.6145833333333333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CAPITULO 9000 DEUDA PUBLICA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0"/>
  <sheetViews>
    <sheetView view="pageLayout" topLeftCell="A3" zoomScaleNormal="100" workbookViewId="0">
      <selection activeCell="B4" sqref="B4"/>
    </sheetView>
  </sheetViews>
  <sheetFormatPr baseColWidth="10" defaultRowHeight="14.4" x14ac:dyDescent="0.3"/>
  <cols>
    <col min="1" max="1" width="86.109375" bestFit="1" customWidth="1"/>
    <col min="2" max="2" width="13.6640625" style="1" bestFit="1" customWidth="1"/>
    <col min="3" max="3" width="6" hidden="1" customWidth="1"/>
    <col min="4" max="4" width="15.33203125" bestFit="1" customWidth="1"/>
  </cols>
  <sheetData>
    <row r="1" spans="1:2" hidden="1" x14ac:dyDescent="0.3">
      <c r="A1" s="51" t="s">
        <v>491</v>
      </c>
      <c r="B1" s="59">
        <v>4000</v>
      </c>
    </row>
    <row r="2" spans="1:2" hidden="1" x14ac:dyDescent="0.3">
      <c r="A2" s="52"/>
    </row>
    <row r="3" spans="1:2" x14ac:dyDescent="0.3">
      <c r="A3" s="55" t="s">
        <v>1083</v>
      </c>
      <c r="B3" s="57" t="s">
        <v>1089</v>
      </c>
    </row>
    <row r="4" spans="1:2" x14ac:dyDescent="0.3">
      <c r="A4" s="3" t="s">
        <v>426</v>
      </c>
    </row>
    <row r="5" spans="1:2" x14ac:dyDescent="0.3">
      <c r="A5" s="7" t="s">
        <v>225</v>
      </c>
      <c r="B5" s="1">
        <v>16510000</v>
      </c>
    </row>
    <row r="6" spans="1:2" x14ac:dyDescent="0.3">
      <c r="A6" s="3" t="s">
        <v>293</v>
      </c>
    </row>
    <row r="7" spans="1:2" x14ac:dyDescent="0.3">
      <c r="A7" s="7" t="s">
        <v>123</v>
      </c>
      <c r="B7" s="1">
        <v>960000</v>
      </c>
    </row>
    <row r="8" spans="1:2" x14ac:dyDescent="0.3">
      <c r="A8" s="3" t="s">
        <v>403</v>
      </c>
    </row>
    <row r="9" spans="1:2" x14ac:dyDescent="0.3">
      <c r="A9" s="7" t="s">
        <v>225</v>
      </c>
      <c r="B9" s="1">
        <v>4460000</v>
      </c>
    </row>
    <row r="10" spans="1:2" x14ac:dyDescent="0.3">
      <c r="A10" s="3" t="s">
        <v>228</v>
      </c>
    </row>
    <row r="11" spans="1:2" x14ac:dyDescent="0.3">
      <c r="A11" s="7" t="s">
        <v>225</v>
      </c>
      <c r="B11" s="1">
        <v>30000000</v>
      </c>
    </row>
    <row r="12" spans="1:2" x14ac:dyDescent="0.3">
      <c r="A12" s="3" t="s">
        <v>232</v>
      </c>
    </row>
    <row r="13" spans="1:2" x14ac:dyDescent="0.3">
      <c r="A13" s="7" t="s">
        <v>225</v>
      </c>
      <c r="B13" s="1">
        <v>1000000</v>
      </c>
    </row>
    <row r="14" spans="1:2" x14ac:dyDescent="0.3">
      <c r="A14" s="3" t="s">
        <v>418</v>
      </c>
    </row>
    <row r="15" spans="1:2" x14ac:dyDescent="0.3">
      <c r="A15" s="7" t="s">
        <v>379</v>
      </c>
      <c r="B15" s="1">
        <v>50000</v>
      </c>
    </row>
    <row r="16" spans="1:2" x14ac:dyDescent="0.3">
      <c r="A16" s="3" t="s">
        <v>306</v>
      </c>
    </row>
    <row r="17" spans="1:2" x14ac:dyDescent="0.3">
      <c r="A17" s="7" t="s">
        <v>123</v>
      </c>
      <c r="B17" s="1">
        <v>5677246</v>
      </c>
    </row>
    <row r="18" spans="1:2" x14ac:dyDescent="0.3">
      <c r="A18" s="3" t="s">
        <v>433</v>
      </c>
    </row>
    <row r="19" spans="1:2" x14ac:dyDescent="0.3">
      <c r="A19" s="7" t="s">
        <v>123</v>
      </c>
      <c r="B19" s="1">
        <v>5910000</v>
      </c>
    </row>
    <row r="20" spans="1:2" x14ac:dyDescent="0.3">
      <c r="A20" s="3" t="s">
        <v>301</v>
      </c>
    </row>
    <row r="21" spans="1:2" x14ac:dyDescent="0.3">
      <c r="A21" s="7" t="s">
        <v>123</v>
      </c>
      <c r="B21" s="1">
        <v>10000000</v>
      </c>
    </row>
    <row r="22" spans="1:2" x14ac:dyDescent="0.3">
      <c r="A22" s="3" t="s">
        <v>235</v>
      </c>
    </row>
    <row r="23" spans="1:2" x14ac:dyDescent="0.3">
      <c r="A23" s="7" t="s">
        <v>225</v>
      </c>
      <c r="B23" s="1">
        <v>10000000</v>
      </c>
    </row>
    <row r="24" spans="1:2" x14ac:dyDescent="0.3">
      <c r="A24" s="3" t="s">
        <v>382</v>
      </c>
    </row>
    <row r="25" spans="1:2" x14ac:dyDescent="0.3">
      <c r="A25" s="7" t="s">
        <v>379</v>
      </c>
      <c r="B25" s="1">
        <v>2000000</v>
      </c>
    </row>
    <row r="26" spans="1:2" x14ac:dyDescent="0.3">
      <c r="A26" s="3" t="s">
        <v>291</v>
      </c>
    </row>
    <row r="27" spans="1:2" x14ac:dyDescent="0.3">
      <c r="A27" s="7" t="s">
        <v>123</v>
      </c>
      <c r="B27" s="1">
        <v>0</v>
      </c>
    </row>
    <row r="28" spans="1:2" x14ac:dyDescent="0.3">
      <c r="A28" s="3" t="s">
        <v>375</v>
      </c>
    </row>
    <row r="29" spans="1:2" x14ac:dyDescent="0.3">
      <c r="A29" s="7" t="s">
        <v>123</v>
      </c>
      <c r="B29" s="1">
        <v>751609.44</v>
      </c>
    </row>
    <row r="30" spans="1:2" x14ac:dyDescent="0.3">
      <c r="A30" s="3" t="s">
        <v>383</v>
      </c>
    </row>
    <row r="31" spans="1:2" x14ac:dyDescent="0.3">
      <c r="A31" s="7" t="s">
        <v>379</v>
      </c>
      <c r="B31" s="1">
        <v>300000</v>
      </c>
    </row>
    <row r="32" spans="1:2" x14ac:dyDescent="0.3">
      <c r="A32" s="3" t="s">
        <v>238</v>
      </c>
    </row>
    <row r="33" spans="1:2" x14ac:dyDescent="0.3">
      <c r="A33" s="7" t="s">
        <v>225</v>
      </c>
      <c r="B33" s="1">
        <v>54793475.799999997</v>
      </c>
    </row>
    <row r="34" spans="1:2" x14ac:dyDescent="0.3">
      <c r="A34" s="3" t="s">
        <v>250</v>
      </c>
    </row>
    <row r="35" spans="1:2" x14ac:dyDescent="0.3">
      <c r="A35" s="7" t="s">
        <v>186</v>
      </c>
      <c r="B35" s="1">
        <v>649200</v>
      </c>
    </row>
    <row r="36" spans="1:2" x14ac:dyDescent="0.3">
      <c r="A36" s="3" t="s">
        <v>149</v>
      </c>
    </row>
    <row r="37" spans="1:2" x14ac:dyDescent="0.3">
      <c r="A37" s="7" t="s">
        <v>123</v>
      </c>
      <c r="B37" s="1">
        <v>4432000</v>
      </c>
    </row>
    <row r="38" spans="1:2" x14ac:dyDescent="0.3">
      <c r="A38" s="3" t="s">
        <v>404</v>
      </c>
    </row>
    <row r="39" spans="1:2" x14ac:dyDescent="0.3">
      <c r="A39" s="7" t="s">
        <v>225</v>
      </c>
      <c r="B39" s="1">
        <v>200000</v>
      </c>
    </row>
    <row r="40" spans="1:2" x14ac:dyDescent="0.3">
      <c r="A40" s="3" t="s">
        <v>156</v>
      </c>
    </row>
    <row r="41" spans="1:2" x14ac:dyDescent="0.3">
      <c r="A41" s="7" t="s">
        <v>123</v>
      </c>
      <c r="B41" s="1">
        <v>5889448.2000000002</v>
      </c>
    </row>
    <row r="42" spans="1:2" x14ac:dyDescent="0.3">
      <c r="A42" s="3" t="s">
        <v>244</v>
      </c>
    </row>
    <row r="43" spans="1:2" x14ac:dyDescent="0.3">
      <c r="A43" s="7" t="s">
        <v>123</v>
      </c>
      <c r="B43" s="1">
        <v>14625430</v>
      </c>
    </row>
    <row r="44" spans="1:2" x14ac:dyDescent="0.3">
      <c r="A44" s="3" t="s">
        <v>33</v>
      </c>
    </row>
    <row r="45" spans="1:2" x14ac:dyDescent="0.3">
      <c r="A45" s="7" t="s">
        <v>30</v>
      </c>
      <c r="B45" s="1">
        <v>11600000</v>
      </c>
    </row>
    <row r="46" spans="1:2" x14ac:dyDescent="0.3">
      <c r="A46" s="3" t="s">
        <v>440</v>
      </c>
    </row>
    <row r="47" spans="1:2" x14ac:dyDescent="0.3">
      <c r="A47" s="7" t="s">
        <v>123</v>
      </c>
      <c r="B47" s="1">
        <v>66533232.560000002</v>
      </c>
    </row>
    <row r="48" spans="1:2" x14ac:dyDescent="0.3">
      <c r="A48" s="3" t="s">
        <v>239</v>
      </c>
    </row>
    <row r="49" spans="1:2" x14ac:dyDescent="0.3">
      <c r="A49" s="7" t="s">
        <v>225</v>
      </c>
      <c r="B49" s="1">
        <v>14162986.199999999</v>
      </c>
    </row>
    <row r="50" spans="1:2" x14ac:dyDescent="0.3">
      <c r="A50" s="3" t="s">
        <v>453</v>
      </c>
      <c r="B50" s="1">
        <v>260504628.19999999</v>
      </c>
    </row>
  </sheetData>
  <pageMargins left="1.25" right="1.2916666666666667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APOYOS Y SUBSIDIOS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2"/>
  <sheetViews>
    <sheetView view="pageLayout" topLeftCell="A3" zoomScaleNormal="100" workbookViewId="0">
      <selection activeCell="C12" sqref="C12"/>
    </sheetView>
  </sheetViews>
  <sheetFormatPr baseColWidth="10" defaultRowHeight="14.4" x14ac:dyDescent="0.3"/>
  <cols>
    <col min="1" max="1" width="33.109375" customWidth="1"/>
    <col min="2" max="2" width="50.33203125" bestFit="1" customWidth="1"/>
    <col min="3" max="3" width="15.21875" bestFit="1" customWidth="1"/>
    <col min="4" max="4" width="16.44140625" customWidth="1"/>
    <col min="5" max="5" width="107.6640625" bestFit="1" customWidth="1"/>
    <col min="6" max="6" width="15.33203125" bestFit="1" customWidth="1"/>
  </cols>
  <sheetData>
    <row r="1" spans="1:3" hidden="1" x14ac:dyDescent="0.3"/>
    <row r="2" spans="1:3" hidden="1" x14ac:dyDescent="0.3"/>
    <row r="3" spans="1:3" x14ac:dyDescent="0.3">
      <c r="A3" s="2" t="s">
        <v>1017</v>
      </c>
      <c r="B3" s="2" t="s">
        <v>3</v>
      </c>
      <c r="C3" s="6" t="s">
        <v>1089</v>
      </c>
    </row>
    <row r="4" spans="1:3" x14ac:dyDescent="0.3">
      <c r="A4" t="s">
        <v>498</v>
      </c>
      <c r="B4" t="s">
        <v>114</v>
      </c>
      <c r="C4" s="1">
        <v>95374000</v>
      </c>
    </row>
    <row r="5" spans="1:3" x14ac:dyDescent="0.3">
      <c r="B5" t="s">
        <v>407</v>
      </c>
      <c r="C5" s="1">
        <v>4693169.8</v>
      </c>
    </row>
    <row r="6" spans="1:3" x14ac:dyDescent="0.3">
      <c r="B6" t="s">
        <v>422</v>
      </c>
      <c r="C6" s="1">
        <v>16510000</v>
      </c>
    </row>
    <row r="7" spans="1:3" x14ac:dyDescent="0.3">
      <c r="B7" t="s">
        <v>144</v>
      </c>
      <c r="C7" s="1">
        <v>546141694.20000005</v>
      </c>
    </row>
    <row r="8" spans="1:3" x14ac:dyDescent="0.3">
      <c r="B8" t="s">
        <v>435</v>
      </c>
      <c r="C8" s="1">
        <v>66533232.560000002</v>
      </c>
    </row>
    <row r="9" spans="1:3" x14ac:dyDescent="0.3">
      <c r="B9" t="s">
        <v>83</v>
      </c>
      <c r="C9" s="1">
        <v>180355000</v>
      </c>
    </row>
    <row r="10" spans="1:3" x14ac:dyDescent="0.3">
      <c r="B10" t="s">
        <v>402</v>
      </c>
      <c r="C10" s="1">
        <v>5410774.8899999997</v>
      </c>
    </row>
    <row r="11" spans="1:3" x14ac:dyDescent="0.3">
      <c r="B11" t="s">
        <v>222</v>
      </c>
      <c r="C11" s="1">
        <v>135033853.54000002</v>
      </c>
    </row>
    <row r="12" spans="1:3" x14ac:dyDescent="0.3">
      <c r="B12" t="s">
        <v>428</v>
      </c>
      <c r="C12" s="1">
        <v>5910000</v>
      </c>
    </row>
    <row r="13" spans="1:3" x14ac:dyDescent="0.3">
      <c r="B13" t="s">
        <v>211</v>
      </c>
      <c r="C13" s="1">
        <v>35244375</v>
      </c>
    </row>
    <row r="14" spans="1:3" x14ac:dyDescent="0.3">
      <c r="B14" t="s">
        <v>183</v>
      </c>
      <c r="C14" s="1">
        <v>2027859</v>
      </c>
    </row>
    <row r="15" spans="1:3" x14ac:dyDescent="0.3">
      <c r="A15" t="s">
        <v>496</v>
      </c>
      <c r="B15" t="s">
        <v>262</v>
      </c>
      <c r="C15" s="1">
        <v>2585000</v>
      </c>
    </row>
    <row r="16" spans="1:3" x14ac:dyDescent="0.3">
      <c r="B16" t="s">
        <v>25</v>
      </c>
      <c r="C16" s="1">
        <v>2767085178.5599999</v>
      </c>
    </row>
    <row r="17" spans="1:3" x14ac:dyDescent="0.3">
      <c r="B17" t="s">
        <v>58</v>
      </c>
      <c r="C17" s="1">
        <v>46461867.809999995</v>
      </c>
    </row>
    <row r="18" spans="1:3" x14ac:dyDescent="0.3">
      <c r="B18" t="s">
        <v>92</v>
      </c>
      <c r="C18" s="1">
        <v>22271406</v>
      </c>
    </row>
    <row r="19" spans="1:3" x14ac:dyDescent="0.3">
      <c r="A19" t="s">
        <v>1053</v>
      </c>
      <c r="B19" t="s">
        <v>378</v>
      </c>
      <c r="C19" s="1">
        <v>13014564.719999999</v>
      </c>
    </row>
    <row r="20" spans="1:3" x14ac:dyDescent="0.3">
      <c r="B20" t="s">
        <v>74</v>
      </c>
      <c r="C20" s="1">
        <v>104395872.12</v>
      </c>
    </row>
    <row r="21" spans="1:3" x14ac:dyDescent="0.3">
      <c r="B21" t="s">
        <v>415</v>
      </c>
      <c r="C21" s="1">
        <v>741600</v>
      </c>
    </row>
    <row r="22" spans="1:3" x14ac:dyDescent="0.3">
      <c r="A22" t="s">
        <v>453</v>
      </c>
      <c r="C22" s="1">
        <v>4049789448.1999998</v>
      </c>
    </row>
  </sheetData>
  <pageMargins left="0.98958333333333337" right="1.46875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CLASIFICACIÓN FUNCIONAL DEL GASTO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view="pageLayout" topLeftCell="A3" zoomScaleNormal="100" workbookViewId="0">
      <selection activeCell="C4" sqref="C4"/>
    </sheetView>
  </sheetViews>
  <sheetFormatPr baseColWidth="10" defaultRowHeight="14.4" x14ac:dyDescent="0.3"/>
  <cols>
    <col min="1" max="1" width="20.109375" customWidth="1"/>
    <col min="2" max="2" width="44" bestFit="1" customWidth="1"/>
    <col min="3" max="3" width="15.21875" bestFit="1" customWidth="1"/>
    <col min="4" max="4" width="16.44140625" customWidth="1"/>
    <col min="5" max="5" width="107.6640625" bestFit="1" customWidth="1"/>
    <col min="6" max="6" width="15.33203125" bestFit="1" customWidth="1"/>
  </cols>
  <sheetData>
    <row r="1" spans="1:3" hidden="1" x14ac:dyDescent="0.3"/>
    <row r="2" spans="1:3" hidden="1" x14ac:dyDescent="0.3"/>
    <row r="3" spans="1:3" x14ac:dyDescent="0.3">
      <c r="A3" s="2" t="s">
        <v>4</v>
      </c>
      <c r="B3" s="2" t="s">
        <v>5</v>
      </c>
      <c r="C3" s="6" t="s">
        <v>1089</v>
      </c>
    </row>
    <row r="4" spans="1:3" x14ac:dyDescent="0.3">
      <c r="A4" t="s">
        <v>39</v>
      </c>
      <c r="B4" t="s">
        <v>40</v>
      </c>
      <c r="C4" s="1">
        <v>2812183239.9300008</v>
      </c>
    </row>
    <row r="5" spans="1:3" x14ac:dyDescent="0.3">
      <c r="A5" t="s">
        <v>364</v>
      </c>
      <c r="B5" t="s">
        <v>365</v>
      </c>
      <c r="C5" s="1">
        <v>25703169.800000001</v>
      </c>
    </row>
    <row r="6" spans="1:3" x14ac:dyDescent="0.3">
      <c r="A6" t="s">
        <v>104</v>
      </c>
      <c r="B6" t="s">
        <v>105</v>
      </c>
      <c r="C6" s="1">
        <v>594058121.49000001</v>
      </c>
    </row>
    <row r="7" spans="1:3" x14ac:dyDescent="0.3">
      <c r="A7" t="s">
        <v>26</v>
      </c>
      <c r="B7" t="s">
        <v>27</v>
      </c>
      <c r="C7" s="1">
        <v>318205973.64999992</v>
      </c>
    </row>
    <row r="8" spans="1:3" x14ac:dyDescent="0.3">
      <c r="A8" t="s">
        <v>374</v>
      </c>
      <c r="B8" t="s">
        <v>1073</v>
      </c>
      <c r="C8" s="1">
        <v>751609.44</v>
      </c>
    </row>
    <row r="9" spans="1:3" x14ac:dyDescent="0.3">
      <c r="A9" t="s">
        <v>121</v>
      </c>
      <c r="B9" t="s">
        <v>122</v>
      </c>
      <c r="C9" s="1">
        <v>47277764.670000002</v>
      </c>
    </row>
    <row r="10" spans="1:3" x14ac:dyDescent="0.3">
      <c r="A10" t="s">
        <v>369</v>
      </c>
      <c r="B10" t="s">
        <v>370</v>
      </c>
      <c r="C10" s="1">
        <v>2111015.56</v>
      </c>
    </row>
    <row r="11" spans="1:3" x14ac:dyDescent="0.3">
      <c r="A11" t="s">
        <v>59</v>
      </c>
      <c r="B11" t="s">
        <v>60</v>
      </c>
      <c r="C11" s="1">
        <v>111518389.37</v>
      </c>
    </row>
    <row r="12" spans="1:3" x14ac:dyDescent="0.3">
      <c r="A12" t="s">
        <v>145</v>
      </c>
      <c r="B12" t="s">
        <v>146</v>
      </c>
      <c r="C12" s="1">
        <v>137980164.28999999</v>
      </c>
    </row>
    <row r="13" spans="1:3" x14ac:dyDescent="0.3">
      <c r="A13" t="s">
        <v>453</v>
      </c>
      <c r="C13" s="1">
        <v>4049789448.2000012</v>
      </c>
    </row>
  </sheetData>
  <pageMargins left="0.98958333333333337" right="1.46875" top="1.1417322834645669" bottom="0.74803149606299213" header="0.31496062992125984" footer="0.31496062992125984"/>
  <pageSetup paperSize="9" orientation="landscape" r:id="rId2"/>
  <headerFooter>
    <oddHeader>&amp;C&amp;"-,Negrita"MUNICIPIO DE TLAJOMULCO DE ZUÑIGA, JALISCO
3RA MODIFICACION PRESUPUESTAL 2023 
CLASIFICACIÓN PROGRAMATICA DEL GASTO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870"/>
  <sheetViews>
    <sheetView view="pageLayout" topLeftCell="A853" zoomScaleNormal="100" workbookViewId="0">
      <selection activeCell="A9" sqref="A9"/>
    </sheetView>
  </sheetViews>
  <sheetFormatPr baseColWidth="10" defaultRowHeight="14.4" x14ac:dyDescent="0.3"/>
  <cols>
    <col min="1" max="1" width="104.6640625" style="71" customWidth="1"/>
    <col min="2" max="2" width="11.44140625" style="16" bestFit="1" customWidth="1"/>
    <col min="3" max="3" width="21.33203125" customWidth="1"/>
    <col min="4" max="4" width="7.5546875" customWidth="1"/>
    <col min="5" max="5" width="43" customWidth="1"/>
    <col min="6" max="6" width="12.109375" bestFit="1" customWidth="1"/>
  </cols>
  <sheetData>
    <row r="1" spans="1:2" hidden="1" x14ac:dyDescent="0.3"/>
    <row r="2" spans="1:2" hidden="1" x14ac:dyDescent="0.3"/>
    <row r="3" spans="1:2" ht="20.399999999999999" x14ac:dyDescent="0.3">
      <c r="A3" s="72" t="s">
        <v>998</v>
      </c>
      <c r="B3" s="73" t="s">
        <v>1080</v>
      </c>
    </row>
    <row r="4" spans="1:2" x14ac:dyDescent="0.3">
      <c r="A4" s="15" t="s">
        <v>300</v>
      </c>
    </row>
    <row r="5" spans="1:2" x14ac:dyDescent="0.3">
      <c r="A5" s="17" t="s">
        <v>123</v>
      </c>
    </row>
    <row r="6" spans="1:2" x14ac:dyDescent="0.3">
      <c r="A6" s="18" t="s">
        <v>301</v>
      </c>
    </row>
    <row r="7" spans="1:2" x14ac:dyDescent="0.3">
      <c r="A7" s="19">
        <v>4211</v>
      </c>
    </row>
    <row r="8" spans="1:2" x14ac:dyDescent="0.3">
      <c r="A8" s="20" t="s">
        <v>245</v>
      </c>
      <c r="B8" s="16">
        <v>10000000</v>
      </c>
    </row>
    <row r="9" spans="1:2" x14ac:dyDescent="0.3">
      <c r="A9" s="15" t="s">
        <v>424</v>
      </c>
    </row>
    <row r="10" spans="1:2" x14ac:dyDescent="0.3">
      <c r="A10" s="17" t="s">
        <v>225</v>
      </c>
    </row>
    <row r="11" spans="1:2" x14ac:dyDescent="0.3">
      <c r="A11" s="18" t="s">
        <v>426</v>
      </c>
    </row>
    <row r="12" spans="1:2" x14ac:dyDescent="0.3">
      <c r="A12" s="19">
        <v>4211</v>
      </c>
    </row>
    <row r="13" spans="1:2" x14ac:dyDescent="0.3">
      <c r="A13" s="20" t="s">
        <v>245</v>
      </c>
      <c r="B13" s="16">
        <v>16510000</v>
      </c>
    </row>
    <row r="14" spans="1:2" x14ac:dyDescent="0.3">
      <c r="A14" s="15" t="s">
        <v>65</v>
      </c>
    </row>
    <row r="15" spans="1:2" x14ac:dyDescent="0.3">
      <c r="A15" s="17" t="s">
        <v>63</v>
      </c>
    </row>
    <row r="16" spans="1:2" x14ac:dyDescent="0.3">
      <c r="A16" s="18" t="s">
        <v>66</v>
      </c>
    </row>
    <row r="17" spans="1:2" x14ac:dyDescent="0.3">
      <c r="A17" s="19">
        <v>3181</v>
      </c>
    </row>
    <row r="18" spans="1:2" x14ac:dyDescent="0.3">
      <c r="A18" s="20" t="s">
        <v>135</v>
      </c>
      <c r="B18" s="16">
        <v>10000</v>
      </c>
    </row>
    <row r="19" spans="1:2" x14ac:dyDescent="0.3">
      <c r="A19" s="19">
        <v>3341</v>
      </c>
    </row>
    <row r="20" spans="1:2" x14ac:dyDescent="0.3">
      <c r="A20" s="20" t="s">
        <v>67</v>
      </c>
      <c r="B20" s="16">
        <v>3000000</v>
      </c>
    </row>
    <row r="21" spans="1:2" x14ac:dyDescent="0.3">
      <c r="A21" s="19">
        <v>3941</v>
      </c>
    </row>
    <row r="22" spans="1:2" x14ac:dyDescent="0.3">
      <c r="A22" s="20" t="s">
        <v>136</v>
      </c>
      <c r="B22" s="16">
        <v>45121</v>
      </c>
    </row>
    <row r="23" spans="1:2" x14ac:dyDescent="0.3">
      <c r="A23" s="18" t="s">
        <v>68</v>
      </c>
    </row>
    <row r="24" spans="1:2" x14ac:dyDescent="0.3">
      <c r="A24" s="19">
        <v>2111</v>
      </c>
    </row>
    <row r="25" spans="1:2" x14ac:dyDescent="0.3">
      <c r="A25" s="20" t="s">
        <v>157</v>
      </c>
      <c r="B25" s="16">
        <v>1058.5999999999999</v>
      </c>
    </row>
    <row r="26" spans="1:2" x14ac:dyDescent="0.3">
      <c r="A26" s="19">
        <v>2141</v>
      </c>
    </row>
    <row r="27" spans="1:2" x14ac:dyDescent="0.3">
      <c r="A27" s="20" t="s">
        <v>197</v>
      </c>
      <c r="B27" s="16">
        <v>30000</v>
      </c>
    </row>
    <row r="28" spans="1:2" x14ac:dyDescent="0.3">
      <c r="A28" s="19">
        <v>2211</v>
      </c>
    </row>
    <row r="29" spans="1:2" x14ac:dyDescent="0.3">
      <c r="A29" s="20" t="s">
        <v>137</v>
      </c>
      <c r="B29" s="16">
        <v>384482</v>
      </c>
    </row>
    <row r="30" spans="1:2" x14ac:dyDescent="0.3">
      <c r="A30" s="19">
        <v>2711</v>
      </c>
    </row>
    <row r="31" spans="1:2" x14ac:dyDescent="0.3">
      <c r="A31" s="20" t="s">
        <v>138</v>
      </c>
      <c r="B31" s="16">
        <v>1300000</v>
      </c>
    </row>
    <row r="32" spans="1:2" x14ac:dyDescent="0.3">
      <c r="A32" s="19">
        <v>2821</v>
      </c>
    </row>
    <row r="33" spans="1:2" x14ac:dyDescent="0.3">
      <c r="A33" s="20" t="s">
        <v>139</v>
      </c>
      <c r="B33" s="16">
        <v>898941.4</v>
      </c>
    </row>
    <row r="34" spans="1:2" x14ac:dyDescent="0.3">
      <c r="A34" s="19">
        <v>2831</v>
      </c>
    </row>
    <row r="35" spans="1:2" x14ac:dyDescent="0.3">
      <c r="A35" s="20" t="s">
        <v>70</v>
      </c>
      <c r="B35" s="16">
        <v>3364514.8</v>
      </c>
    </row>
    <row r="36" spans="1:2" x14ac:dyDescent="0.3">
      <c r="A36" s="19">
        <v>3161</v>
      </c>
    </row>
    <row r="37" spans="1:2" x14ac:dyDescent="0.3">
      <c r="A37" s="20" t="s">
        <v>140</v>
      </c>
      <c r="B37" s="16">
        <v>255000</v>
      </c>
    </row>
    <row r="38" spans="1:2" x14ac:dyDescent="0.3">
      <c r="A38" s="19">
        <v>3321</v>
      </c>
    </row>
    <row r="39" spans="1:2" x14ac:dyDescent="0.3">
      <c r="A39" s="20" t="s">
        <v>177</v>
      </c>
      <c r="B39" s="16">
        <v>148790.01</v>
      </c>
    </row>
    <row r="40" spans="1:2" x14ac:dyDescent="0.3">
      <c r="A40" s="19">
        <v>3391</v>
      </c>
    </row>
    <row r="41" spans="1:2" x14ac:dyDescent="0.3">
      <c r="A41" s="20" t="s">
        <v>141</v>
      </c>
      <c r="B41" s="16">
        <v>1900000</v>
      </c>
    </row>
    <row r="42" spans="1:2" x14ac:dyDescent="0.3">
      <c r="A42" s="19">
        <v>3962</v>
      </c>
    </row>
    <row r="43" spans="1:2" x14ac:dyDescent="0.3">
      <c r="A43" s="20" t="s">
        <v>142</v>
      </c>
      <c r="B43" s="16">
        <v>120000</v>
      </c>
    </row>
    <row r="44" spans="1:2" x14ac:dyDescent="0.3">
      <c r="A44" s="19">
        <v>5641</v>
      </c>
    </row>
    <row r="45" spans="1:2" x14ac:dyDescent="0.3">
      <c r="A45" s="20" t="s">
        <v>343</v>
      </c>
      <c r="B45" s="16">
        <v>3960</v>
      </c>
    </row>
    <row r="46" spans="1:2" x14ac:dyDescent="0.3">
      <c r="A46" s="15" t="s">
        <v>227</v>
      </c>
    </row>
    <row r="47" spans="1:2" x14ac:dyDescent="0.3">
      <c r="A47" s="17" t="s">
        <v>225</v>
      </c>
    </row>
    <row r="48" spans="1:2" x14ac:dyDescent="0.3">
      <c r="A48" s="18" t="s">
        <v>403</v>
      </c>
    </row>
    <row r="49" spans="1:2" x14ac:dyDescent="0.3">
      <c r="A49" s="19">
        <v>2491</v>
      </c>
    </row>
    <row r="50" spans="1:2" x14ac:dyDescent="0.3">
      <c r="A50" s="20" t="s">
        <v>161</v>
      </c>
      <c r="B50" s="16">
        <v>247774.89</v>
      </c>
    </row>
    <row r="51" spans="1:2" x14ac:dyDescent="0.3">
      <c r="A51" s="19">
        <v>2731</v>
      </c>
    </row>
    <row r="52" spans="1:2" x14ac:dyDescent="0.3">
      <c r="A52" s="20" t="s">
        <v>483</v>
      </c>
      <c r="B52" s="16">
        <v>10000</v>
      </c>
    </row>
    <row r="53" spans="1:2" x14ac:dyDescent="0.3">
      <c r="A53" s="19">
        <v>2921</v>
      </c>
    </row>
    <row r="54" spans="1:2" x14ac:dyDescent="0.3">
      <c r="A54" s="20" t="s">
        <v>258</v>
      </c>
      <c r="B54" s="16">
        <v>0</v>
      </c>
    </row>
    <row r="55" spans="1:2" x14ac:dyDescent="0.3">
      <c r="A55" s="19">
        <v>3821</v>
      </c>
    </row>
    <row r="56" spans="1:2" x14ac:dyDescent="0.3">
      <c r="A56" s="20" t="s">
        <v>229</v>
      </c>
      <c r="B56" s="16">
        <v>243000</v>
      </c>
    </row>
    <row r="57" spans="1:2" x14ac:dyDescent="0.3">
      <c r="A57" s="19">
        <v>4411</v>
      </c>
    </row>
    <row r="58" spans="1:2" x14ac:dyDescent="0.3">
      <c r="A58" s="20" t="s">
        <v>151</v>
      </c>
      <c r="B58" s="16">
        <v>160000</v>
      </c>
    </row>
    <row r="59" spans="1:2" x14ac:dyDescent="0.3">
      <c r="A59" s="19">
        <v>4431</v>
      </c>
    </row>
    <row r="60" spans="1:2" x14ac:dyDescent="0.3">
      <c r="A60" s="20" t="s">
        <v>237</v>
      </c>
      <c r="B60" s="16">
        <v>4300000</v>
      </c>
    </row>
    <row r="61" spans="1:2" x14ac:dyDescent="0.3">
      <c r="A61" s="19">
        <v>5671</v>
      </c>
    </row>
    <row r="62" spans="1:2" x14ac:dyDescent="0.3">
      <c r="A62" s="20" t="s">
        <v>254</v>
      </c>
      <c r="B62" s="16">
        <v>250000</v>
      </c>
    </row>
    <row r="63" spans="1:2" x14ac:dyDescent="0.3">
      <c r="A63" s="18" t="s">
        <v>228</v>
      </c>
    </row>
    <row r="64" spans="1:2" x14ac:dyDescent="0.3">
      <c r="A64" s="19">
        <v>3821</v>
      </c>
    </row>
    <row r="65" spans="1:2" x14ac:dyDescent="0.3">
      <c r="A65" s="20" t="s">
        <v>229</v>
      </c>
      <c r="B65" s="16">
        <v>4000000</v>
      </c>
    </row>
    <row r="66" spans="1:2" x14ac:dyDescent="0.3">
      <c r="A66" s="19">
        <v>4451</v>
      </c>
    </row>
    <row r="67" spans="1:2" x14ac:dyDescent="0.3">
      <c r="A67" s="20" t="s">
        <v>230</v>
      </c>
      <c r="B67" s="16">
        <v>30000000</v>
      </c>
    </row>
    <row r="68" spans="1:2" x14ac:dyDescent="0.3">
      <c r="A68" s="18" t="s">
        <v>232</v>
      </c>
    </row>
    <row r="69" spans="1:2" x14ac:dyDescent="0.3">
      <c r="A69" s="19">
        <v>4411</v>
      </c>
    </row>
    <row r="70" spans="1:2" x14ac:dyDescent="0.3">
      <c r="A70" s="20" t="s">
        <v>151</v>
      </c>
      <c r="B70" s="16">
        <v>1000000</v>
      </c>
    </row>
    <row r="71" spans="1:2" x14ac:dyDescent="0.3">
      <c r="A71" s="18" t="s">
        <v>404</v>
      </c>
    </row>
    <row r="72" spans="1:2" x14ac:dyDescent="0.3">
      <c r="A72" s="19">
        <v>4421</v>
      </c>
    </row>
    <row r="73" spans="1:2" x14ac:dyDescent="0.3">
      <c r="A73" s="20" t="s">
        <v>405</v>
      </c>
      <c r="B73" s="16">
        <v>200000</v>
      </c>
    </row>
    <row r="74" spans="1:2" x14ac:dyDescent="0.3">
      <c r="A74" s="15" t="s">
        <v>385</v>
      </c>
    </row>
    <row r="75" spans="1:2" x14ac:dyDescent="0.3">
      <c r="A75" s="17" t="s">
        <v>379</v>
      </c>
    </row>
    <row r="76" spans="1:2" x14ac:dyDescent="0.3">
      <c r="A76" s="18" t="s">
        <v>386</v>
      </c>
    </row>
    <row r="77" spans="1:2" x14ac:dyDescent="0.3">
      <c r="A77" s="19">
        <v>2221</v>
      </c>
    </row>
    <row r="78" spans="1:2" x14ac:dyDescent="0.3">
      <c r="A78" s="20" t="s">
        <v>190</v>
      </c>
      <c r="B78" s="16">
        <v>96000</v>
      </c>
    </row>
    <row r="79" spans="1:2" x14ac:dyDescent="0.3">
      <c r="A79" s="19">
        <v>2351</v>
      </c>
    </row>
    <row r="80" spans="1:2" x14ac:dyDescent="0.3">
      <c r="A80" s="20" t="s">
        <v>387</v>
      </c>
      <c r="B80" s="16">
        <v>1073225.1100000001</v>
      </c>
    </row>
    <row r="81" spans="1:2" x14ac:dyDescent="0.3">
      <c r="A81" s="19">
        <v>2391</v>
      </c>
    </row>
    <row r="82" spans="1:2" x14ac:dyDescent="0.3">
      <c r="A82" s="20" t="s">
        <v>388</v>
      </c>
      <c r="B82" s="16">
        <v>630000</v>
      </c>
    </row>
    <row r="83" spans="1:2" x14ac:dyDescent="0.3">
      <c r="A83" s="19">
        <v>2431</v>
      </c>
    </row>
    <row r="84" spans="1:2" x14ac:dyDescent="0.3">
      <c r="A84" s="20" t="s">
        <v>389</v>
      </c>
      <c r="B84" s="16">
        <v>10000</v>
      </c>
    </row>
    <row r="85" spans="1:2" x14ac:dyDescent="0.3">
      <c r="A85" s="19">
        <v>2451</v>
      </c>
    </row>
    <row r="86" spans="1:2" x14ac:dyDescent="0.3">
      <c r="A86" s="20" t="s">
        <v>330</v>
      </c>
      <c r="B86" s="16">
        <v>0</v>
      </c>
    </row>
    <row r="87" spans="1:2" x14ac:dyDescent="0.3">
      <c r="A87" s="19">
        <v>2561</v>
      </c>
    </row>
    <row r="88" spans="1:2" x14ac:dyDescent="0.3">
      <c r="A88" s="20" t="s">
        <v>173</v>
      </c>
      <c r="B88" s="16">
        <v>0</v>
      </c>
    </row>
    <row r="89" spans="1:2" x14ac:dyDescent="0.3">
      <c r="A89" s="19">
        <v>2721</v>
      </c>
    </row>
    <row r="90" spans="1:2" x14ac:dyDescent="0.3">
      <c r="A90" s="20" t="s">
        <v>162</v>
      </c>
      <c r="B90" s="16">
        <v>200000</v>
      </c>
    </row>
    <row r="91" spans="1:2" x14ac:dyDescent="0.3">
      <c r="A91" s="19">
        <v>2911</v>
      </c>
    </row>
    <row r="92" spans="1:2" x14ac:dyDescent="0.3">
      <c r="A92" s="20" t="s">
        <v>163</v>
      </c>
      <c r="B92" s="16">
        <v>150000</v>
      </c>
    </row>
    <row r="93" spans="1:2" x14ac:dyDescent="0.3">
      <c r="A93" s="19">
        <v>3261</v>
      </c>
    </row>
    <row r="94" spans="1:2" x14ac:dyDescent="0.3">
      <c r="A94" s="20" t="s">
        <v>175</v>
      </c>
      <c r="B94" s="16">
        <v>495088</v>
      </c>
    </row>
    <row r="95" spans="1:2" x14ac:dyDescent="0.3">
      <c r="A95" s="19">
        <v>3391</v>
      </c>
    </row>
    <row r="96" spans="1:2" x14ac:dyDescent="0.3">
      <c r="A96" s="20" t="s">
        <v>141</v>
      </c>
      <c r="B96" s="16">
        <v>42000</v>
      </c>
    </row>
    <row r="97" spans="1:2" x14ac:dyDescent="0.3">
      <c r="A97" s="19">
        <v>3821</v>
      </c>
    </row>
    <row r="98" spans="1:2" x14ac:dyDescent="0.3">
      <c r="A98" s="20" t="s">
        <v>229</v>
      </c>
      <c r="B98" s="16">
        <v>3771312</v>
      </c>
    </row>
    <row r="99" spans="1:2" x14ac:dyDescent="0.3">
      <c r="A99" s="19">
        <v>5211</v>
      </c>
    </row>
    <row r="100" spans="1:2" x14ac:dyDescent="0.3">
      <c r="A100" s="20" t="s">
        <v>341</v>
      </c>
      <c r="B100" s="16">
        <v>3373020</v>
      </c>
    </row>
    <row r="101" spans="1:2" x14ac:dyDescent="0.3">
      <c r="A101" s="19">
        <v>5311</v>
      </c>
    </row>
    <row r="102" spans="1:2" x14ac:dyDescent="0.3">
      <c r="A102" s="20" t="s">
        <v>194</v>
      </c>
      <c r="B102" s="16">
        <v>173919.61</v>
      </c>
    </row>
    <row r="103" spans="1:2" x14ac:dyDescent="0.3">
      <c r="A103" s="19">
        <v>5451</v>
      </c>
    </row>
    <row r="104" spans="1:2" x14ac:dyDescent="0.3">
      <c r="A104" s="20" t="s">
        <v>461</v>
      </c>
      <c r="B104" s="16">
        <v>120000</v>
      </c>
    </row>
    <row r="105" spans="1:2" x14ac:dyDescent="0.3">
      <c r="A105" s="19">
        <v>5611</v>
      </c>
    </row>
    <row r="106" spans="1:2" x14ac:dyDescent="0.3">
      <c r="A106" s="20" t="s">
        <v>181</v>
      </c>
      <c r="B106" s="16">
        <v>0</v>
      </c>
    </row>
    <row r="107" spans="1:2" x14ac:dyDescent="0.3">
      <c r="A107" s="19">
        <v>5671</v>
      </c>
    </row>
    <row r="108" spans="1:2" x14ac:dyDescent="0.3">
      <c r="A108" s="20" t="s">
        <v>254</v>
      </c>
      <c r="B108" s="16">
        <v>150000</v>
      </c>
    </row>
    <row r="109" spans="1:2" x14ac:dyDescent="0.3">
      <c r="A109" s="15" t="s">
        <v>78</v>
      </c>
    </row>
    <row r="110" spans="1:2" x14ac:dyDescent="0.3">
      <c r="A110" s="17" t="s">
        <v>30</v>
      </c>
    </row>
    <row r="111" spans="1:2" x14ac:dyDescent="0.3">
      <c r="A111" s="18" t="s">
        <v>196</v>
      </c>
    </row>
    <row r="112" spans="1:2" x14ac:dyDescent="0.3">
      <c r="A112" s="19">
        <v>2141</v>
      </c>
    </row>
    <row r="113" spans="1:2" x14ac:dyDescent="0.3">
      <c r="A113" s="20" t="s">
        <v>197</v>
      </c>
      <c r="B113" s="16">
        <v>201914</v>
      </c>
    </row>
    <row r="114" spans="1:2" x14ac:dyDescent="0.3">
      <c r="A114" s="19">
        <v>2461</v>
      </c>
    </row>
    <row r="115" spans="1:2" x14ac:dyDescent="0.3">
      <c r="A115" s="20" t="s">
        <v>160</v>
      </c>
      <c r="B115" s="16">
        <v>243600</v>
      </c>
    </row>
    <row r="116" spans="1:2" x14ac:dyDescent="0.3">
      <c r="A116" s="19">
        <v>2471</v>
      </c>
    </row>
    <row r="117" spans="1:2" x14ac:dyDescent="0.3">
      <c r="A117" s="20" t="s">
        <v>170</v>
      </c>
      <c r="B117" s="16">
        <v>1862</v>
      </c>
    </row>
    <row r="118" spans="1:2" x14ac:dyDescent="0.3">
      <c r="A118" s="19">
        <v>2491</v>
      </c>
    </row>
    <row r="119" spans="1:2" x14ac:dyDescent="0.3">
      <c r="A119" s="20" t="s">
        <v>161</v>
      </c>
      <c r="B119" s="16">
        <v>6000</v>
      </c>
    </row>
    <row r="120" spans="1:2" x14ac:dyDescent="0.3">
      <c r="A120" s="19">
        <v>2721</v>
      </c>
    </row>
    <row r="121" spans="1:2" x14ac:dyDescent="0.3">
      <c r="A121" s="20" t="s">
        <v>162</v>
      </c>
      <c r="B121" s="16">
        <v>18100</v>
      </c>
    </row>
    <row r="122" spans="1:2" x14ac:dyDescent="0.3">
      <c r="A122" s="19">
        <v>2911</v>
      </c>
    </row>
    <row r="123" spans="1:2" x14ac:dyDescent="0.3">
      <c r="A123" s="20" t="s">
        <v>163</v>
      </c>
      <c r="B123" s="16">
        <v>33180</v>
      </c>
    </row>
    <row r="124" spans="1:2" x14ac:dyDescent="0.3">
      <c r="A124" s="19">
        <v>2921</v>
      </c>
    </row>
    <row r="125" spans="1:2" x14ac:dyDescent="0.3">
      <c r="A125" s="20" t="s">
        <v>258</v>
      </c>
      <c r="B125" s="16">
        <v>0</v>
      </c>
    </row>
    <row r="126" spans="1:2" x14ac:dyDescent="0.3">
      <c r="A126" s="19">
        <v>2941</v>
      </c>
    </row>
    <row r="127" spans="1:2" x14ac:dyDescent="0.3">
      <c r="A127" s="20" t="s">
        <v>198</v>
      </c>
      <c r="B127" s="16">
        <v>267385</v>
      </c>
    </row>
    <row r="128" spans="1:2" x14ac:dyDescent="0.3">
      <c r="A128" s="19">
        <v>3141</v>
      </c>
    </row>
    <row r="129" spans="1:2" x14ac:dyDescent="0.3">
      <c r="A129" s="20" t="s">
        <v>199</v>
      </c>
      <c r="B129" s="16">
        <v>1824700</v>
      </c>
    </row>
    <row r="130" spans="1:2" x14ac:dyDescent="0.3">
      <c r="A130" s="19">
        <v>3161</v>
      </c>
    </row>
    <row r="131" spans="1:2" x14ac:dyDescent="0.3">
      <c r="A131" s="20" t="s">
        <v>140</v>
      </c>
      <c r="B131" s="16">
        <v>97022.399999999994</v>
      </c>
    </row>
    <row r="132" spans="1:2" x14ac:dyDescent="0.3">
      <c r="A132" s="19">
        <v>3181</v>
      </c>
    </row>
    <row r="133" spans="1:2" x14ac:dyDescent="0.3">
      <c r="A133" s="20" t="s">
        <v>135</v>
      </c>
      <c r="B133" s="16">
        <v>2897.76</v>
      </c>
    </row>
    <row r="134" spans="1:2" x14ac:dyDescent="0.3">
      <c r="A134" s="19">
        <v>3331</v>
      </c>
    </row>
    <row r="135" spans="1:2" x14ac:dyDescent="0.3">
      <c r="A135" s="20" t="s">
        <v>200</v>
      </c>
      <c r="B135" s="16">
        <v>0</v>
      </c>
    </row>
    <row r="136" spans="1:2" x14ac:dyDescent="0.3">
      <c r="A136" s="19">
        <v>3361</v>
      </c>
    </row>
    <row r="137" spans="1:2" x14ac:dyDescent="0.3">
      <c r="A137" s="20" t="s">
        <v>201</v>
      </c>
      <c r="B137" s="16">
        <v>1255</v>
      </c>
    </row>
    <row r="138" spans="1:2" x14ac:dyDescent="0.3">
      <c r="A138" s="19">
        <v>3471</v>
      </c>
    </row>
    <row r="139" spans="1:2" x14ac:dyDescent="0.3">
      <c r="A139" s="20" t="s">
        <v>454</v>
      </c>
      <c r="B139" s="16">
        <v>7192</v>
      </c>
    </row>
    <row r="140" spans="1:2" x14ac:dyDescent="0.3">
      <c r="A140" s="19">
        <v>3521</v>
      </c>
    </row>
    <row r="141" spans="1:2" x14ac:dyDescent="0.3">
      <c r="A141" s="20" t="s">
        <v>455</v>
      </c>
      <c r="B141" s="16">
        <v>5220</v>
      </c>
    </row>
    <row r="142" spans="1:2" x14ac:dyDescent="0.3">
      <c r="A142" s="19">
        <v>3531</v>
      </c>
    </row>
    <row r="143" spans="1:2" x14ac:dyDescent="0.3">
      <c r="A143" s="20" t="s">
        <v>202</v>
      </c>
      <c r="B143" s="16">
        <v>253550</v>
      </c>
    </row>
    <row r="144" spans="1:2" x14ac:dyDescent="0.3">
      <c r="A144" s="19">
        <v>3711</v>
      </c>
    </row>
    <row r="145" spans="1:2" x14ac:dyDescent="0.3">
      <c r="A145" s="20" t="s">
        <v>276</v>
      </c>
      <c r="B145" s="16">
        <v>0</v>
      </c>
    </row>
    <row r="146" spans="1:2" x14ac:dyDescent="0.3">
      <c r="A146" s="19">
        <v>3751</v>
      </c>
    </row>
    <row r="147" spans="1:2" x14ac:dyDescent="0.3">
      <c r="A147" s="20" t="s">
        <v>278</v>
      </c>
      <c r="B147" s="16">
        <v>0</v>
      </c>
    </row>
    <row r="148" spans="1:2" x14ac:dyDescent="0.3">
      <c r="A148" s="19">
        <v>5151</v>
      </c>
    </row>
    <row r="149" spans="1:2" x14ac:dyDescent="0.3">
      <c r="A149" s="20" t="s">
        <v>203</v>
      </c>
      <c r="B149" s="16">
        <v>1777947.48</v>
      </c>
    </row>
    <row r="150" spans="1:2" x14ac:dyDescent="0.3">
      <c r="A150" s="19">
        <v>5191</v>
      </c>
    </row>
    <row r="151" spans="1:2" x14ac:dyDescent="0.3">
      <c r="A151" s="20" t="s">
        <v>204</v>
      </c>
      <c r="B151" s="16">
        <v>16200</v>
      </c>
    </row>
    <row r="152" spans="1:2" x14ac:dyDescent="0.3">
      <c r="A152" s="19">
        <v>5211</v>
      </c>
    </row>
    <row r="153" spans="1:2" x14ac:dyDescent="0.3">
      <c r="A153" s="20" t="s">
        <v>341</v>
      </c>
      <c r="B153" s="16">
        <v>25052.52</v>
      </c>
    </row>
    <row r="154" spans="1:2" x14ac:dyDescent="0.3">
      <c r="A154" s="19">
        <v>5231</v>
      </c>
    </row>
    <row r="155" spans="1:2" x14ac:dyDescent="0.3">
      <c r="A155" s="20" t="s">
        <v>205</v>
      </c>
      <c r="B155" s="16">
        <v>236398.35</v>
      </c>
    </row>
    <row r="156" spans="1:2" x14ac:dyDescent="0.3">
      <c r="A156" s="19">
        <v>5651</v>
      </c>
    </row>
    <row r="157" spans="1:2" x14ac:dyDescent="0.3">
      <c r="A157" s="20" t="s">
        <v>206</v>
      </c>
      <c r="B157" s="16">
        <v>1911252</v>
      </c>
    </row>
    <row r="158" spans="1:2" x14ac:dyDescent="0.3">
      <c r="A158" s="19">
        <v>2991</v>
      </c>
    </row>
    <row r="159" spans="1:2" x14ac:dyDescent="0.3">
      <c r="A159" s="20" t="s">
        <v>1005</v>
      </c>
      <c r="B159" s="16">
        <v>1624</v>
      </c>
    </row>
    <row r="160" spans="1:2" x14ac:dyDescent="0.3">
      <c r="A160" s="18" t="s">
        <v>79</v>
      </c>
    </row>
    <row r="161" spans="1:2" x14ac:dyDescent="0.3">
      <c r="A161" s="19">
        <v>2151</v>
      </c>
    </row>
    <row r="162" spans="1:2" x14ac:dyDescent="0.3">
      <c r="A162" s="20" t="s">
        <v>329</v>
      </c>
      <c r="B162" s="16">
        <v>0</v>
      </c>
    </row>
    <row r="163" spans="1:2" x14ac:dyDescent="0.3">
      <c r="A163" s="19">
        <v>3231</v>
      </c>
    </row>
    <row r="164" spans="1:2" x14ac:dyDescent="0.3">
      <c r="A164" s="20" t="s">
        <v>207</v>
      </c>
      <c r="B164" s="16">
        <v>5250000</v>
      </c>
    </row>
    <row r="165" spans="1:2" x14ac:dyDescent="0.3">
      <c r="A165" s="19">
        <v>3331</v>
      </c>
    </row>
    <row r="166" spans="1:2" x14ac:dyDescent="0.3">
      <c r="A166" s="20" t="s">
        <v>200</v>
      </c>
      <c r="B166" s="16">
        <v>10496425.59</v>
      </c>
    </row>
    <row r="167" spans="1:2" x14ac:dyDescent="0.3">
      <c r="A167" s="19">
        <v>3391</v>
      </c>
    </row>
    <row r="168" spans="1:2" x14ac:dyDescent="0.3">
      <c r="A168" s="20" t="s">
        <v>141</v>
      </c>
      <c r="B168" s="16">
        <v>0</v>
      </c>
    </row>
    <row r="169" spans="1:2" x14ac:dyDescent="0.3">
      <c r="A169" s="19">
        <v>5691</v>
      </c>
    </row>
    <row r="170" spans="1:2" x14ac:dyDescent="0.3">
      <c r="A170" s="20" t="s">
        <v>81</v>
      </c>
      <c r="B170" s="16">
        <v>70724000</v>
      </c>
    </row>
    <row r="171" spans="1:2" x14ac:dyDescent="0.3">
      <c r="A171" s="19">
        <v>5911</v>
      </c>
    </row>
    <row r="172" spans="1:2" x14ac:dyDescent="0.3">
      <c r="A172" s="20" t="s">
        <v>208</v>
      </c>
      <c r="B172" s="16">
        <v>6020779.5999999996</v>
      </c>
    </row>
    <row r="173" spans="1:2" x14ac:dyDescent="0.3">
      <c r="A173" s="19">
        <v>5971</v>
      </c>
    </row>
    <row r="174" spans="1:2" x14ac:dyDescent="0.3">
      <c r="A174" s="20" t="s">
        <v>209</v>
      </c>
      <c r="B174" s="16">
        <v>4972314.42</v>
      </c>
    </row>
    <row r="175" spans="1:2" x14ac:dyDescent="0.3">
      <c r="A175" s="15" t="s">
        <v>357</v>
      </c>
    </row>
    <row r="176" spans="1:2" x14ac:dyDescent="0.3">
      <c r="A176" s="17" t="s">
        <v>86</v>
      </c>
    </row>
    <row r="177" spans="1:2" x14ac:dyDescent="0.3">
      <c r="A177" s="18" t="s">
        <v>358</v>
      </c>
    </row>
    <row r="178" spans="1:2" x14ac:dyDescent="0.3">
      <c r="A178" s="19">
        <v>2161</v>
      </c>
    </row>
    <row r="179" spans="1:2" x14ac:dyDescent="0.3">
      <c r="A179" s="20" t="s">
        <v>158</v>
      </c>
      <c r="B179" s="16">
        <v>1250000</v>
      </c>
    </row>
    <row r="180" spans="1:2" x14ac:dyDescent="0.3">
      <c r="A180" s="19">
        <v>2411</v>
      </c>
    </row>
    <row r="181" spans="1:2" x14ac:dyDescent="0.3">
      <c r="A181" s="20" t="s">
        <v>169</v>
      </c>
      <c r="B181" s="16">
        <v>236389.6</v>
      </c>
    </row>
    <row r="182" spans="1:2" x14ac:dyDescent="0.3">
      <c r="A182" s="19">
        <v>2421</v>
      </c>
    </row>
    <row r="183" spans="1:2" x14ac:dyDescent="0.3">
      <c r="A183" s="20" t="s">
        <v>159</v>
      </c>
      <c r="B183" s="16">
        <v>12100000</v>
      </c>
    </row>
    <row r="184" spans="1:2" x14ac:dyDescent="0.3">
      <c r="A184" s="19">
        <v>2471</v>
      </c>
    </row>
    <row r="185" spans="1:2" x14ac:dyDescent="0.3">
      <c r="A185" s="20" t="s">
        <v>170</v>
      </c>
      <c r="B185" s="16">
        <v>575211.67999999993</v>
      </c>
    </row>
    <row r="186" spans="1:2" x14ac:dyDescent="0.3">
      <c r="A186" s="19">
        <v>2491</v>
      </c>
    </row>
    <row r="187" spans="1:2" x14ac:dyDescent="0.3">
      <c r="A187" s="20" t="s">
        <v>161</v>
      </c>
      <c r="B187" s="16">
        <v>4862000</v>
      </c>
    </row>
    <row r="188" spans="1:2" x14ac:dyDescent="0.3">
      <c r="A188" s="19">
        <v>2721</v>
      </c>
    </row>
    <row r="189" spans="1:2" x14ac:dyDescent="0.3">
      <c r="A189" s="20" t="s">
        <v>162</v>
      </c>
      <c r="B189" s="16">
        <v>366490.4</v>
      </c>
    </row>
    <row r="190" spans="1:2" x14ac:dyDescent="0.3">
      <c r="A190" s="19">
        <v>2911</v>
      </c>
    </row>
    <row r="191" spans="1:2" x14ac:dyDescent="0.3">
      <c r="A191" s="20" t="s">
        <v>163</v>
      </c>
      <c r="B191" s="16">
        <v>921350</v>
      </c>
    </row>
    <row r="192" spans="1:2" x14ac:dyDescent="0.3">
      <c r="A192" s="19">
        <v>2971</v>
      </c>
    </row>
    <row r="193" spans="1:2" x14ac:dyDescent="0.3">
      <c r="A193" s="20" t="s">
        <v>193</v>
      </c>
      <c r="B193" s="16">
        <v>0</v>
      </c>
    </row>
    <row r="194" spans="1:2" x14ac:dyDescent="0.3">
      <c r="A194" s="19">
        <v>3261</v>
      </c>
    </row>
    <row r="195" spans="1:2" x14ac:dyDescent="0.3">
      <c r="A195" s="20" t="s">
        <v>175</v>
      </c>
      <c r="B195" s="16">
        <v>13740256</v>
      </c>
    </row>
    <row r="196" spans="1:2" x14ac:dyDescent="0.3">
      <c r="A196" s="19">
        <v>3371</v>
      </c>
    </row>
    <row r="197" spans="1:2" x14ac:dyDescent="0.3">
      <c r="A197" s="20" t="s">
        <v>334</v>
      </c>
      <c r="B197" s="16">
        <v>5006935</v>
      </c>
    </row>
    <row r="198" spans="1:2" x14ac:dyDescent="0.3">
      <c r="A198" s="19">
        <v>5611</v>
      </c>
    </row>
    <row r="199" spans="1:2" x14ac:dyDescent="0.3">
      <c r="A199" s="20" t="s">
        <v>181</v>
      </c>
      <c r="B199" s="16">
        <v>70064.399999999994</v>
      </c>
    </row>
    <row r="200" spans="1:2" x14ac:dyDescent="0.3">
      <c r="A200" s="19">
        <v>5671</v>
      </c>
    </row>
    <row r="201" spans="1:2" x14ac:dyDescent="0.3">
      <c r="A201" s="20" t="s">
        <v>254</v>
      </c>
      <c r="B201" s="16">
        <v>2006747.12</v>
      </c>
    </row>
    <row r="202" spans="1:2" x14ac:dyDescent="0.3">
      <c r="A202" s="19">
        <v>5631</v>
      </c>
    </row>
    <row r="203" spans="1:2" x14ac:dyDescent="0.3">
      <c r="A203" s="20" t="s">
        <v>1071</v>
      </c>
      <c r="B203" s="16">
        <v>45765</v>
      </c>
    </row>
    <row r="204" spans="1:2" x14ac:dyDescent="0.3">
      <c r="A204" s="15" t="s">
        <v>116</v>
      </c>
    </row>
    <row r="205" spans="1:2" x14ac:dyDescent="0.3">
      <c r="A205" s="17" t="s">
        <v>86</v>
      </c>
    </row>
    <row r="206" spans="1:2" x14ac:dyDescent="0.3">
      <c r="A206" s="18" t="s">
        <v>117</v>
      </c>
    </row>
    <row r="207" spans="1:2" x14ac:dyDescent="0.3">
      <c r="A207" s="19">
        <v>2161</v>
      </c>
    </row>
    <row r="208" spans="1:2" x14ac:dyDescent="0.3">
      <c r="A208" s="20" t="s">
        <v>158</v>
      </c>
      <c r="B208" s="16">
        <v>28000</v>
      </c>
    </row>
    <row r="209" spans="1:2" x14ac:dyDescent="0.3">
      <c r="A209" s="19">
        <v>2461</v>
      </c>
    </row>
    <row r="210" spans="1:2" x14ac:dyDescent="0.3">
      <c r="A210" s="20" t="s">
        <v>160</v>
      </c>
      <c r="B210" s="16">
        <v>9600000</v>
      </c>
    </row>
    <row r="211" spans="1:2" x14ac:dyDescent="0.3">
      <c r="A211" s="19">
        <v>2721</v>
      </c>
    </row>
    <row r="212" spans="1:2" x14ac:dyDescent="0.3">
      <c r="A212" s="20" t="s">
        <v>162</v>
      </c>
      <c r="B212" s="16">
        <v>96000</v>
      </c>
    </row>
    <row r="213" spans="1:2" x14ac:dyDescent="0.3">
      <c r="A213" s="19">
        <v>2911</v>
      </c>
    </row>
    <row r="214" spans="1:2" x14ac:dyDescent="0.3">
      <c r="A214" s="20" t="s">
        <v>163</v>
      </c>
      <c r="B214" s="16">
        <v>150000</v>
      </c>
    </row>
    <row r="215" spans="1:2" x14ac:dyDescent="0.3">
      <c r="A215" s="19">
        <v>3111</v>
      </c>
    </row>
    <row r="216" spans="1:2" x14ac:dyDescent="0.3">
      <c r="A216" s="20" t="s">
        <v>118</v>
      </c>
      <c r="B216" s="16">
        <v>85500000</v>
      </c>
    </row>
    <row r="217" spans="1:2" x14ac:dyDescent="0.3">
      <c r="A217" s="15" t="s">
        <v>88</v>
      </c>
    </row>
    <row r="218" spans="1:2" x14ac:dyDescent="0.3">
      <c r="A218" s="17" t="s">
        <v>86</v>
      </c>
    </row>
    <row r="219" spans="1:2" x14ac:dyDescent="0.3">
      <c r="A219" s="18" t="s">
        <v>89</v>
      </c>
    </row>
    <row r="220" spans="1:2" x14ac:dyDescent="0.3">
      <c r="A220" s="19">
        <v>2161</v>
      </c>
    </row>
    <row r="221" spans="1:2" x14ac:dyDescent="0.3">
      <c r="A221" s="20" t="s">
        <v>158</v>
      </c>
      <c r="B221" s="16">
        <v>175000</v>
      </c>
    </row>
    <row r="222" spans="1:2" x14ac:dyDescent="0.3">
      <c r="A222" s="19">
        <v>2711</v>
      </c>
    </row>
    <row r="223" spans="1:2" x14ac:dyDescent="0.3">
      <c r="A223" s="20" t="s">
        <v>138</v>
      </c>
      <c r="B223" s="16">
        <v>0</v>
      </c>
    </row>
    <row r="224" spans="1:2" x14ac:dyDescent="0.3">
      <c r="A224" s="19">
        <v>2721</v>
      </c>
    </row>
    <row r="225" spans="1:2" x14ac:dyDescent="0.3">
      <c r="A225" s="20" t="s">
        <v>162</v>
      </c>
      <c r="B225" s="16">
        <v>180000</v>
      </c>
    </row>
    <row r="226" spans="1:2" x14ac:dyDescent="0.3">
      <c r="A226" s="19">
        <v>3261</v>
      </c>
    </row>
    <row r="227" spans="1:2" x14ac:dyDescent="0.3">
      <c r="A227" s="20" t="s">
        <v>175</v>
      </c>
      <c r="B227" s="16">
        <v>0</v>
      </c>
    </row>
    <row r="228" spans="1:2" x14ac:dyDescent="0.3">
      <c r="A228" s="19">
        <v>3581</v>
      </c>
    </row>
    <row r="229" spans="1:2" x14ac:dyDescent="0.3">
      <c r="A229" s="20" t="s">
        <v>90</v>
      </c>
      <c r="B229" s="16">
        <v>180000000</v>
      </c>
    </row>
    <row r="230" spans="1:2" x14ac:dyDescent="0.3">
      <c r="A230" s="15" t="s">
        <v>323</v>
      </c>
    </row>
    <row r="231" spans="1:2" x14ac:dyDescent="0.3">
      <c r="A231" s="17" t="s">
        <v>30</v>
      </c>
    </row>
    <row r="232" spans="1:2" x14ac:dyDescent="0.3">
      <c r="A232" s="18" t="s">
        <v>324</v>
      </c>
    </row>
    <row r="233" spans="1:2" x14ac:dyDescent="0.3">
      <c r="A233" s="19">
        <v>3181</v>
      </c>
    </row>
    <row r="234" spans="1:2" x14ac:dyDescent="0.3">
      <c r="A234" s="20" t="s">
        <v>135</v>
      </c>
      <c r="B234" s="16">
        <v>5000</v>
      </c>
    </row>
    <row r="235" spans="1:2" x14ac:dyDescent="0.3">
      <c r="A235" s="19">
        <v>3361</v>
      </c>
    </row>
    <row r="236" spans="1:2" x14ac:dyDescent="0.3">
      <c r="A236" s="20" t="s">
        <v>201</v>
      </c>
      <c r="B236" s="16">
        <v>0</v>
      </c>
    </row>
    <row r="237" spans="1:2" x14ac:dyDescent="0.3">
      <c r="A237" s="19">
        <v>3391</v>
      </c>
    </row>
    <row r="238" spans="1:2" x14ac:dyDescent="0.3">
      <c r="A238" s="20" t="s">
        <v>141</v>
      </c>
      <c r="B238" s="16">
        <v>450000</v>
      </c>
    </row>
    <row r="239" spans="1:2" x14ac:dyDescent="0.3">
      <c r="A239" s="19">
        <v>3611</v>
      </c>
    </row>
    <row r="240" spans="1:2" x14ac:dyDescent="0.3">
      <c r="A240" s="20" t="s">
        <v>325</v>
      </c>
      <c r="B240" s="16">
        <v>34235912.920000002</v>
      </c>
    </row>
    <row r="241" spans="1:2" x14ac:dyDescent="0.3">
      <c r="A241" s="19">
        <v>3651</v>
      </c>
    </row>
    <row r="242" spans="1:2" x14ac:dyDescent="0.3">
      <c r="A242" s="20" t="s">
        <v>327</v>
      </c>
      <c r="B242" s="16">
        <v>4728216</v>
      </c>
    </row>
    <row r="243" spans="1:2" x14ac:dyDescent="0.3">
      <c r="A243" s="19">
        <v>3661</v>
      </c>
    </row>
    <row r="244" spans="1:2" x14ac:dyDescent="0.3">
      <c r="A244" s="20" t="s">
        <v>328</v>
      </c>
      <c r="B244" s="16">
        <v>8995784</v>
      </c>
    </row>
    <row r="245" spans="1:2" x14ac:dyDescent="0.3">
      <c r="A245" s="15" t="s">
        <v>125</v>
      </c>
    </row>
    <row r="246" spans="1:2" x14ac:dyDescent="0.3">
      <c r="A246" s="17" t="s">
        <v>123</v>
      </c>
    </row>
    <row r="247" spans="1:2" x14ac:dyDescent="0.3">
      <c r="A247" s="18" t="s">
        <v>293</v>
      </c>
    </row>
    <row r="248" spans="1:2" x14ac:dyDescent="0.3">
      <c r="A248" s="19">
        <v>4451</v>
      </c>
    </row>
    <row r="249" spans="1:2" x14ac:dyDescent="0.3">
      <c r="A249" s="20" t="s">
        <v>230</v>
      </c>
      <c r="B249" s="16">
        <v>960000</v>
      </c>
    </row>
    <row r="250" spans="1:2" x14ac:dyDescent="0.3">
      <c r="A250" s="18" t="s">
        <v>126</v>
      </c>
    </row>
    <row r="251" spans="1:2" x14ac:dyDescent="0.3">
      <c r="A251" s="19">
        <v>3391</v>
      </c>
    </row>
    <row r="252" spans="1:2" x14ac:dyDescent="0.3">
      <c r="A252" s="20" t="s">
        <v>141</v>
      </c>
      <c r="B252" s="16">
        <v>812000</v>
      </c>
    </row>
    <row r="253" spans="1:2" x14ac:dyDescent="0.3">
      <c r="A253" s="19">
        <v>3411</v>
      </c>
    </row>
    <row r="254" spans="1:2" x14ac:dyDescent="0.3">
      <c r="A254" s="20" t="s">
        <v>268</v>
      </c>
      <c r="B254" s="16">
        <v>2112609.0699999998</v>
      </c>
    </row>
    <row r="255" spans="1:2" x14ac:dyDescent="0.3">
      <c r="A255" s="19">
        <v>3821</v>
      </c>
    </row>
    <row r="256" spans="1:2" x14ac:dyDescent="0.3">
      <c r="A256" s="20" t="s">
        <v>229</v>
      </c>
      <c r="B256" s="16">
        <v>160000</v>
      </c>
    </row>
    <row r="257" spans="1:2" x14ac:dyDescent="0.3">
      <c r="A257" s="19">
        <v>3921</v>
      </c>
    </row>
    <row r="258" spans="1:2" x14ac:dyDescent="0.3">
      <c r="A258" s="20" t="s">
        <v>35</v>
      </c>
      <c r="B258" s="16">
        <v>0</v>
      </c>
    </row>
    <row r="259" spans="1:2" x14ac:dyDescent="0.3">
      <c r="A259" s="19">
        <v>3922</v>
      </c>
    </row>
    <row r="260" spans="1:2" x14ac:dyDescent="0.3">
      <c r="A260" s="20" t="s">
        <v>127</v>
      </c>
      <c r="B260" s="16">
        <v>2312000</v>
      </c>
    </row>
    <row r="261" spans="1:2" x14ac:dyDescent="0.3">
      <c r="A261" s="19">
        <v>5811</v>
      </c>
    </row>
    <row r="262" spans="1:2" x14ac:dyDescent="0.3">
      <c r="A262" s="20" t="s">
        <v>128</v>
      </c>
      <c r="B262" s="16">
        <v>39296155.600000001</v>
      </c>
    </row>
    <row r="263" spans="1:2" x14ac:dyDescent="0.3">
      <c r="A263" s="18" t="s">
        <v>375</v>
      </c>
    </row>
    <row r="264" spans="1:2" x14ac:dyDescent="0.3">
      <c r="A264" s="19">
        <v>4481</v>
      </c>
    </row>
    <row r="265" spans="1:2" x14ac:dyDescent="0.3">
      <c r="A265" s="20" t="s">
        <v>376</v>
      </c>
      <c r="B265" s="16">
        <v>751609.44</v>
      </c>
    </row>
    <row r="266" spans="1:2" x14ac:dyDescent="0.3">
      <c r="A266" s="15" t="s">
        <v>270</v>
      </c>
    </row>
    <row r="267" spans="1:2" x14ac:dyDescent="0.3">
      <c r="A267" s="17" t="s">
        <v>30</v>
      </c>
    </row>
    <row r="268" spans="1:2" x14ac:dyDescent="0.3">
      <c r="A268" s="18" t="s">
        <v>271</v>
      </c>
    </row>
    <row r="269" spans="1:2" x14ac:dyDescent="0.3">
      <c r="A269" s="19">
        <v>2111</v>
      </c>
    </row>
    <row r="270" spans="1:2" x14ac:dyDescent="0.3">
      <c r="A270" s="20" t="s">
        <v>157</v>
      </c>
      <c r="B270" s="16">
        <v>65811.5</v>
      </c>
    </row>
    <row r="271" spans="1:2" x14ac:dyDescent="0.3">
      <c r="A271" s="19">
        <v>2211</v>
      </c>
    </row>
    <row r="272" spans="1:2" x14ac:dyDescent="0.3">
      <c r="A272" s="20" t="s">
        <v>137</v>
      </c>
      <c r="B272" s="16">
        <v>2545</v>
      </c>
    </row>
    <row r="273" spans="1:2" x14ac:dyDescent="0.3">
      <c r="A273" s="19">
        <v>2231</v>
      </c>
    </row>
    <row r="274" spans="1:2" x14ac:dyDescent="0.3">
      <c r="A274" s="20" t="s">
        <v>257</v>
      </c>
      <c r="B274" s="16">
        <v>0</v>
      </c>
    </row>
    <row r="275" spans="1:2" x14ac:dyDescent="0.3">
      <c r="A275" s="19">
        <v>2911</v>
      </c>
    </row>
    <row r="276" spans="1:2" x14ac:dyDescent="0.3">
      <c r="A276" s="20" t="s">
        <v>163</v>
      </c>
      <c r="B276" s="16">
        <v>350</v>
      </c>
    </row>
    <row r="277" spans="1:2" x14ac:dyDescent="0.3">
      <c r="A277" s="19">
        <v>2941</v>
      </c>
    </row>
    <row r="278" spans="1:2" x14ac:dyDescent="0.3">
      <c r="A278" s="20" t="s">
        <v>198</v>
      </c>
      <c r="B278" s="16">
        <v>200</v>
      </c>
    </row>
    <row r="279" spans="1:2" x14ac:dyDescent="0.3">
      <c r="A279" s="19">
        <v>3181</v>
      </c>
    </row>
    <row r="280" spans="1:2" x14ac:dyDescent="0.3">
      <c r="A280" s="20" t="s">
        <v>135</v>
      </c>
      <c r="B280" s="16">
        <v>5500</v>
      </c>
    </row>
    <row r="281" spans="1:2" x14ac:dyDescent="0.3">
      <c r="A281" s="19">
        <v>3291</v>
      </c>
    </row>
    <row r="282" spans="1:2" x14ac:dyDescent="0.3">
      <c r="A282" s="20" t="s">
        <v>272</v>
      </c>
      <c r="B282" s="16">
        <v>126633.02</v>
      </c>
    </row>
    <row r="283" spans="1:2" x14ac:dyDescent="0.3">
      <c r="A283" s="19">
        <v>3311</v>
      </c>
    </row>
    <row r="284" spans="1:2" x14ac:dyDescent="0.3">
      <c r="A284" s="20" t="s">
        <v>176</v>
      </c>
      <c r="B284" s="16">
        <v>3325000</v>
      </c>
    </row>
    <row r="285" spans="1:2" x14ac:dyDescent="0.3">
      <c r="A285" s="19">
        <v>3331</v>
      </c>
    </row>
    <row r="286" spans="1:2" x14ac:dyDescent="0.3">
      <c r="A286" s="20" t="s">
        <v>200</v>
      </c>
      <c r="B286" s="16">
        <v>2605267.2000000002</v>
      </c>
    </row>
    <row r="287" spans="1:2" x14ac:dyDescent="0.3">
      <c r="A287" s="19">
        <v>3361</v>
      </c>
    </row>
    <row r="288" spans="1:2" x14ac:dyDescent="0.3">
      <c r="A288" s="20" t="s">
        <v>201</v>
      </c>
      <c r="B288" s="16">
        <v>9566</v>
      </c>
    </row>
    <row r="289" spans="1:2" x14ac:dyDescent="0.3">
      <c r="A289" s="19">
        <v>3411</v>
      </c>
    </row>
    <row r="290" spans="1:2" x14ac:dyDescent="0.3">
      <c r="A290" s="20" t="s">
        <v>268</v>
      </c>
      <c r="B290" s="16">
        <v>12846689.84</v>
      </c>
    </row>
    <row r="291" spans="1:2" x14ac:dyDescent="0.3">
      <c r="A291" s="19">
        <v>3421</v>
      </c>
    </row>
    <row r="292" spans="1:2" x14ac:dyDescent="0.3">
      <c r="A292" s="20" t="s">
        <v>273</v>
      </c>
      <c r="B292" s="16">
        <v>67083372.82</v>
      </c>
    </row>
    <row r="293" spans="1:2" x14ac:dyDescent="0.3">
      <c r="A293" s="19">
        <v>3431</v>
      </c>
    </row>
    <row r="294" spans="1:2" x14ac:dyDescent="0.3">
      <c r="A294" s="20" t="s">
        <v>274</v>
      </c>
      <c r="B294" s="16">
        <v>1850000</v>
      </c>
    </row>
    <row r="295" spans="1:2" x14ac:dyDescent="0.3">
      <c r="A295" s="19">
        <v>3511</v>
      </c>
    </row>
    <row r="296" spans="1:2" x14ac:dyDescent="0.3">
      <c r="A296" s="20" t="s">
        <v>275</v>
      </c>
      <c r="B296" s="16">
        <v>15000000</v>
      </c>
    </row>
    <row r="297" spans="1:2" x14ac:dyDescent="0.3">
      <c r="A297" s="19">
        <v>3711</v>
      </c>
    </row>
    <row r="298" spans="1:2" x14ac:dyDescent="0.3">
      <c r="A298" s="20" t="s">
        <v>276</v>
      </c>
      <c r="B298" s="16">
        <v>8960</v>
      </c>
    </row>
    <row r="299" spans="1:2" x14ac:dyDescent="0.3">
      <c r="A299" s="19">
        <v>3721</v>
      </c>
    </row>
    <row r="300" spans="1:2" x14ac:dyDescent="0.3">
      <c r="A300" s="20" t="s">
        <v>277</v>
      </c>
      <c r="B300" s="16">
        <v>0</v>
      </c>
    </row>
    <row r="301" spans="1:2" x14ac:dyDescent="0.3">
      <c r="A301" s="19">
        <v>3751</v>
      </c>
    </row>
    <row r="302" spans="1:2" x14ac:dyDescent="0.3">
      <c r="A302" s="20" t="s">
        <v>278</v>
      </c>
      <c r="B302" s="16">
        <v>2480</v>
      </c>
    </row>
    <row r="303" spans="1:2" x14ac:dyDescent="0.3">
      <c r="A303" s="19">
        <v>3791</v>
      </c>
    </row>
    <row r="304" spans="1:2" x14ac:dyDescent="0.3">
      <c r="A304" s="20" t="s">
        <v>279</v>
      </c>
      <c r="B304" s="16">
        <v>3500</v>
      </c>
    </row>
    <row r="305" spans="1:2" x14ac:dyDescent="0.3">
      <c r="A305" s="19">
        <v>3821</v>
      </c>
    </row>
    <row r="306" spans="1:2" x14ac:dyDescent="0.3">
      <c r="A306" s="20" t="s">
        <v>229</v>
      </c>
      <c r="B306" s="16">
        <v>1000000</v>
      </c>
    </row>
    <row r="307" spans="1:2" x14ac:dyDescent="0.3">
      <c r="A307" s="19">
        <v>3961</v>
      </c>
    </row>
    <row r="308" spans="1:2" x14ac:dyDescent="0.3">
      <c r="A308" s="20" t="s">
        <v>280</v>
      </c>
      <c r="B308" s="16">
        <v>18000</v>
      </c>
    </row>
    <row r="309" spans="1:2" x14ac:dyDescent="0.3">
      <c r="A309" s="19">
        <v>5111</v>
      </c>
    </row>
    <row r="310" spans="1:2" x14ac:dyDescent="0.3">
      <c r="A310" s="20" t="s">
        <v>281</v>
      </c>
      <c r="B310" s="16">
        <v>320000</v>
      </c>
    </row>
    <row r="311" spans="1:2" x14ac:dyDescent="0.3">
      <c r="A311" s="19">
        <v>5151</v>
      </c>
    </row>
    <row r="312" spans="1:2" x14ac:dyDescent="0.3">
      <c r="A312" s="20" t="s">
        <v>203</v>
      </c>
      <c r="B312" s="16">
        <v>332880.39</v>
      </c>
    </row>
    <row r="313" spans="1:2" x14ac:dyDescent="0.3">
      <c r="A313" s="19">
        <v>6131</v>
      </c>
    </row>
    <row r="314" spans="1:2" x14ac:dyDescent="0.3">
      <c r="A314" s="20" t="s">
        <v>111</v>
      </c>
      <c r="B314" s="16">
        <v>15105020.039999999</v>
      </c>
    </row>
    <row r="315" spans="1:2" x14ac:dyDescent="0.3">
      <c r="A315" s="19">
        <v>6321</v>
      </c>
    </row>
    <row r="316" spans="1:2" x14ac:dyDescent="0.3">
      <c r="A316" s="20" t="s">
        <v>282</v>
      </c>
      <c r="B316" s="16">
        <v>100632924.14</v>
      </c>
    </row>
    <row r="317" spans="1:2" x14ac:dyDescent="0.3">
      <c r="A317" s="15" t="s">
        <v>249</v>
      </c>
    </row>
    <row r="318" spans="1:2" x14ac:dyDescent="0.3">
      <c r="A318" s="17" t="s">
        <v>186</v>
      </c>
    </row>
    <row r="319" spans="1:2" x14ac:dyDescent="0.3">
      <c r="A319" s="18" t="s">
        <v>250</v>
      </c>
    </row>
    <row r="320" spans="1:2" x14ac:dyDescent="0.3">
      <c r="A320" s="19">
        <v>2171</v>
      </c>
    </row>
    <row r="321" spans="1:2" x14ac:dyDescent="0.3">
      <c r="A321" s="20" t="s">
        <v>251</v>
      </c>
      <c r="B321" s="16">
        <v>30000</v>
      </c>
    </row>
    <row r="322" spans="1:2" x14ac:dyDescent="0.3">
      <c r="A322" s="19">
        <v>2221</v>
      </c>
    </row>
    <row r="323" spans="1:2" x14ac:dyDescent="0.3">
      <c r="A323" s="20" t="s">
        <v>190</v>
      </c>
      <c r="B323" s="16">
        <v>40000</v>
      </c>
    </row>
    <row r="324" spans="1:2" x14ac:dyDescent="0.3">
      <c r="A324" s="19">
        <v>2521</v>
      </c>
    </row>
    <row r="325" spans="1:2" x14ac:dyDescent="0.3">
      <c r="A325" s="20" t="s">
        <v>216</v>
      </c>
      <c r="B325" s="16">
        <v>50000</v>
      </c>
    </row>
    <row r="326" spans="1:2" x14ac:dyDescent="0.3">
      <c r="A326" s="19">
        <v>2591</v>
      </c>
    </row>
    <row r="327" spans="1:2" x14ac:dyDescent="0.3">
      <c r="A327" s="20" t="s">
        <v>252</v>
      </c>
      <c r="B327" s="16">
        <v>3775271.34</v>
      </c>
    </row>
    <row r="328" spans="1:2" x14ac:dyDescent="0.3">
      <c r="A328" s="19">
        <v>3391</v>
      </c>
    </row>
    <row r="329" spans="1:2" x14ac:dyDescent="0.3">
      <c r="A329" s="20" t="s">
        <v>141</v>
      </c>
      <c r="B329" s="16">
        <v>600000</v>
      </c>
    </row>
    <row r="330" spans="1:2" x14ac:dyDescent="0.3">
      <c r="A330" s="19">
        <v>3821</v>
      </c>
    </row>
    <row r="331" spans="1:2" x14ac:dyDescent="0.3">
      <c r="A331" s="20" t="s">
        <v>229</v>
      </c>
      <c r="B331" s="16">
        <v>619981</v>
      </c>
    </row>
    <row r="332" spans="1:2" x14ac:dyDescent="0.3">
      <c r="A332" s="19">
        <v>4211</v>
      </c>
    </row>
    <row r="333" spans="1:2" x14ac:dyDescent="0.3">
      <c r="A333" s="20" t="s">
        <v>245</v>
      </c>
      <c r="B333" s="16">
        <v>199200</v>
      </c>
    </row>
    <row r="334" spans="1:2" x14ac:dyDescent="0.3">
      <c r="A334" s="19">
        <v>4411</v>
      </c>
    </row>
    <row r="335" spans="1:2" x14ac:dyDescent="0.3">
      <c r="A335" s="20" t="s">
        <v>151</v>
      </c>
      <c r="B335" s="16">
        <v>450000</v>
      </c>
    </row>
    <row r="336" spans="1:2" x14ac:dyDescent="0.3">
      <c r="A336" s="19">
        <v>5671</v>
      </c>
    </row>
    <row r="337" spans="1:2" x14ac:dyDescent="0.3">
      <c r="A337" s="20" t="s">
        <v>254</v>
      </c>
      <c r="B337" s="16">
        <v>100000</v>
      </c>
    </row>
    <row r="338" spans="1:2" x14ac:dyDescent="0.3">
      <c r="A338" s="19">
        <v>5781</v>
      </c>
    </row>
    <row r="339" spans="1:2" x14ac:dyDescent="0.3">
      <c r="A339" s="20" t="s">
        <v>255</v>
      </c>
      <c r="B339" s="16">
        <v>50000</v>
      </c>
    </row>
    <row r="340" spans="1:2" x14ac:dyDescent="0.3">
      <c r="A340" s="15" t="s">
        <v>362</v>
      </c>
    </row>
    <row r="341" spans="1:2" x14ac:dyDescent="0.3">
      <c r="A341" s="17" t="s">
        <v>86</v>
      </c>
    </row>
    <row r="342" spans="1:2" x14ac:dyDescent="0.3">
      <c r="A342" s="18" t="s">
        <v>363</v>
      </c>
    </row>
    <row r="343" spans="1:2" x14ac:dyDescent="0.3">
      <c r="A343" s="19">
        <v>2221</v>
      </c>
    </row>
    <row r="344" spans="1:2" x14ac:dyDescent="0.3">
      <c r="A344" s="20" t="s">
        <v>190</v>
      </c>
      <c r="B344" s="16">
        <v>59000</v>
      </c>
    </row>
    <row r="345" spans="1:2" x14ac:dyDescent="0.3">
      <c r="A345" s="19">
        <v>2721</v>
      </c>
    </row>
    <row r="346" spans="1:2" x14ac:dyDescent="0.3">
      <c r="A346" s="20" t="s">
        <v>162</v>
      </c>
      <c r="B346" s="16">
        <v>34000</v>
      </c>
    </row>
    <row r="347" spans="1:2" x14ac:dyDescent="0.3">
      <c r="A347" s="19">
        <v>2911</v>
      </c>
    </row>
    <row r="348" spans="1:2" x14ac:dyDescent="0.3">
      <c r="A348" s="20" t="s">
        <v>163</v>
      </c>
      <c r="B348" s="16">
        <v>50000</v>
      </c>
    </row>
    <row r="349" spans="1:2" x14ac:dyDescent="0.3">
      <c r="A349" s="19">
        <v>3571</v>
      </c>
    </row>
    <row r="350" spans="1:2" x14ac:dyDescent="0.3">
      <c r="A350" s="20" t="s">
        <v>179</v>
      </c>
      <c r="B350" s="16">
        <v>250000</v>
      </c>
    </row>
    <row r="351" spans="1:2" x14ac:dyDescent="0.3">
      <c r="A351" s="15" t="s">
        <v>148</v>
      </c>
    </row>
    <row r="352" spans="1:2" x14ac:dyDescent="0.3">
      <c r="A352" s="17" t="s">
        <v>123</v>
      </c>
    </row>
    <row r="353" spans="1:2" x14ac:dyDescent="0.3">
      <c r="A353" s="18" t="s">
        <v>149</v>
      </c>
    </row>
    <row r="354" spans="1:2" x14ac:dyDescent="0.3">
      <c r="A354" s="19">
        <v>4411</v>
      </c>
    </row>
    <row r="355" spans="1:2" x14ac:dyDescent="0.3">
      <c r="A355" s="20" t="s">
        <v>151</v>
      </c>
      <c r="B355" s="16">
        <v>4432000</v>
      </c>
    </row>
    <row r="356" spans="1:2" x14ac:dyDescent="0.3">
      <c r="A356" s="15" t="s">
        <v>96</v>
      </c>
    </row>
    <row r="357" spans="1:2" x14ac:dyDescent="0.3">
      <c r="A357" s="17" t="s">
        <v>86</v>
      </c>
    </row>
    <row r="358" spans="1:2" x14ac:dyDescent="0.3">
      <c r="A358" s="18" t="s">
        <v>256</v>
      </c>
    </row>
    <row r="359" spans="1:2" x14ac:dyDescent="0.3">
      <c r="A359" s="19">
        <v>2211</v>
      </c>
    </row>
    <row r="360" spans="1:2" x14ac:dyDescent="0.3">
      <c r="A360" s="20" t="s">
        <v>137</v>
      </c>
      <c r="B360" s="16">
        <v>270000</v>
      </c>
    </row>
    <row r="361" spans="1:2" x14ac:dyDescent="0.3">
      <c r="A361" s="19">
        <v>2231</v>
      </c>
    </row>
    <row r="362" spans="1:2" x14ac:dyDescent="0.3">
      <c r="A362" s="20" t="s">
        <v>257</v>
      </c>
      <c r="B362" s="16">
        <v>5000</v>
      </c>
    </row>
    <row r="363" spans="1:2" x14ac:dyDescent="0.3">
      <c r="A363" s="19">
        <v>2461</v>
      </c>
    </row>
    <row r="364" spans="1:2" x14ac:dyDescent="0.3">
      <c r="A364" s="20" t="s">
        <v>160</v>
      </c>
      <c r="B364" s="16">
        <v>1000</v>
      </c>
    </row>
    <row r="365" spans="1:2" x14ac:dyDescent="0.3">
      <c r="A365" s="19">
        <v>2471</v>
      </c>
    </row>
    <row r="366" spans="1:2" x14ac:dyDescent="0.3">
      <c r="A366" s="20" t="s">
        <v>170</v>
      </c>
      <c r="B366" s="16">
        <v>2000</v>
      </c>
    </row>
    <row r="367" spans="1:2" x14ac:dyDescent="0.3">
      <c r="A367" s="19">
        <v>2921</v>
      </c>
    </row>
    <row r="368" spans="1:2" x14ac:dyDescent="0.3">
      <c r="A368" s="20" t="s">
        <v>258</v>
      </c>
      <c r="B368" s="16">
        <v>1000</v>
      </c>
    </row>
    <row r="369" spans="1:2" x14ac:dyDescent="0.3">
      <c r="A369" s="19">
        <v>2961</v>
      </c>
    </row>
    <row r="370" spans="1:2" x14ac:dyDescent="0.3">
      <c r="A370" s="20" t="s">
        <v>259</v>
      </c>
      <c r="B370" s="16">
        <v>45000</v>
      </c>
    </row>
    <row r="371" spans="1:2" x14ac:dyDescent="0.3">
      <c r="A371" s="19">
        <v>3571</v>
      </c>
    </row>
    <row r="372" spans="1:2" x14ac:dyDescent="0.3">
      <c r="A372" s="20" t="s">
        <v>179</v>
      </c>
      <c r="B372" s="16">
        <v>80000</v>
      </c>
    </row>
    <row r="373" spans="1:2" x14ac:dyDescent="0.3">
      <c r="A373" s="19">
        <v>3821</v>
      </c>
    </row>
    <row r="374" spans="1:2" x14ac:dyDescent="0.3">
      <c r="A374" s="20" t="s">
        <v>229</v>
      </c>
      <c r="B374" s="16">
        <v>50000</v>
      </c>
    </row>
    <row r="375" spans="1:2" x14ac:dyDescent="0.3">
      <c r="A375" s="18" t="s">
        <v>260</v>
      </c>
    </row>
    <row r="376" spans="1:2" x14ac:dyDescent="0.3">
      <c r="A376" s="19">
        <v>2531</v>
      </c>
    </row>
    <row r="377" spans="1:2" x14ac:dyDescent="0.3">
      <c r="A377" s="20" t="s">
        <v>191</v>
      </c>
      <c r="B377" s="16">
        <v>50000</v>
      </c>
    </row>
    <row r="378" spans="1:2" x14ac:dyDescent="0.3">
      <c r="A378" s="19">
        <v>2541</v>
      </c>
    </row>
    <row r="379" spans="1:2" x14ac:dyDescent="0.3">
      <c r="A379" s="20" t="s">
        <v>192</v>
      </c>
      <c r="B379" s="16">
        <v>52000</v>
      </c>
    </row>
    <row r="380" spans="1:2" x14ac:dyDescent="0.3">
      <c r="A380" s="19">
        <v>2721</v>
      </c>
    </row>
    <row r="381" spans="1:2" x14ac:dyDescent="0.3">
      <c r="A381" s="20" t="s">
        <v>162</v>
      </c>
      <c r="B381" s="16">
        <v>2000000</v>
      </c>
    </row>
    <row r="382" spans="1:2" x14ac:dyDescent="0.3">
      <c r="A382" s="19">
        <v>2911</v>
      </c>
    </row>
    <row r="383" spans="1:2" x14ac:dyDescent="0.3">
      <c r="A383" s="20" t="s">
        <v>163</v>
      </c>
      <c r="B383" s="16">
        <v>30000</v>
      </c>
    </row>
    <row r="384" spans="1:2" x14ac:dyDescent="0.3">
      <c r="A384" s="19">
        <v>5651</v>
      </c>
    </row>
    <row r="385" spans="1:2" x14ac:dyDescent="0.3">
      <c r="A385" s="20" t="s">
        <v>206</v>
      </c>
      <c r="B385" s="16">
        <v>100000</v>
      </c>
    </row>
    <row r="386" spans="1:2" x14ac:dyDescent="0.3">
      <c r="A386" s="19">
        <v>5691</v>
      </c>
    </row>
    <row r="387" spans="1:2" x14ac:dyDescent="0.3">
      <c r="A387" s="20" t="s">
        <v>81</v>
      </c>
      <c r="B387" s="16">
        <v>1581950</v>
      </c>
    </row>
    <row r="388" spans="1:2" x14ac:dyDescent="0.3">
      <c r="A388" s="18" t="s">
        <v>97</v>
      </c>
    </row>
    <row r="389" spans="1:2" x14ac:dyDescent="0.3">
      <c r="A389" s="19">
        <v>3251</v>
      </c>
    </row>
    <row r="390" spans="1:2" x14ac:dyDescent="0.3">
      <c r="A390" s="20" t="s">
        <v>98</v>
      </c>
      <c r="B390" s="16">
        <v>9003456</v>
      </c>
    </row>
    <row r="391" spans="1:2" x14ac:dyDescent="0.3">
      <c r="A391" s="15" t="s">
        <v>44</v>
      </c>
    </row>
    <row r="392" spans="1:2" x14ac:dyDescent="0.3">
      <c r="A392" s="17" t="s">
        <v>30</v>
      </c>
    </row>
    <row r="393" spans="1:2" x14ac:dyDescent="0.3">
      <c r="A393" s="18" t="s">
        <v>103</v>
      </c>
    </row>
    <row r="394" spans="1:2" x14ac:dyDescent="0.3">
      <c r="A394" s="19">
        <v>1211</v>
      </c>
    </row>
    <row r="395" spans="1:2" x14ac:dyDescent="0.3">
      <c r="A395" s="20" t="s">
        <v>476</v>
      </c>
      <c r="B395" s="16">
        <v>960000</v>
      </c>
    </row>
    <row r="396" spans="1:2" x14ac:dyDescent="0.3">
      <c r="A396" s="19">
        <v>2111</v>
      </c>
    </row>
    <row r="397" spans="1:2" x14ac:dyDescent="0.3">
      <c r="A397" s="20" t="s">
        <v>157</v>
      </c>
      <c r="B397" s="16">
        <v>3500904</v>
      </c>
    </row>
    <row r="398" spans="1:2" x14ac:dyDescent="0.3">
      <c r="A398" s="19">
        <v>2121</v>
      </c>
    </row>
    <row r="399" spans="1:2" x14ac:dyDescent="0.3">
      <c r="A399" s="20" t="s">
        <v>477</v>
      </c>
      <c r="B399" s="16">
        <v>7571</v>
      </c>
    </row>
    <row r="400" spans="1:2" x14ac:dyDescent="0.3">
      <c r="A400" s="19">
        <v>2141</v>
      </c>
    </row>
    <row r="401" spans="1:2" x14ac:dyDescent="0.3">
      <c r="A401" s="20" t="s">
        <v>197</v>
      </c>
      <c r="B401" s="16">
        <v>31385.1</v>
      </c>
    </row>
    <row r="402" spans="1:2" x14ac:dyDescent="0.3">
      <c r="A402" s="19">
        <v>2151</v>
      </c>
    </row>
    <row r="403" spans="1:2" x14ac:dyDescent="0.3">
      <c r="A403" s="20" t="s">
        <v>329</v>
      </c>
      <c r="B403" s="16">
        <v>420</v>
      </c>
    </row>
    <row r="404" spans="1:2" x14ac:dyDescent="0.3">
      <c r="A404" s="19">
        <v>2161</v>
      </c>
    </row>
    <row r="405" spans="1:2" x14ac:dyDescent="0.3">
      <c r="A405" s="20" t="s">
        <v>158</v>
      </c>
      <c r="B405" s="16">
        <v>1828856.1</v>
      </c>
    </row>
    <row r="406" spans="1:2" x14ac:dyDescent="0.3">
      <c r="A406" s="19">
        <v>2171</v>
      </c>
    </row>
    <row r="407" spans="1:2" x14ac:dyDescent="0.3">
      <c r="A407" s="20" t="s">
        <v>251</v>
      </c>
      <c r="B407" s="16">
        <v>3000</v>
      </c>
    </row>
    <row r="408" spans="1:2" x14ac:dyDescent="0.3">
      <c r="A408" s="19">
        <v>2211</v>
      </c>
    </row>
    <row r="409" spans="1:2" x14ac:dyDescent="0.3">
      <c r="A409" s="20" t="s">
        <v>137</v>
      </c>
      <c r="B409" s="16">
        <v>332000</v>
      </c>
    </row>
    <row r="410" spans="1:2" x14ac:dyDescent="0.3">
      <c r="A410" s="19">
        <v>2411</v>
      </c>
    </row>
    <row r="411" spans="1:2" x14ac:dyDescent="0.3">
      <c r="A411" s="20" t="s">
        <v>169</v>
      </c>
      <c r="B411" s="16">
        <v>1175.5999999999999</v>
      </c>
    </row>
    <row r="412" spans="1:2" x14ac:dyDescent="0.3">
      <c r="A412" s="19">
        <v>2421</v>
      </c>
    </row>
    <row r="413" spans="1:2" x14ac:dyDescent="0.3">
      <c r="A413" s="20" t="s">
        <v>159</v>
      </c>
      <c r="B413" s="16">
        <v>54450.01</v>
      </c>
    </row>
    <row r="414" spans="1:2" x14ac:dyDescent="0.3">
      <c r="A414" s="19">
        <v>2451</v>
      </c>
    </row>
    <row r="415" spans="1:2" x14ac:dyDescent="0.3">
      <c r="A415" s="20" t="s">
        <v>330</v>
      </c>
      <c r="B415" s="16">
        <v>47757.2</v>
      </c>
    </row>
    <row r="416" spans="1:2" x14ac:dyDescent="0.3">
      <c r="A416" s="19">
        <v>2461</v>
      </c>
    </row>
    <row r="417" spans="1:2" x14ac:dyDescent="0.3">
      <c r="A417" s="20" t="s">
        <v>160</v>
      </c>
      <c r="B417" s="16">
        <v>110000</v>
      </c>
    </row>
    <row r="418" spans="1:2" x14ac:dyDescent="0.3">
      <c r="A418" s="19">
        <v>2471</v>
      </c>
    </row>
    <row r="419" spans="1:2" x14ac:dyDescent="0.3">
      <c r="A419" s="20" t="s">
        <v>170</v>
      </c>
      <c r="B419" s="16">
        <v>30000.42</v>
      </c>
    </row>
    <row r="420" spans="1:2" x14ac:dyDescent="0.3">
      <c r="A420" s="19">
        <v>2491</v>
      </c>
    </row>
    <row r="421" spans="1:2" x14ac:dyDescent="0.3">
      <c r="A421" s="20" t="s">
        <v>161</v>
      </c>
      <c r="B421" s="16">
        <v>417531.9</v>
      </c>
    </row>
    <row r="422" spans="1:2" x14ac:dyDescent="0.3">
      <c r="A422" s="19">
        <v>2521</v>
      </c>
    </row>
    <row r="423" spans="1:2" x14ac:dyDescent="0.3">
      <c r="A423" s="20" t="s">
        <v>216</v>
      </c>
      <c r="B423" s="16">
        <v>123580</v>
      </c>
    </row>
    <row r="424" spans="1:2" x14ac:dyDescent="0.3">
      <c r="A424" s="19">
        <v>2561</v>
      </c>
    </row>
    <row r="425" spans="1:2" x14ac:dyDescent="0.3">
      <c r="A425" s="20" t="s">
        <v>173</v>
      </c>
      <c r="B425" s="16">
        <v>2387</v>
      </c>
    </row>
    <row r="426" spans="1:2" x14ac:dyDescent="0.3">
      <c r="A426" s="19">
        <v>2611</v>
      </c>
    </row>
    <row r="427" spans="1:2" x14ac:dyDescent="0.3">
      <c r="A427" s="20" t="s">
        <v>72</v>
      </c>
      <c r="B427" s="16">
        <v>42031200</v>
      </c>
    </row>
    <row r="428" spans="1:2" x14ac:dyDescent="0.3">
      <c r="A428" s="19">
        <v>2711</v>
      </c>
    </row>
    <row r="429" spans="1:2" x14ac:dyDescent="0.3">
      <c r="A429" s="20" t="s">
        <v>138</v>
      </c>
      <c r="B429" s="16">
        <v>7650</v>
      </c>
    </row>
    <row r="430" spans="1:2" x14ac:dyDescent="0.3">
      <c r="A430" s="19">
        <v>2721</v>
      </c>
    </row>
    <row r="431" spans="1:2" x14ac:dyDescent="0.3">
      <c r="A431" s="20" t="s">
        <v>162</v>
      </c>
      <c r="B431" s="16">
        <v>1542.8</v>
      </c>
    </row>
    <row r="432" spans="1:2" x14ac:dyDescent="0.3">
      <c r="A432" s="19">
        <v>2911</v>
      </c>
    </row>
    <row r="433" spans="1:2" x14ac:dyDescent="0.3">
      <c r="A433" s="20" t="s">
        <v>163</v>
      </c>
      <c r="B433" s="16">
        <v>147560.85999999999</v>
      </c>
    </row>
    <row r="434" spans="1:2" x14ac:dyDescent="0.3">
      <c r="A434" s="19">
        <v>2921</v>
      </c>
    </row>
    <row r="435" spans="1:2" x14ac:dyDescent="0.3">
      <c r="A435" s="20" t="s">
        <v>258</v>
      </c>
      <c r="B435" s="16">
        <v>63791.08</v>
      </c>
    </row>
    <row r="436" spans="1:2" x14ac:dyDescent="0.3">
      <c r="A436" s="19">
        <v>2961</v>
      </c>
    </row>
    <row r="437" spans="1:2" x14ac:dyDescent="0.3">
      <c r="A437" s="20" t="s">
        <v>259</v>
      </c>
      <c r="B437" s="16">
        <v>1429971.83</v>
      </c>
    </row>
    <row r="438" spans="1:2" x14ac:dyDescent="0.3">
      <c r="A438" s="19">
        <v>2981</v>
      </c>
    </row>
    <row r="439" spans="1:2" x14ac:dyDescent="0.3">
      <c r="A439" s="20" t="s">
        <v>174</v>
      </c>
      <c r="B439" s="16">
        <v>698350.4</v>
      </c>
    </row>
    <row r="440" spans="1:2" x14ac:dyDescent="0.3">
      <c r="A440" s="19">
        <v>3111</v>
      </c>
    </row>
    <row r="441" spans="1:2" x14ac:dyDescent="0.3">
      <c r="A441" s="20" t="s">
        <v>118</v>
      </c>
      <c r="B441" s="16">
        <v>5197048</v>
      </c>
    </row>
    <row r="442" spans="1:2" x14ac:dyDescent="0.3">
      <c r="A442" s="19">
        <v>3141</v>
      </c>
    </row>
    <row r="443" spans="1:2" x14ac:dyDescent="0.3">
      <c r="A443" s="20" t="s">
        <v>199</v>
      </c>
      <c r="B443" s="16">
        <v>600000</v>
      </c>
    </row>
    <row r="444" spans="1:2" x14ac:dyDescent="0.3">
      <c r="A444" s="19">
        <v>3161</v>
      </c>
    </row>
    <row r="445" spans="1:2" x14ac:dyDescent="0.3">
      <c r="A445" s="20" t="s">
        <v>140</v>
      </c>
      <c r="B445" s="16">
        <v>2700000</v>
      </c>
    </row>
    <row r="446" spans="1:2" x14ac:dyDescent="0.3">
      <c r="A446" s="19">
        <v>3221</v>
      </c>
    </row>
    <row r="447" spans="1:2" x14ac:dyDescent="0.3">
      <c r="A447" s="20" t="s">
        <v>331</v>
      </c>
      <c r="B447" s="16">
        <v>2698000</v>
      </c>
    </row>
    <row r="448" spans="1:2" x14ac:dyDescent="0.3">
      <c r="A448" s="19">
        <v>3231</v>
      </c>
    </row>
    <row r="449" spans="1:2" x14ac:dyDescent="0.3">
      <c r="A449" s="20" t="s">
        <v>207</v>
      </c>
      <c r="B449" s="16">
        <v>3000000</v>
      </c>
    </row>
    <row r="450" spans="1:2" x14ac:dyDescent="0.3">
      <c r="A450" s="19">
        <v>3251</v>
      </c>
    </row>
    <row r="451" spans="1:2" x14ac:dyDescent="0.3">
      <c r="A451" s="20" t="s">
        <v>98</v>
      </c>
      <c r="B451" s="16">
        <v>97926185.769999996</v>
      </c>
    </row>
    <row r="452" spans="1:2" x14ac:dyDescent="0.3">
      <c r="A452" s="19">
        <v>3291</v>
      </c>
    </row>
    <row r="453" spans="1:2" x14ac:dyDescent="0.3">
      <c r="A453" s="20" t="s">
        <v>272</v>
      </c>
      <c r="B453" s="16">
        <v>10000</v>
      </c>
    </row>
    <row r="454" spans="1:2" x14ac:dyDescent="0.3">
      <c r="A454" s="19">
        <v>3311</v>
      </c>
    </row>
    <row r="455" spans="1:2" x14ac:dyDescent="0.3">
      <c r="A455" s="20" t="s">
        <v>176</v>
      </c>
      <c r="B455" s="16">
        <v>230000</v>
      </c>
    </row>
    <row r="456" spans="1:2" x14ac:dyDescent="0.3">
      <c r="A456" s="19">
        <v>3321</v>
      </c>
    </row>
    <row r="457" spans="1:2" x14ac:dyDescent="0.3">
      <c r="A457" s="20" t="s">
        <v>177</v>
      </c>
      <c r="B457" s="16">
        <v>69408</v>
      </c>
    </row>
    <row r="458" spans="1:2" x14ac:dyDescent="0.3">
      <c r="A458" s="19">
        <v>3331</v>
      </c>
    </row>
    <row r="459" spans="1:2" x14ac:dyDescent="0.3">
      <c r="A459" s="20" t="s">
        <v>200</v>
      </c>
      <c r="B459" s="16">
        <v>100000</v>
      </c>
    </row>
    <row r="460" spans="1:2" x14ac:dyDescent="0.3">
      <c r="A460" s="19">
        <v>3341</v>
      </c>
    </row>
    <row r="461" spans="1:2" x14ac:dyDescent="0.3">
      <c r="A461" s="20" t="s">
        <v>67</v>
      </c>
      <c r="B461" s="16">
        <v>874686</v>
      </c>
    </row>
    <row r="462" spans="1:2" x14ac:dyDescent="0.3">
      <c r="A462" s="19">
        <v>3361</v>
      </c>
    </row>
    <row r="463" spans="1:2" x14ac:dyDescent="0.3">
      <c r="A463" s="20" t="s">
        <v>201</v>
      </c>
      <c r="B463" s="16">
        <v>16325.26</v>
      </c>
    </row>
    <row r="464" spans="1:2" x14ac:dyDescent="0.3">
      <c r="A464" s="19">
        <v>3371</v>
      </c>
    </row>
    <row r="465" spans="1:2" x14ac:dyDescent="0.3">
      <c r="A465" s="20" t="s">
        <v>334</v>
      </c>
      <c r="B465" s="16">
        <v>20885568</v>
      </c>
    </row>
    <row r="466" spans="1:2" x14ac:dyDescent="0.3">
      <c r="A466" s="19">
        <v>3391</v>
      </c>
    </row>
    <row r="467" spans="1:2" x14ac:dyDescent="0.3">
      <c r="A467" s="20" t="s">
        <v>141</v>
      </c>
      <c r="B467" s="16">
        <v>81973.740000000005</v>
      </c>
    </row>
    <row r="468" spans="1:2" x14ac:dyDescent="0.3">
      <c r="A468" s="19">
        <v>3441</v>
      </c>
    </row>
    <row r="469" spans="1:2" x14ac:dyDescent="0.3">
      <c r="A469" s="20" t="s">
        <v>335</v>
      </c>
      <c r="B469" s="16">
        <v>160000</v>
      </c>
    </row>
    <row r="470" spans="1:2" x14ac:dyDescent="0.3">
      <c r="A470" s="19">
        <v>3451</v>
      </c>
    </row>
    <row r="471" spans="1:2" x14ac:dyDescent="0.3">
      <c r="A471" s="20" t="s">
        <v>336</v>
      </c>
      <c r="B471" s="16">
        <v>5400000</v>
      </c>
    </row>
    <row r="472" spans="1:2" x14ac:dyDescent="0.3">
      <c r="A472" s="19">
        <v>3481</v>
      </c>
    </row>
    <row r="473" spans="1:2" x14ac:dyDescent="0.3">
      <c r="A473" s="20" t="s">
        <v>337</v>
      </c>
      <c r="B473" s="16">
        <v>1080000</v>
      </c>
    </row>
    <row r="474" spans="1:2" x14ac:dyDescent="0.3">
      <c r="A474" s="19">
        <v>3511</v>
      </c>
    </row>
    <row r="475" spans="1:2" x14ac:dyDescent="0.3">
      <c r="A475" s="20" t="s">
        <v>275</v>
      </c>
      <c r="B475" s="16">
        <v>685740</v>
      </c>
    </row>
    <row r="476" spans="1:2" x14ac:dyDescent="0.3">
      <c r="A476" s="19">
        <v>3521</v>
      </c>
    </row>
    <row r="477" spans="1:2" x14ac:dyDescent="0.3">
      <c r="A477" s="20" t="s">
        <v>455</v>
      </c>
      <c r="B477" s="16">
        <v>26000</v>
      </c>
    </row>
    <row r="478" spans="1:2" x14ac:dyDescent="0.3">
      <c r="A478" s="19">
        <v>3551</v>
      </c>
    </row>
    <row r="479" spans="1:2" x14ac:dyDescent="0.3">
      <c r="A479" s="20" t="s">
        <v>338</v>
      </c>
      <c r="B479" s="16">
        <v>16000000</v>
      </c>
    </row>
    <row r="480" spans="1:2" x14ac:dyDescent="0.3">
      <c r="A480" s="19">
        <v>3571</v>
      </c>
    </row>
    <row r="481" spans="1:2" x14ac:dyDescent="0.3">
      <c r="A481" s="20" t="s">
        <v>179</v>
      </c>
      <c r="B481" s="16">
        <v>17150000</v>
      </c>
    </row>
    <row r="482" spans="1:2" x14ac:dyDescent="0.3">
      <c r="A482" s="19">
        <v>3631</v>
      </c>
    </row>
    <row r="483" spans="1:2" x14ac:dyDescent="0.3">
      <c r="A483" s="20" t="s">
        <v>339</v>
      </c>
      <c r="B483" s="16">
        <v>4866666.55</v>
      </c>
    </row>
    <row r="484" spans="1:2" x14ac:dyDescent="0.3">
      <c r="A484" s="19">
        <v>3821</v>
      </c>
    </row>
    <row r="485" spans="1:2" x14ac:dyDescent="0.3">
      <c r="A485" s="20" t="s">
        <v>229</v>
      </c>
      <c r="B485" s="16">
        <v>639567.19999999995</v>
      </c>
    </row>
    <row r="486" spans="1:2" x14ac:dyDescent="0.3">
      <c r="A486" s="19">
        <v>3911</v>
      </c>
    </row>
    <row r="487" spans="1:2" x14ac:dyDescent="0.3">
      <c r="A487" s="20" t="s">
        <v>340</v>
      </c>
      <c r="B487" s="16">
        <v>700000</v>
      </c>
    </row>
    <row r="488" spans="1:2" x14ac:dyDescent="0.3">
      <c r="A488" s="19">
        <v>3922</v>
      </c>
    </row>
    <row r="489" spans="1:2" x14ac:dyDescent="0.3">
      <c r="A489" s="20" t="s">
        <v>127</v>
      </c>
      <c r="B489" s="16">
        <v>1000000</v>
      </c>
    </row>
    <row r="490" spans="1:2" x14ac:dyDescent="0.3">
      <c r="A490" s="19">
        <v>3941</v>
      </c>
    </row>
    <row r="491" spans="1:2" x14ac:dyDescent="0.3">
      <c r="A491" s="20" t="s">
        <v>136</v>
      </c>
      <c r="B491" s="16">
        <v>12000000</v>
      </c>
    </row>
    <row r="492" spans="1:2" x14ac:dyDescent="0.3">
      <c r="A492" s="19">
        <v>3962</v>
      </c>
    </row>
    <row r="493" spans="1:2" x14ac:dyDescent="0.3">
      <c r="A493" s="20" t="s">
        <v>142</v>
      </c>
      <c r="B493" s="16">
        <v>75000</v>
      </c>
    </row>
    <row r="494" spans="1:2" x14ac:dyDescent="0.3">
      <c r="A494" s="19">
        <v>5111</v>
      </c>
    </row>
    <row r="495" spans="1:2" x14ac:dyDescent="0.3">
      <c r="A495" s="20" t="s">
        <v>281</v>
      </c>
      <c r="B495" s="16">
        <v>412410.2</v>
      </c>
    </row>
    <row r="496" spans="1:2" x14ac:dyDescent="0.3">
      <c r="A496" s="19">
        <v>5191</v>
      </c>
    </row>
    <row r="497" spans="1:2" x14ac:dyDescent="0.3">
      <c r="A497" s="20" t="s">
        <v>204</v>
      </c>
      <c r="B497" s="16">
        <v>74841</v>
      </c>
    </row>
    <row r="498" spans="1:2" x14ac:dyDescent="0.3">
      <c r="A498" s="19">
        <v>5211</v>
      </c>
    </row>
    <row r="499" spans="1:2" x14ac:dyDescent="0.3">
      <c r="A499" s="20" t="s">
        <v>341</v>
      </c>
      <c r="B499" s="16">
        <v>108130.56</v>
      </c>
    </row>
    <row r="500" spans="1:2" x14ac:dyDescent="0.3">
      <c r="A500" s="19">
        <v>5411</v>
      </c>
    </row>
    <row r="501" spans="1:2" x14ac:dyDescent="0.3">
      <c r="A501" s="20" t="s">
        <v>342</v>
      </c>
      <c r="B501" s="16">
        <v>3741499.99</v>
      </c>
    </row>
    <row r="502" spans="1:2" x14ac:dyDescent="0.3">
      <c r="A502" s="19">
        <v>5641</v>
      </c>
    </row>
    <row r="503" spans="1:2" x14ac:dyDescent="0.3">
      <c r="A503" s="20" t="s">
        <v>343</v>
      </c>
      <c r="B503" s="16">
        <v>61745.64</v>
      </c>
    </row>
    <row r="504" spans="1:2" x14ac:dyDescent="0.3">
      <c r="A504" s="19">
        <v>5662</v>
      </c>
    </row>
    <row r="505" spans="1:2" x14ac:dyDescent="0.3">
      <c r="A505" s="20" t="s">
        <v>344</v>
      </c>
      <c r="B505" s="16">
        <v>42224</v>
      </c>
    </row>
    <row r="506" spans="1:2" x14ac:dyDescent="0.3">
      <c r="A506" s="18" t="s">
        <v>71</v>
      </c>
    </row>
    <row r="507" spans="1:2" x14ac:dyDescent="0.3">
      <c r="A507" s="19">
        <v>2611</v>
      </c>
    </row>
    <row r="508" spans="1:2" x14ac:dyDescent="0.3">
      <c r="A508" s="20" t="s">
        <v>72</v>
      </c>
      <c r="B508" s="16">
        <v>35000000</v>
      </c>
    </row>
    <row r="509" spans="1:2" x14ac:dyDescent="0.3">
      <c r="A509" s="18" t="s">
        <v>99</v>
      </c>
    </row>
    <row r="510" spans="1:2" x14ac:dyDescent="0.3">
      <c r="A510" s="19">
        <v>2611</v>
      </c>
    </row>
    <row r="511" spans="1:2" x14ac:dyDescent="0.3">
      <c r="A511" s="20" t="s">
        <v>72</v>
      </c>
      <c r="B511" s="16">
        <v>9000000</v>
      </c>
    </row>
    <row r="512" spans="1:2" x14ac:dyDescent="0.3">
      <c r="A512" s="18" t="s">
        <v>45</v>
      </c>
    </row>
    <row r="513" spans="1:2" x14ac:dyDescent="0.3">
      <c r="A513" s="19">
        <v>1111</v>
      </c>
    </row>
    <row r="514" spans="1:2" x14ac:dyDescent="0.3">
      <c r="A514" s="20" t="s">
        <v>345</v>
      </c>
      <c r="B514" s="16">
        <v>12975991.18</v>
      </c>
    </row>
    <row r="515" spans="1:2" x14ac:dyDescent="0.3">
      <c r="A515" s="19">
        <v>1131</v>
      </c>
    </row>
    <row r="516" spans="1:2" x14ac:dyDescent="0.3">
      <c r="A516" s="20" t="s">
        <v>46</v>
      </c>
      <c r="B516" s="16">
        <v>744192404.05999994</v>
      </c>
    </row>
    <row r="517" spans="1:2" x14ac:dyDescent="0.3">
      <c r="A517" s="19">
        <v>1211</v>
      </c>
    </row>
    <row r="518" spans="1:2" x14ac:dyDescent="0.3">
      <c r="A518" s="20" t="s">
        <v>476</v>
      </c>
      <c r="B518" s="16">
        <v>0</v>
      </c>
    </row>
    <row r="519" spans="1:2" x14ac:dyDescent="0.3">
      <c r="A519" s="19">
        <v>1221</v>
      </c>
    </row>
    <row r="520" spans="1:2" x14ac:dyDescent="0.3">
      <c r="A520" s="20" t="s">
        <v>50</v>
      </c>
      <c r="B520" s="16">
        <v>120097163.13</v>
      </c>
    </row>
    <row r="521" spans="1:2" x14ac:dyDescent="0.3">
      <c r="A521" s="19">
        <v>1231</v>
      </c>
    </row>
    <row r="522" spans="1:2" x14ac:dyDescent="0.3">
      <c r="A522" s="20" t="s">
        <v>346</v>
      </c>
      <c r="B522" s="16">
        <v>26400</v>
      </c>
    </row>
    <row r="523" spans="1:2" x14ac:dyDescent="0.3">
      <c r="A523" s="19">
        <v>1321</v>
      </c>
    </row>
    <row r="524" spans="1:2" x14ac:dyDescent="0.3">
      <c r="A524" s="20" t="s">
        <v>347</v>
      </c>
      <c r="B524" s="16">
        <v>12028554</v>
      </c>
    </row>
    <row r="525" spans="1:2" x14ac:dyDescent="0.3">
      <c r="A525" s="19">
        <v>1322</v>
      </c>
    </row>
    <row r="526" spans="1:2" x14ac:dyDescent="0.3">
      <c r="A526" s="20" t="s">
        <v>47</v>
      </c>
      <c r="B526" s="16">
        <v>120285540.03</v>
      </c>
    </row>
    <row r="527" spans="1:2" x14ac:dyDescent="0.3">
      <c r="A527" s="19">
        <v>1331</v>
      </c>
    </row>
    <row r="528" spans="1:2" x14ac:dyDescent="0.3">
      <c r="A528" s="20" t="s">
        <v>348</v>
      </c>
      <c r="B528" s="16">
        <v>700000</v>
      </c>
    </row>
    <row r="529" spans="1:2" x14ac:dyDescent="0.3">
      <c r="A529" s="19">
        <v>1341</v>
      </c>
    </row>
    <row r="530" spans="1:2" x14ac:dyDescent="0.3">
      <c r="A530" s="20" t="s">
        <v>349</v>
      </c>
      <c r="B530" s="16">
        <v>7500000</v>
      </c>
    </row>
    <row r="531" spans="1:2" x14ac:dyDescent="0.3">
      <c r="A531" s="19">
        <v>1411</v>
      </c>
    </row>
    <row r="532" spans="1:2" x14ac:dyDescent="0.3">
      <c r="A532" s="20" t="s">
        <v>350</v>
      </c>
      <c r="B532" s="16">
        <v>51963353.280000001</v>
      </c>
    </row>
    <row r="533" spans="1:2" x14ac:dyDescent="0.3">
      <c r="A533" s="19">
        <v>1421</v>
      </c>
    </row>
    <row r="534" spans="1:2" x14ac:dyDescent="0.3">
      <c r="A534" s="20" t="s">
        <v>351</v>
      </c>
      <c r="B534" s="16">
        <v>25981676.649999999</v>
      </c>
    </row>
    <row r="535" spans="1:2" x14ac:dyDescent="0.3">
      <c r="A535" s="19">
        <v>1431</v>
      </c>
    </row>
    <row r="536" spans="1:2" x14ac:dyDescent="0.3">
      <c r="A536" s="20" t="s">
        <v>352</v>
      </c>
      <c r="B536" s="16">
        <v>17321117.760000002</v>
      </c>
    </row>
    <row r="537" spans="1:2" x14ac:dyDescent="0.3">
      <c r="A537" s="19">
        <v>1432</v>
      </c>
    </row>
    <row r="538" spans="1:2" x14ac:dyDescent="0.3">
      <c r="A538" s="20" t="s">
        <v>353</v>
      </c>
      <c r="B538" s="16">
        <v>151559780.41999999</v>
      </c>
    </row>
    <row r="539" spans="1:2" x14ac:dyDescent="0.3">
      <c r="A539" s="19">
        <v>1441</v>
      </c>
    </row>
    <row r="540" spans="1:2" x14ac:dyDescent="0.3">
      <c r="A540" s="20" t="s">
        <v>354</v>
      </c>
      <c r="B540" s="16">
        <v>13616211</v>
      </c>
    </row>
    <row r="541" spans="1:2" x14ac:dyDescent="0.3">
      <c r="A541" s="19">
        <v>1521</v>
      </c>
    </row>
    <row r="542" spans="1:2" x14ac:dyDescent="0.3">
      <c r="A542" s="20" t="s">
        <v>355</v>
      </c>
      <c r="B542" s="16">
        <v>5373789</v>
      </c>
    </row>
    <row r="543" spans="1:2" x14ac:dyDescent="0.3">
      <c r="A543" s="19">
        <v>1591</v>
      </c>
    </row>
    <row r="544" spans="1:2" x14ac:dyDescent="0.3">
      <c r="A544" s="20" t="s">
        <v>51</v>
      </c>
      <c r="B544" s="16">
        <v>112113821.48999999</v>
      </c>
    </row>
    <row r="545" spans="1:2" x14ac:dyDescent="0.3">
      <c r="A545" s="19">
        <v>1711</v>
      </c>
    </row>
    <row r="546" spans="1:2" x14ac:dyDescent="0.3">
      <c r="A546" s="20" t="s">
        <v>54</v>
      </c>
      <c r="B546" s="16">
        <v>21200000</v>
      </c>
    </row>
    <row r="547" spans="1:2" x14ac:dyDescent="0.3">
      <c r="A547" s="19">
        <v>3411</v>
      </c>
    </row>
    <row r="548" spans="1:2" x14ac:dyDescent="0.3">
      <c r="A548" s="20" t="s">
        <v>268</v>
      </c>
      <c r="B548" s="16">
        <v>5254432.8499999996</v>
      </c>
    </row>
    <row r="549" spans="1:2" x14ac:dyDescent="0.3">
      <c r="A549" s="15" t="s">
        <v>167</v>
      </c>
    </row>
    <row r="550" spans="1:2" x14ac:dyDescent="0.3">
      <c r="A550" s="17" t="s">
        <v>165</v>
      </c>
    </row>
    <row r="551" spans="1:2" x14ac:dyDescent="0.3">
      <c r="A551" s="18" t="s">
        <v>168</v>
      </c>
    </row>
    <row r="552" spans="1:2" x14ac:dyDescent="0.3">
      <c r="A552" s="19">
        <v>2411</v>
      </c>
    </row>
    <row r="553" spans="1:2" x14ac:dyDescent="0.3">
      <c r="A553" s="20" t="s">
        <v>169</v>
      </c>
      <c r="B553" s="16">
        <v>80000</v>
      </c>
    </row>
    <row r="554" spans="1:2" x14ac:dyDescent="0.3">
      <c r="A554" s="19">
        <v>2421</v>
      </c>
    </row>
    <row r="555" spans="1:2" x14ac:dyDescent="0.3">
      <c r="A555" s="20" t="s">
        <v>159</v>
      </c>
      <c r="B555" s="16">
        <v>700000</v>
      </c>
    </row>
    <row r="556" spans="1:2" x14ac:dyDescent="0.3">
      <c r="A556" s="19">
        <v>2461</v>
      </c>
    </row>
    <row r="557" spans="1:2" x14ac:dyDescent="0.3">
      <c r="A557" s="20" t="s">
        <v>160</v>
      </c>
      <c r="B557" s="16">
        <v>1116140</v>
      </c>
    </row>
    <row r="558" spans="1:2" x14ac:dyDescent="0.3">
      <c r="A558" s="19">
        <v>2471</v>
      </c>
    </row>
    <row r="559" spans="1:2" x14ac:dyDescent="0.3">
      <c r="A559" s="20" t="s">
        <v>170</v>
      </c>
      <c r="B559" s="16">
        <v>2457000</v>
      </c>
    </row>
    <row r="560" spans="1:2" x14ac:dyDescent="0.3">
      <c r="A560" s="19">
        <v>2491</v>
      </c>
    </row>
    <row r="561" spans="1:2" x14ac:dyDescent="0.3">
      <c r="A561" s="20" t="s">
        <v>161</v>
      </c>
      <c r="B561" s="16">
        <v>5860</v>
      </c>
    </row>
    <row r="562" spans="1:2" x14ac:dyDescent="0.3">
      <c r="A562" s="19">
        <v>2511</v>
      </c>
    </row>
    <row r="563" spans="1:2" x14ac:dyDescent="0.3">
      <c r="A563" s="20" t="s">
        <v>171</v>
      </c>
      <c r="B563" s="16">
        <v>1770000</v>
      </c>
    </row>
    <row r="564" spans="1:2" x14ac:dyDescent="0.3">
      <c r="A564" s="19">
        <v>2551</v>
      </c>
    </row>
    <row r="565" spans="1:2" x14ac:dyDescent="0.3">
      <c r="A565" s="20" t="s">
        <v>172</v>
      </c>
      <c r="B565" s="16">
        <v>250000</v>
      </c>
    </row>
    <row r="566" spans="1:2" x14ac:dyDescent="0.3">
      <c r="A566" s="19">
        <v>2561</v>
      </c>
    </row>
    <row r="567" spans="1:2" x14ac:dyDescent="0.3">
      <c r="A567" s="20" t="s">
        <v>173</v>
      </c>
      <c r="B567" s="16">
        <v>2750000</v>
      </c>
    </row>
    <row r="568" spans="1:2" x14ac:dyDescent="0.3">
      <c r="A568" s="19">
        <v>2721</v>
      </c>
    </row>
    <row r="569" spans="1:2" x14ac:dyDescent="0.3">
      <c r="A569" s="20" t="s">
        <v>162</v>
      </c>
      <c r="B569" s="16">
        <v>336000</v>
      </c>
    </row>
    <row r="570" spans="1:2" x14ac:dyDescent="0.3">
      <c r="A570" s="19">
        <v>2911</v>
      </c>
    </row>
    <row r="571" spans="1:2" x14ac:dyDescent="0.3">
      <c r="A571" s="20" t="s">
        <v>163</v>
      </c>
      <c r="B571" s="16">
        <v>1867000</v>
      </c>
    </row>
    <row r="572" spans="1:2" x14ac:dyDescent="0.3">
      <c r="A572" s="19">
        <v>2981</v>
      </c>
    </row>
    <row r="573" spans="1:2" x14ac:dyDescent="0.3">
      <c r="A573" s="20" t="s">
        <v>174</v>
      </c>
      <c r="B573" s="16">
        <v>350000</v>
      </c>
    </row>
    <row r="574" spans="1:2" x14ac:dyDescent="0.3">
      <c r="A574" s="19">
        <v>3111</v>
      </c>
    </row>
    <row r="575" spans="1:2" x14ac:dyDescent="0.3">
      <c r="A575" s="20" t="s">
        <v>118</v>
      </c>
      <c r="B575" s="16">
        <v>203460000</v>
      </c>
    </row>
    <row r="576" spans="1:2" x14ac:dyDescent="0.3">
      <c r="A576" s="19">
        <v>3261</v>
      </c>
    </row>
    <row r="577" spans="1:2" x14ac:dyDescent="0.3">
      <c r="A577" s="20" t="s">
        <v>175</v>
      </c>
      <c r="B577" s="16">
        <v>60000000</v>
      </c>
    </row>
    <row r="578" spans="1:2" x14ac:dyDescent="0.3">
      <c r="A578" s="19">
        <v>3311</v>
      </c>
    </row>
    <row r="579" spans="1:2" x14ac:dyDescent="0.3">
      <c r="A579" s="20" t="s">
        <v>176</v>
      </c>
      <c r="B579" s="16">
        <v>3480000</v>
      </c>
    </row>
    <row r="580" spans="1:2" x14ac:dyDescent="0.3">
      <c r="A580" s="19">
        <v>3321</v>
      </c>
    </row>
    <row r="581" spans="1:2" x14ac:dyDescent="0.3">
      <c r="A581" s="20" t="s">
        <v>177</v>
      </c>
      <c r="B581" s="16">
        <v>6775246</v>
      </c>
    </row>
    <row r="582" spans="1:2" x14ac:dyDescent="0.3">
      <c r="A582" s="19">
        <v>3381</v>
      </c>
    </row>
    <row r="583" spans="1:2" x14ac:dyDescent="0.3">
      <c r="A583" s="20" t="s">
        <v>178</v>
      </c>
      <c r="B583" s="16">
        <v>42000000</v>
      </c>
    </row>
    <row r="584" spans="1:2" x14ac:dyDescent="0.3">
      <c r="A584" s="19">
        <v>3571</v>
      </c>
    </row>
    <row r="585" spans="1:2" x14ac:dyDescent="0.3">
      <c r="A585" s="20" t="s">
        <v>179</v>
      </c>
      <c r="B585" s="16">
        <v>198664000</v>
      </c>
    </row>
    <row r="586" spans="1:2" x14ac:dyDescent="0.3">
      <c r="A586" s="19">
        <v>3922</v>
      </c>
    </row>
    <row r="587" spans="1:2" x14ac:dyDescent="0.3">
      <c r="A587" s="20" t="s">
        <v>127</v>
      </c>
      <c r="B587" s="16">
        <v>9000000</v>
      </c>
    </row>
    <row r="588" spans="1:2" x14ac:dyDescent="0.3">
      <c r="A588" s="19">
        <v>3951</v>
      </c>
    </row>
    <row r="589" spans="1:2" x14ac:dyDescent="0.3">
      <c r="A589" s="20" t="s">
        <v>180</v>
      </c>
      <c r="B589" s="16">
        <v>0</v>
      </c>
    </row>
    <row r="590" spans="1:2" x14ac:dyDescent="0.3">
      <c r="A590" s="19">
        <v>5611</v>
      </c>
    </row>
    <row r="591" spans="1:2" x14ac:dyDescent="0.3">
      <c r="A591" s="20" t="s">
        <v>181</v>
      </c>
      <c r="B591" s="16">
        <v>128500</v>
      </c>
    </row>
    <row r="592" spans="1:2" x14ac:dyDescent="0.3">
      <c r="A592" s="15" t="s">
        <v>372</v>
      </c>
    </row>
    <row r="593" spans="1:2" x14ac:dyDescent="0.3">
      <c r="A593" s="17" t="s">
        <v>30</v>
      </c>
    </row>
    <row r="594" spans="1:2" x14ac:dyDescent="0.3">
      <c r="A594" s="18" t="s">
        <v>373</v>
      </c>
    </row>
    <row r="595" spans="1:2" x14ac:dyDescent="0.3">
      <c r="A595" s="19">
        <v>3391</v>
      </c>
    </row>
    <row r="596" spans="1:2" x14ac:dyDescent="0.3">
      <c r="A596" s="20" t="s">
        <v>141</v>
      </c>
      <c r="B596" s="16">
        <v>2111015.56</v>
      </c>
    </row>
    <row r="597" spans="1:2" x14ac:dyDescent="0.3">
      <c r="A597" s="15" t="s">
        <v>409</v>
      </c>
    </row>
    <row r="598" spans="1:2" x14ac:dyDescent="0.3">
      <c r="A598" s="17" t="s">
        <v>225</v>
      </c>
    </row>
    <row r="599" spans="1:2" x14ac:dyDescent="0.3">
      <c r="A599" s="18" t="s">
        <v>410</v>
      </c>
    </row>
    <row r="600" spans="1:2" x14ac:dyDescent="0.3">
      <c r="A600" s="19">
        <v>2141</v>
      </c>
    </row>
    <row r="601" spans="1:2" x14ac:dyDescent="0.3">
      <c r="A601" s="20" t="s">
        <v>197</v>
      </c>
      <c r="B601" s="16">
        <v>0</v>
      </c>
    </row>
    <row r="602" spans="1:2" x14ac:dyDescent="0.3">
      <c r="A602" s="19">
        <v>2161</v>
      </c>
    </row>
    <row r="603" spans="1:2" x14ac:dyDescent="0.3">
      <c r="A603" s="20" t="s">
        <v>158</v>
      </c>
      <c r="B603" s="16">
        <v>0</v>
      </c>
    </row>
    <row r="604" spans="1:2" x14ac:dyDescent="0.3">
      <c r="A604" s="19">
        <v>2211</v>
      </c>
    </row>
    <row r="605" spans="1:2" x14ac:dyDescent="0.3">
      <c r="A605" s="20" t="s">
        <v>137</v>
      </c>
      <c r="B605" s="16">
        <v>0</v>
      </c>
    </row>
    <row r="606" spans="1:2" x14ac:dyDescent="0.3">
      <c r="A606" s="19">
        <v>2491</v>
      </c>
    </row>
    <row r="607" spans="1:2" x14ac:dyDescent="0.3">
      <c r="A607" s="20" t="s">
        <v>161</v>
      </c>
      <c r="B607" s="16">
        <v>150000</v>
      </c>
    </row>
    <row r="608" spans="1:2" x14ac:dyDescent="0.3">
      <c r="A608" s="19">
        <v>2541</v>
      </c>
    </row>
    <row r="609" spans="1:2" x14ac:dyDescent="0.3">
      <c r="A609" s="20" t="s">
        <v>192</v>
      </c>
      <c r="B609" s="16">
        <v>2169.1999999999998</v>
      </c>
    </row>
    <row r="610" spans="1:2" x14ac:dyDescent="0.3">
      <c r="A610" s="19">
        <v>2911</v>
      </c>
    </row>
    <row r="611" spans="1:2" x14ac:dyDescent="0.3">
      <c r="A611" s="20" t="s">
        <v>163</v>
      </c>
      <c r="B611" s="16">
        <v>3263.12</v>
      </c>
    </row>
    <row r="612" spans="1:2" x14ac:dyDescent="0.3">
      <c r="A612" s="19">
        <v>2921</v>
      </c>
    </row>
    <row r="613" spans="1:2" x14ac:dyDescent="0.3">
      <c r="A613" s="20" t="s">
        <v>258</v>
      </c>
      <c r="B613" s="16">
        <v>0</v>
      </c>
    </row>
    <row r="614" spans="1:2" x14ac:dyDescent="0.3">
      <c r="A614" s="19">
        <v>3791</v>
      </c>
    </row>
    <row r="615" spans="1:2" x14ac:dyDescent="0.3">
      <c r="A615" s="20" t="s">
        <v>279</v>
      </c>
      <c r="B615" s="16">
        <v>0</v>
      </c>
    </row>
    <row r="616" spans="1:2" x14ac:dyDescent="0.3">
      <c r="A616" s="19">
        <v>3821</v>
      </c>
    </row>
    <row r="617" spans="1:2" x14ac:dyDescent="0.3">
      <c r="A617" s="20" t="s">
        <v>229</v>
      </c>
      <c r="B617" s="16">
        <v>3967737.48</v>
      </c>
    </row>
    <row r="618" spans="1:2" x14ac:dyDescent="0.3">
      <c r="A618" s="19">
        <v>3841</v>
      </c>
    </row>
    <row r="619" spans="1:2" x14ac:dyDescent="0.3">
      <c r="A619" s="20" t="s">
        <v>413</v>
      </c>
      <c r="B619" s="16">
        <v>570000</v>
      </c>
    </row>
    <row r="620" spans="1:2" x14ac:dyDescent="0.3">
      <c r="A620" s="15" t="s">
        <v>155</v>
      </c>
    </row>
    <row r="621" spans="1:2" x14ac:dyDescent="0.3">
      <c r="A621" s="17" t="s">
        <v>123</v>
      </c>
    </row>
    <row r="622" spans="1:2" x14ac:dyDescent="0.3">
      <c r="A622" s="18" t="s">
        <v>366</v>
      </c>
    </row>
    <row r="623" spans="1:2" x14ac:dyDescent="0.3">
      <c r="A623" s="19">
        <v>3391</v>
      </c>
    </row>
    <row r="624" spans="1:2" x14ac:dyDescent="0.3">
      <c r="A624" s="20" t="s">
        <v>141</v>
      </c>
      <c r="B624" s="16">
        <v>1000000</v>
      </c>
    </row>
    <row r="625" spans="1:2" x14ac:dyDescent="0.3">
      <c r="A625" s="19">
        <v>3711</v>
      </c>
    </row>
    <row r="626" spans="1:2" x14ac:dyDescent="0.3">
      <c r="A626" s="20" t="s">
        <v>276</v>
      </c>
      <c r="B626" s="16">
        <v>8710</v>
      </c>
    </row>
    <row r="627" spans="1:2" x14ac:dyDescent="0.3">
      <c r="A627" s="19">
        <v>3751</v>
      </c>
    </row>
    <row r="628" spans="1:2" x14ac:dyDescent="0.3">
      <c r="A628" s="20" t="s">
        <v>278</v>
      </c>
      <c r="B628" s="16">
        <v>1357.98</v>
      </c>
    </row>
    <row r="629" spans="1:2" x14ac:dyDescent="0.3">
      <c r="A629" s="19">
        <v>3791</v>
      </c>
    </row>
    <row r="630" spans="1:2" x14ac:dyDescent="0.3">
      <c r="A630" s="20" t="s">
        <v>279</v>
      </c>
      <c r="B630" s="16">
        <v>9324.6</v>
      </c>
    </row>
    <row r="631" spans="1:2" x14ac:dyDescent="0.3">
      <c r="A631" s="19">
        <v>3821</v>
      </c>
    </row>
    <row r="632" spans="1:2" x14ac:dyDescent="0.3">
      <c r="A632" s="20" t="s">
        <v>229</v>
      </c>
      <c r="B632" s="16">
        <v>3480607.42</v>
      </c>
    </row>
    <row r="633" spans="1:2" x14ac:dyDescent="0.3">
      <c r="A633" s="18" t="s">
        <v>291</v>
      </c>
    </row>
    <row r="634" spans="1:2" x14ac:dyDescent="0.3">
      <c r="A634" s="19">
        <v>3821</v>
      </c>
    </row>
    <row r="635" spans="1:2" x14ac:dyDescent="0.3">
      <c r="A635" s="20" t="s">
        <v>229</v>
      </c>
      <c r="B635" s="16">
        <v>4823470</v>
      </c>
    </row>
    <row r="636" spans="1:2" x14ac:dyDescent="0.3">
      <c r="A636" s="19">
        <v>4311</v>
      </c>
    </row>
    <row r="637" spans="1:2" x14ac:dyDescent="0.3">
      <c r="A637" s="20" t="s">
        <v>292</v>
      </c>
      <c r="B637" s="16">
        <v>0</v>
      </c>
    </row>
    <row r="638" spans="1:2" x14ac:dyDescent="0.3">
      <c r="A638" s="18" t="s">
        <v>156</v>
      </c>
    </row>
    <row r="639" spans="1:2" x14ac:dyDescent="0.3">
      <c r="A639" s="19">
        <v>2111</v>
      </c>
    </row>
    <row r="640" spans="1:2" x14ac:dyDescent="0.3">
      <c r="A640" s="20" t="s">
        <v>157</v>
      </c>
      <c r="B640" s="16">
        <v>17493</v>
      </c>
    </row>
    <row r="641" spans="1:2" x14ac:dyDescent="0.3">
      <c r="A641" s="19">
        <v>2161</v>
      </c>
    </row>
    <row r="642" spans="1:2" x14ac:dyDescent="0.3">
      <c r="A642" s="20" t="s">
        <v>158</v>
      </c>
      <c r="B642" s="16">
        <v>210000</v>
      </c>
    </row>
    <row r="643" spans="1:2" x14ac:dyDescent="0.3">
      <c r="A643" s="19">
        <v>2421</v>
      </c>
    </row>
    <row r="644" spans="1:2" x14ac:dyDescent="0.3">
      <c r="A644" s="20" t="s">
        <v>159</v>
      </c>
      <c r="B644" s="16">
        <v>40537.18</v>
      </c>
    </row>
    <row r="645" spans="1:2" x14ac:dyDescent="0.3">
      <c r="A645" s="19">
        <v>2461</v>
      </c>
    </row>
    <row r="646" spans="1:2" x14ac:dyDescent="0.3">
      <c r="A646" s="20" t="s">
        <v>160</v>
      </c>
      <c r="B646" s="16">
        <v>10650</v>
      </c>
    </row>
    <row r="647" spans="1:2" x14ac:dyDescent="0.3">
      <c r="A647" s="19">
        <v>2491</v>
      </c>
    </row>
    <row r="648" spans="1:2" x14ac:dyDescent="0.3">
      <c r="A648" s="20" t="s">
        <v>161</v>
      </c>
      <c r="B648" s="16">
        <v>144969.82</v>
      </c>
    </row>
    <row r="649" spans="1:2" x14ac:dyDescent="0.3">
      <c r="A649" s="19">
        <v>2721</v>
      </c>
    </row>
    <row r="650" spans="1:2" x14ac:dyDescent="0.3">
      <c r="A650" s="20" t="s">
        <v>162</v>
      </c>
      <c r="B650" s="16">
        <v>79000</v>
      </c>
    </row>
    <row r="651" spans="1:2" x14ac:dyDescent="0.3">
      <c r="A651" s="19">
        <v>2911</v>
      </c>
    </row>
    <row r="652" spans="1:2" x14ac:dyDescent="0.3">
      <c r="A652" s="20" t="s">
        <v>163</v>
      </c>
      <c r="B652" s="16">
        <v>107850</v>
      </c>
    </row>
    <row r="653" spans="1:2" x14ac:dyDescent="0.3">
      <c r="A653" s="19">
        <v>2981</v>
      </c>
    </row>
    <row r="654" spans="1:2" x14ac:dyDescent="0.3">
      <c r="A654" s="20" t="s">
        <v>174</v>
      </c>
      <c r="B654" s="16">
        <v>20000</v>
      </c>
    </row>
    <row r="655" spans="1:2" x14ac:dyDescent="0.3">
      <c r="A655" s="19">
        <v>4411</v>
      </c>
    </row>
    <row r="656" spans="1:2" x14ac:dyDescent="0.3">
      <c r="A656" s="20" t="s">
        <v>151</v>
      </c>
      <c r="B656" s="16">
        <v>5889448.2000000002</v>
      </c>
    </row>
    <row r="657" spans="1:2" x14ac:dyDescent="0.3">
      <c r="A657" s="15" t="s">
        <v>381</v>
      </c>
    </row>
    <row r="658" spans="1:2" x14ac:dyDescent="0.3">
      <c r="A658" s="17" t="s">
        <v>379</v>
      </c>
    </row>
    <row r="659" spans="1:2" x14ac:dyDescent="0.3">
      <c r="A659" s="18" t="s">
        <v>382</v>
      </c>
    </row>
    <row r="660" spans="1:2" x14ac:dyDescent="0.3">
      <c r="A660" s="19">
        <v>4311</v>
      </c>
    </row>
    <row r="661" spans="1:2" x14ac:dyDescent="0.3">
      <c r="A661" s="20" t="s">
        <v>292</v>
      </c>
      <c r="B661" s="16">
        <v>2000000</v>
      </c>
    </row>
    <row r="662" spans="1:2" x14ac:dyDescent="0.3">
      <c r="A662" s="18" t="s">
        <v>383</v>
      </c>
    </row>
    <row r="663" spans="1:2" x14ac:dyDescent="0.3">
      <c r="A663" s="19">
        <v>4311</v>
      </c>
    </row>
    <row r="664" spans="1:2" x14ac:dyDescent="0.3">
      <c r="A664" s="20" t="s">
        <v>292</v>
      </c>
      <c r="B664" s="16">
        <v>300000</v>
      </c>
    </row>
    <row r="665" spans="1:2" x14ac:dyDescent="0.3">
      <c r="A665" s="18" t="s">
        <v>400</v>
      </c>
    </row>
    <row r="666" spans="1:2" x14ac:dyDescent="0.3">
      <c r="A666" s="19">
        <v>2521</v>
      </c>
    </row>
    <row r="667" spans="1:2" x14ac:dyDescent="0.3">
      <c r="A667" s="20" t="s">
        <v>216</v>
      </c>
      <c r="B667" s="16">
        <v>430000</v>
      </c>
    </row>
    <row r="668" spans="1:2" x14ac:dyDescent="0.3">
      <c r="A668" s="15" t="s">
        <v>32</v>
      </c>
    </row>
    <row r="669" spans="1:2" x14ac:dyDescent="0.3">
      <c r="A669" s="17" t="s">
        <v>30</v>
      </c>
    </row>
    <row r="670" spans="1:2" x14ac:dyDescent="0.3">
      <c r="A670" s="18" t="s">
        <v>33</v>
      </c>
    </row>
    <row r="671" spans="1:2" x14ac:dyDescent="0.3">
      <c r="A671" s="19">
        <v>3921</v>
      </c>
    </row>
    <row r="672" spans="1:2" x14ac:dyDescent="0.3">
      <c r="A672" s="20" t="s">
        <v>35</v>
      </c>
      <c r="B672" s="16">
        <v>3511469.62</v>
      </c>
    </row>
    <row r="673" spans="1:2" x14ac:dyDescent="0.3">
      <c r="A673" s="19">
        <v>3941</v>
      </c>
    </row>
    <row r="674" spans="1:2" x14ac:dyDescent="0.3">
      <c r="A674" s="20" t="s">
        <v>136</v>
      </c>
      <c r="B674" s="16">
        <v>1661937.89</v>
      </c>
    </row>
    <row r="675" spans="1:2" x14ac:dyDescent="0.3">
      <c r="A675" s="19">
        <v>4211</v>
      </c>
    </row>
    <row r="676" spans="1:2" x14ac:dyDescent="0.3">
      <c r="A676" s="20" t="s">
        <v>245</v>
      </c>
      <c r="B676" s="16">
        <v>2200000</v>
      </c>
    </row>
    <row r="677" spans="1:2" x14ac:dyDescent="0.3">
      <c r="A677" s="19">
        <v>4251</v>
      </c>
    </row>
    <row r="678" spans="1:2" x14ac:dyDescent="0.3">
      <c r="A678" s="20" t="s">
        <v>285</v>
      </c>
      <c r="B678" s="16">
        <v>9400000</v>
      </c>
    </row>
    <row r="679" spans="1:2" x14ac:dyDescent="0.3">
      <c r="A679" s="19">
        <v>5811</v>
      </c>
    </row>
    <row r="680" spans="1:2" x14ac:dyDescent="0.3">
      <c r="A680" s="20" t="s">
        <v>128</v>
      </c>
      <c r="B680" s="16">
        <v>4750138.99</v>
      </c>
    </row>
    <row r="681" spans="1:2" x14ac:dyDescent="0.3">
      <c r="A681" s="19">
        <v>9111</v>
      </c>
    </row>
    <row r="682" spans="1:2" x14ac:dyDescent="0.3">
      <c r="A682" s="20" t="s">
        <v>101</v>
      </c>
      <c r="B682" s="16">
        <v>43522784.549999997</v>
      </c>
    </row>
    <row r="683" spans="1:2" x14ac:dyDescent="0.3">
      <c r="A683" s="19">
        <v>9211</v>
      </c>
    </row>
    <row r="684" spans="1:2" x14ac:dyDescent="0.3">
      <c r="A684" s="20" t="s">
        <v>102</v>
      </c>
      <c r="B684" s="16">
        <v>26300000</v>
      </c>
    </row>
    <row r="685" spans="1:2" x14ac:dyDescent="0.3">
      <c r="A685" s="15" t="s">
        <v>287</v>
      </c>
    </row>
    <row r="686" spans="1:2" x14ac:dyDescent="0.3">
      <c r="A686" s="17" t="s">
        <v>30</v>
      </c>
    </row>
    <row r="687" spans="1:2" x14ac:dyDescent="0.3">
      <c r="A687" s="18" t="s">
        <v>288</v>
      </c>
    </row>
    <row r="688" spans="1:2" x14ac:dyDescent="0.3">
      <c r="A688" s="19">
        <v>2181</v>
      </c>
    </row>
    <row r="689" spans="1:2" x14ac:dyDescent="0.3">
      <c r="A689" s="20" t="s">
        <v>289</v>
      </c>
      <c r="B689" s="16">
        <v>5464942.6500000004</v>
      </c>
    </row>
    <row r="690" spans="1:2" x14ac:dyDescent="0.3">
      <c r="A690" s="19">
        <v>3942</v>
      </c>
    </row>
    <row r="691" spans="1:2" x14ac:dyDescent="0.3">
      <c r="A691" s="20" t="s">
        <v>290</v>
      </c>
      <c r="B691" s="16">
        <v>750000</v>
      </c>
    </row>
    <row r="692" spans="1:2" x14ac:dyDescent="0.3">
      <c r="A692" s="19">
        <v>3951</v>
      </c>
    </row>
    <row r="693" spans="1:2" x14ac:dyDescent="0.3">
      <c r="A693" s="20" t="s">
        <v>180</v>
      </c>
      <c r="B693" s="16">
        <v>300000</v>
      </c>
    </row>
    <row r="694" spans="1:2" x14ac:dyDescent="0.3">
      <c r="A694" s="15" t="s">
        <v>107</v>
      </c>
    </row>
    <row r="695" spans="1:2" x14ac:dyDescent="0.3">
      <c r="A695" s="17" t="s">
        <v>86</v>
      </c>
    </row>
    <row r="696" spans="1:2" x14ac:dyDescent="0.3">
      <c r="A696" s="18" t="s">
        <v>108</v>
      </c>
    </row>
    <row r="697" spans="1:2" x14ac:dyDescent="0.3">
      <c r="A697" s="19">
        <v>2721</v>
      </c>
    </row>
    <row r="698" spans="1:2" x14ac:dyDescent="0.3">
      <c r="A698" s="20" t="s">
        <v>162</v>
      </c>
      <c r="B698" s="16">
        <v>20000</v>
      </c>
    </row>
    <row r="699" spans="1:2" x14ac:dyDescent="0.3">
      <c r="A699" s="19">
        <v>3361</v>
      </c>
    </row>
    <row r="700" spans="1:2" x14ac:dyDescent="0.3">
      <c r="A700" s="20" t="s">
        <v>201</v>
      </c>
      <c r="B700" s="16">
        <v>12318.5</v>
      </c>
    </row>
    <row r="701" spans="1:2" x14ac:dyDescent="0.3">
      <c r="A701" s="19">
        <v>6121</v>
      </c>
    </row>
    <row r="702" spans="1:2" x14ac:dyDescent="0.3">
      <c r="A702" s="20" t="s">
        <v>110</v>
      </c>
      <c r="B702" s="16">
        <v>110422274.06999999</v>
      </c>
    </row>
    <row r="703" spans="1:2" x14ac:dyDescent="0.3">
      <c r="A703" s="19">
        <v>6131</v>
      </c>
    </row>
    <row r="704" spans="1:2" x14ac:dyDescent="0.3">
      <c r="A704" s="20" t="s">
        <v>111</v>
      </c>
      <c r="B704" s="16">
        <v>277141085.69999999</v>
      </c>
    </row>
    <row r="705" spans="1:2" x14ac:dyDescent="0.3">
      <c r="A705" s="19">
        <v>6151</v>
      </c>
    </row>
    <row r="706" spans="1:2" x14ac:dyDescent="0.3">
      <c r="A706" s="20" t="s">
        <v>112</v>
      </c>
      <c r="B706" s="16">
        <v>175312443.22</v>
      </c>
    </row>
    <row r="707" spans="1:2" x14ac:dyDescent="0.3">
      <c r="A707" s="18" t="s">
        <v>368</v>
      </c>
    </row>
    <row r="708" spans="1:2" x14ac:dyDescent="0.3">
      <c r="A708" s="19">
        <v>6121</v>
      </c>
    </row>
    <row r="709" spans="1:2" x14ac:dyDescent="0.3">
      <c r="A709" s="20" t="s">
        <v>110</v>
      </c>
      <c r="B709" s="16">
        <v>5724717.4800000004</v>
      </c>
    </row>
    <row r="710" spans="1:2" x14ac:dyDescent="0.3">
      <c r="A710" s="19">
        <v>6151</v>
      </c>
    </row>
    <row r="711" spans="1:2" x14ac:dyDescent="0.3">
      <c r="A711" s="20" t="s">
        <v>112</v>
      </c>
      <c r="B711" s="16">
        <v>25425282.52</v>
      </c>
    </row>
    <row r="712" spans="1:2" x14ac:dyDescent="0.3">
      <c r="A712" s="15" t="s">
        <v>234</v>
      </c>
    </row>
    <row r="713" spans="1:2" x14ac:dyDescent="0.3">
      <c r="A713" s="17" t="s">
        <v>225</v>
      </c>
    </row>
    <row r="714" spans="1:2" x14ac:dyDescent="0.3">
      <c r="A714" s="18" t="s">
        <v>235</v>
      </c>
    </row>
    <row r="715" spans="1:2" x14ac:dyDescent="0.3">
      <c r="A715" s="19">
        <v>3351</v>
      </c>
    </row>
    <row r="716" spans="1:2" x14ac:dyDescent="0.3">
      <c r="A716" s="20" t="s">
        <v>236</v>
      </c>
      <c r="B716" s="16">
        <v>462979.2</v>
      </c>
    </row>
    <row r="717" spans="1:2" x14ac:dyDescent="0.3">
      <c r="A717" s="19">
        <v>3821</v>
      </c>
    </row>
    <row r="718" spans="1:2" x14ac:dyDescent="0.3">
      <c r="A718" s="20" t="s">
        <v>229</v>
      </c>
      <c r="B718" s="16">
        <v>74530</v>
      </c>
    </row>
    <row r="719" spans="1:2" x14ac:dyDescent="0.3">
      <c r="A719" s="19">
        <v>4411</v>
      </c>
    </row>
    <row r="720" spans="1:2" x14ac:dyDescent="0.3">
      <c r="A720" s="20" t="s">
        <v>151</v>
      </c>
      <c r="B720" s="16">
        <v>10000000</v>
      </c>
    </row>
    <row r="721" spans="1:2" x14ac:dyDescent="0.3">
      <c r="A721" s="19">
        <v>4431</v>
      </c>
    </row>
    <row r="722" spans="1:2" x14ac:dyDescent="0.3">
      <c r="A722" s="20" t="s">
        <v>237</v>
      </c>
      <c r="B722" s="16">
        <v>0</v>
      </c>
    </row>
    <row r="723" spans="1:2" x14ac:dyDescent="0.3">
      <c r="A723" s="18" t="s">
        <v>238</v>
      </c>
    </row>
    <row r="724" spans="1:2" x14ac:dyDescent="0.3">
      <c r="A724" s="19">
        <v>4411</v>
      </c>
    </row>
    <row r="725" spans="1:2" x14ac:dyDescent="0.3">
      <c r="A725" s="20" t="s">
        <v>151</v>
      </c>
      <c r="B725" s="16">
        <v>54793475.799999997</v>
      </c>
    </row>
    <row r="726" spans="1:2" x14ac:dyDescent="0.3">
      <c r="A726" s="18" t="s">
        <v>239</v>
      </c>
    </row>
    <row r="727" spans="1:2" x14ac:dyDescent="0.3">
      <c r="A727" s="19">
        <v>4411</v>
      </c>
    </row>
    <row r="728" spans="1:2" x14ac:dyDescent="0.3">
      <c r="A728" s="20" t="s">
        <v>151</v>
      </c>
      <c r="B728" s="16">
        <v>14162986.199999999</v>
      </c>
    </row>
    <row r="729" spans="1:2" x14ac:dyDescent="0.3">
      <c r="A729" s="15" t="s">
        <v>317</v>
      </c>
    </row>
    <row r="730" spans="1:2" x14ac:dyDescent="0.3">
      <c r="A730" s="17" t="s">
        <v>225</v>
      </c>
    </row>
    <row r="731" spans="1:2" x14ac:dyDescent="0.3">
      <c r="A731" s="18" t="s">
        <v>318</v>
      </c>
    </row>
    <row r="732" spans="1:2" x14ac:dyDescent="0.3">
      <c r="A732" s="19">
        <v>3821</v>
      </c>
    </row>
    <row r="733" spans="1:2" x14ac:dyDescent="0.3">
      <c r="A733" s="20" t="s">
        <v>229</v>
      </c>
      <c r="B733" s="16">
        <v>500000</v>
      </c>
    </row>
    <row r="734" spans="1:2" x14ac:dyDescent="0.3">
      <c r="A734" s="15" t="s">
        <v>314</v>
      </c>
    </row>
    <row r="735" spans="1:2" x14ac:dyDescent="0.3">
      <c r="A735" s="17" t="s">
        <v>225</v>
      </c>
    </row>
    <row r="736" spans="1:2" x14ac:dyDescent="0.3">
      <c r="A736" s="18" t="s">
        <v>315</v>
      </c>
    </row>
    <row r="737" spans="1:2" x14ac:dyDescent="0.3">
      <c r="A737" s="19">
        <v>2211</v>
      </c>
    </row>
    <row r="738" spans="1:2" x14ac:dyDescent="0.3">
      <c r="A738" s="20" t="s">
        <v>137</v>
      </c>
      <c r="B738" s="16">
        <v>300000</v>
      </c>
    </row>
    <row r="739" spans="1:2" x14ac:dyDescent="0.3">
      <c r="A739" s="19">
        <v>3291</v>
      </c>
    </row>
    <row r="740" spans="1:2" x14ac:dyDescent="0.3">
      <c r="A740" s="20" t="s">
        <v>272</v>
      </c>
      <c r="B740" s="16">
        <v>500000</v>
      </c>
    </row>
    <row r="741" spans="1:2" x14ac:dyDescent="0.3">
      <c r="A741" s="19">
        <v>3581</v>
      </c>
    </row>
    <row r="742" spans="1:2" x14ac:dyDescent="0.3">
      <c r="A742" s="20" t="s">
        <v>90</v>
      </c>
      <c r="B742" s="16">
        <v>5000</v>
      </c>
    </row>
    <row r="743" spans="1:2" x14ac:dyDescent="0.3">
      <c r="A743" s="19">
        <v>3821</v>
      </c>
    </row>
    <row r="744" spans="1:2" x14ac:dyDescent="0.3">
      <c r="A744" s="20" t="s">
        <v>229</v>
      </c>
      <c r="B744" s="16">
        <v>850588.4</v>
      </c>
    </row>
    <row r="745" spans="1:2" x14ac:dyDescent="0.3">
      <c r="A745" s="15" t="s">
        <v>213</v>
      </c>
    </row>
    <row r="746" spans="1:2" x14ac:dyDescent="0.3">
      <c r="A746" s="17" t="s">
        <v>86</v>
      </c>
    </row>
    <row r="747" spans="1:2" x14ac:dyDescent="0.3">
      <c r="A747" s="18" t="s">
        <v>214</v>
      </c>
    </row>
    <row r="748" spans="1:2" x14ac:dyDescent="0.3">
      <c r="A748" s="19">
        <v>2161</v>
      </c>
    </row>
    <row r="749" spans="1:2" x14ac:dyDescent="0.3">
      <c r="A749" s="20" t="s">
        <v>158</v>
      </c>
      <c r="B749" s="16">
        <v>650000</v>
      </c>
    </row>
    <row r="750" spans="1:2" x14ac:dyDescent="0.3">
      <c r="A750" s="19">
        <v>2421</v>
      </c>
    </row>
    <row r="751" spans="1:2" x14ac:dyDescent="0.3">
      <c r="A751" s="20" t="s">
        <v>159</v>
      </c>
      <c r="B751" s="16">
        <v>10000</v>
      </c>
    </row>
    <row r="752" spans="1:2" x14ac:dyDescent="0.3">
      <c r="A752" s="19">
        <v>2481</v>
      </c>
    </row>
    <row r="753" spans="1:2" x14ac:dyDescent="0.3">
      <c r="A753" s="20" t="s">
        <v>215</v>
      </c>
      <c r="B753" s="16">
        <v>10000</v>
      </c>
    </row>
    <row r="754" spans="1:2" x14ac:dyDescent="0.3">
      <c r="A754" s="19">
        <v>2491</v>
      </c>
    </row>
    <row r="755" spans="1:2" x14ac:dyDescent="0.3">
      <c r="A755" s="20" t="s">
        <v>161</v>
      </c>
      <c r="B755" s="16">
        <v>100000</v>
      </c>
    </row>
    <row r="756" spans="1:2" x14ac:dyDescent="0.3">
      <c r="A756" s="19">
        <v>2521</v>
      </c>
    </row>
    <row r="757" spans="1:2" x14ac:dyDescent="0.3">
      <c r="A757" s="20" t="s">
        <v>216</v>
      </c>
      <c r="B757" s="16">
        <v>450000</v>
      </c>
    </row>
    <row r="758" spans="1:2" x14ac:dyDescent="0.3">
      <c r="A758" s="19">
        <v>2531</v>
      </c>
    </row>
    <row r="759" spans="1:2" x14ac:dyDescent="0.3">
      <c r="A759" s="20" t="s">
        <v>191</v>
      </c>
      <c r="B759" s="16">
        <v>5000000</v>
      </c>
    </row>
    <row r="760" spans="1:2" x14ac:dyDescent="0.3">
      <c r="A760" s="19">
        <v>2541</v>
      </c>
    </row>
    <row r="761" spans="1:2" x14ac:dyDescent="0.3">
      <c r="A761" s="20" t="s">
        <v>192</v>
      </c>
      <c r="B761" s="16">
        <v>6500000</v>
      </c>
    </row>
    <row r="762" spans="1:2" x14ac:dyDescent="0.3">
      <c r="A762" s="19">
        <v>2561</v>
      </c>
    </row>
    <row r="763" spans="1:2" x14ac:dyDescent="0.3">
      <c r="A763" s="20" t="s">
        <v>173</v>
      </c>
      <c r="B763" s="16">
        <v>6000</v>
      </c>
    </row>
    <row r="764" spans="1:2" x14ac:dyDescent="0.3">
      <c r="A764" s="19">
        <v>2711</v>
      </c>
    </row>
    <row r="765" spans="1:2" x14ac:dyDescent="0.3">
      <c r="A765" s="20" t="s">
        <v>138</v>
      </c>
      <c r="B765" s="16">
        <v>1187100</v>
      </c>
    </row>
    <row r="766" spans="1:2" x14ac:dyDescent="0.3">
      <c r="A766" s="19">
        <v>2721</v>
      </c>
    </row>
    <row r="767" spans="1:2" x14ac:dyDescent="0.3">
      <c r="A767" s="20" t="s">
        <v>162</v>
      </c>
      <c r="B767" s="16">
        <v>442200</v>
      </c>
    </row>
    <row r="768" spans="1:2" x14ac:dyDescent="0.3">
      <c r="A768" s="19">
        <v>2911</v>
      </c>
    </row>
    <row r="769" spans="1:2" x14ac:dyDescent="0.3">
      <c r="A769" s="20" t="s">
        <v>163</v>
      </c>
      <c r="B769" s="16">
        <v>300000</v>
      </c>
    </row>
    <row r="770" spans="1:2" x14ac:dyDescent="0.3">
      <c r="A770" s="19">
        <v>3361</v>
      </c>
    </row>
    <row r="771" spans="1:2" x14ac:dyDescent="0.3">
      <c r="A771" s="20" t="s">
        <v>201</v>
      </c>
      <c r="B771" s="16">
        <v>1100000</v>
      </c>
    </row>
    <row r="772" spans="1:2" x14ac:dyDescent="0.3">
      <c r="A772" s="19">
        <v>3391</v>
      </c>
    </row>
    <row r="773" spans="1:2" x14ac:dyDescent="0.3">
      <c r="A773" s="20" t="s">
        <v>141</v>
      </c>
      <c r="B773" s="16">
        <v>12000000</v>
      </c>
    </row>
    <row r="774" spans="1:2" x14ac:dyDescent="0.3">
      <c r="A774" s="19">
        <v>3541</v>
      </c>
    </row>
    <row r="775" spans="1:2" x14ac:dyDescent="0.3">
      <c r="A775" s="20" t="s">
        <v>217</v>
      </c>
      <c r="B775" s="16">
        <v>650000</v>
      </c>
    </row>
    <row r="776" spans="1:2" x14ac:dyDescent="0.3">
      <c r="A776" s="19">
        <v>3561</v>
      </c>
    </row>
    <row r="777" spans="1:2" x14ac:dyDescent="0.3">
      <c r="A777" s="20" t="s">
        <v>218</v>
      </c>
      <c r="B777" s="16">
        <v>30000</v>
      </c>
    </row>
    <row r="778" spans="1:2" x14ac:dyDescent="0.3">
      <c r="A778" s="19">
        <v>3571</v>
      </c>
    </row>
    <row r="779" spans="1:2" x14ac:dyDescent="0.3">
      <c r="A779" s="20" t="s">
        <v>179</v>
      </c>
      <c r="B779" s="16">
        <v>24119</v>
      </c>
    </row>
    <row r="780" spans="1:2" x14ac:dyDescent="0.3">
      <c r="A780" s="19">
        <v>3581</v>
      </c>
    </row>
    <row r="781" spans="1:2" x14ac:dyDescent="0.3">
      <c r="A781" s="20" t="s">
        <v>90</v>
      </c>
      <c r="B781" s="16">
        <v>1000000</v>
      </c>
    </row>
    <row r="782" spans="1:2" x14ac:dyDescent="0.3">
      <c r="A782" s="19">
        <v>5111</v>
      </c>
    </row>
    <row r="783" spans="1:2" x14ac:dyDescent="0.3">
      <c r="A783" s="20" t="s">
        <v>281</v>
      </c>
      <c r="B783" s="16">
        <v>150000</v>
      </c>
    </row>
    <row r="784" spans="1:2" x14ac:dyDescent="0.3">
      <c r="A784" s="19">
        <v>5311</v>
      </c>
    </row>
    <row r="785" spans="1:2" x14ac:dyDescent="0.3">
      <c r="A785" s="20" t="s">
        <v>194</v>
      </c>
      <c r="B785" s="16">
        <v>3966039</v>
      </c>
    </row>
    <row r="786" spans="1:2" x14ac:dyDescent="0.3">
      <c r="A786" s="19">
        <v>5321</v>
      </c>
    </row>
    <row r="787" spans="1:2" x14ac:dyDescent="0.3">
      <c r="A787" s="20" t="s">
        <v>195</v>
      </c>
      <c r="B787" s="16">
        <v>1005112</v>
      </c>
    </row>
    <row r="788" spans="1:2" x14ac:dyDescent="0.3">
      <c r="A788" s="19">
        <v>5621</v>
      </c>
    </row>
    <row r="789" spans="1:2" x14ac:dyDescent="0.3">
      <c r="A789" s="20" t="s">
        <v>219</v>
      </c>
      <c r="B789" s="16">
        <v>90000</v>
      </c>
    </row>
    <row r="790" spans="1:2" x14ac:dyDescent="0.3">
      <c r="A790" s="19">
        <v>5641</v>
      </c>
    </row>
    <row r="791" spans="1:2" x14ac:dyDescent="0.3">
      <c r="A791" s="20" t="s">
        <v>343</v>
      </c>
      <c r="B791" s="16">
        <v>400000</v>
      </c>
    </row>
    <row r="792" spans="1:2" x14ac:dyDescent="0.3">
      <c r="A792" s="19">
        <v>5661</v>
      </c>
    </row>
    <row r="793" spans="1:2" x14ac:dyDescent="0.3">
      <c r="A793" s="20" t="s">
        <v>220</v>
      </c>
      <c r="B793" s="16">
        <v>81805</v>
      </c>
    </row>
    <row r="794" spans="1:2" x14ac:dyDescent="0.3">
      <c r="A794" s="19">
        <v>5691</v>
      </c>
    </row>
    <row r="795" spans="1:2" x14ac:dyDescent="0.3">
      <c r="A795" s="20" t="s">
        <v>81</v>
      </c>
      <c r="B795" s="16">
        <v>92000</v>
      </c>
    </row>
    <row r="796" spans="1:2" x14ac:dyDescent="0.3">
      <c r="A796" s="15" t="s">
        <v>417</v>
      </c>
    </row>
    <row r="797" spans="1:2" x14ac:dyDescent="0.3">
      <c r="A797" s="17" t="s">
        <v>379</v>
      </c>
    </row>
    <row r="798" spans="1:2" x14ac:dyDescent="0.3">
      <c r="A798" s="18" t="s">
        <v>418</v>
      </c>
    </row>
    <row r="799" spans="1:2" x14ac:dyDescent="0.3">
      <c r="A799" s="19">
        <v>3821</v>
      </c>
    </row>
    <row r="800" spans="1:2" x14ac:dyDescent="0.3">
      <c r="A800" s="20" t="s">
        <v>229</v>
      </c>
      <c r="B800" s="16">
        <v>691600</v>
      </c>
    </row>
    <row r="801" spans="1:2" x14ac:dyDescent="0.3">
      <c r="A801" s="19">
        <v>4411</v>
      </c>
    </row>
    <row r="802" spans="1:2" x14ac:dyDescent="0.3">
      <c r="A802" s="20" t="s">
        <v>151</v>
      </c>
      <c r="B802" s="16">
        <v>50000</v>
      </c>
    </row>
    <row r="803" spans="1:2" x14ac:dyDescent="0.3">
      <c r="A803" s="15" t="s">
        <v>266</v>
      </c>
    </row>
    <row r="804" spans="1:2" x14ac:dyDescent="0.3">
      <c r="A804" s="17" t="s">
        <v>123</v>
      </c>
    </row>
    <row r="805" spans="1:2" x14ac:dyDescent="0.3">
      <c r="A805" s="18" t="s">
        <v>267</v>
      </c>
    </row>
    <row r="806" spans="1:2" x14ac:dyDescent="0.3">
      <c r="A806" s="19">
        <v>2211</v>
      </c>
    </row>
    <row r="807" spans="1:2" x14ac:dyDescent="0.3">
      <c r="A807" s="20" t="s">
        <v>137</v>
      </c>
      <c r="B807" s="16">
        <v>85000</v>
      </c>
    </row>
    <row r="808" spans="1:2" x14ac:dyDescent="0.3">
      <c r="A808" s="19">
        <v>2491</v>
      </c>
    </row>
    <row r="809" spans="1:2" x14ac:dyDescent="0.3">
      <c r="A809" s="20" t="s">
        <v>161</v>
      </c>
      <c r="B809" s="16">
        <v>75000</v>
      </c>
    </row>
    <row r="810" spans="1:2" x14ac:dyDescent="0.3">
      <c r="A810" s="19">
        <v>2721</v>
      </c>
    </row>
    <row r="811" spans="1:2" x14ac:dyDescent="0.3">
      <c r="A811" s="20" t="s">
        <v>162</v>
      </c>
      <c r="B811" s="16">
        <v>50000</v>
      </c>
    </row>
    <row r="812" spans="1:2" x14ac:dyDescent="0.3">
      <c r="A812" s="19">
        <v>3311</v>
      </c>
    </row>
    <row r="813" spans="1:2" x14ac:dyDescent="0.3">
      <c r="A813" s="20" t="s">
        <v>176</v>
      </c>
      <c r="B813" s="16">
        <v>2367000</v>
      </c>
    </row>
    <row r="814" spans="1:2" x14ac:dyDescent="0.3">
      <c r="A814" s="19">
        <v>3521</v>
      </c>
    </row>
    <row r="815" spans="1:2" x14ac:dyDescent="0.3">
      <c r="A815" s="20" t="s">
        <v>455</v>
      </c>
      <c r="B815" s="16">
        <v>8000</v>
      </c>
    </row>
    <row r="816" spans="1:2" x14ac:dyDescent="0.3">
      <c r="A816" s="15" t="s">
        <v>243</v>
      </c>
    </row>
    <row r="817" spans="1:2" x14ac:dyDescent="0.3">
      <c r="A817" s="17" t="s">
        <v>123</v>
      </c>
    </row>
    <row r="818" spans="1:2" x14ac:dyDescent="0.3">
      <c r="A818" s="18" t="s">
        <v>244</v>
      </c>
    </row>
    <row r="819" spans="1:2" x14ac:dyDescent="0.3">
      <c r="A819" s="19">
        <v>4211</v>
      </c>
    </row>
    <row r="820" spans="1:2" x14ac:dyDescent="0.3">
      <c r="A820" s="20" t="s">
        <v>245</v>
      </c>
      <c r="B820" s="16">
        <v>14625430</v>
      </c>
    </row>
    <row r="821" spans="1:2" x14ac:dyDescent="0.3">
      <c r="A821" s="15" t="s">
        <v>432</v>
      </c>
    </row>
    <row r="822" spans="1:2" x14ac:dyDescent="0.3">
      <c r="A822" s="17" t="s">
        <v>123</v>
      </c>
    </row>
    <row r="823" spans="1:2" x14ac:dyDescent="0.3">
      <c r="A823" s="18" t="s">
        <v>433</v>
      </c>
    </row>
    <row r="824" spans="1:2" x14ac:dyDescent="0.3">
      <c r="A824" s="19">
        <v>4211</v>
      </c>
    </row>
    <row r="825" spans="1:2" x14ac:dyDescent="0.3">
      <c r="A825" s="20" t="s">
        <v>245</v>
      </c>
      <c r="B825" s="16">
        <v>5910000</v>
      </c>
    </row>
    <row r="826" spans="1:2" x14ac:dyDescent="0.3">
      <c r="A826" s="15" t="s">
        <v>320</v>
      </c>
    </row>
    <row r="827" spans="1:2" x14ac:dyDescent="0.3">
      <c r="A827" s="17" t="s">
        <v>30</v>
      </c>
    </row>
    <row r="828" spans="1:2" x14ac:dyDescent="0.3">
      <c r="A828" s="18" t="s">
        <v>321</v>
      </c>
    </row>
    <row r="829" spans="1:2" x14ac:dyDescent="0.3">
      <c r="A829" s="19">
        <v>2711</v>
      </c>
    </row>
    <row r="830" spans="1:2" x14ac:dyDescent="0.3">
      <c r="A830" s="20" t="s">
        <v>138</v>
      </c>
      <c r="B830" s="16">
        <v>2926756.09</v>
      </c>
    </row>
    <row r="831" spans="1:2" x14ac:dyDescent="0.3">
      <c r="A831" s="19">
        <v>3361</v>
      </c>
    </row>
    <row r="832" spans="1:2" x14ac:dyDescent="0.3">
      <c r="A832" s="20" t="s">
        <v>201</v>
      </c>
      <c r="B832" s="16">
        <v>13573065.449999999</v>
      </c>
    </row>
    <row r="833" spans="1:2" x14ac:dyDescent="0.3">
      <c r="A833" s="19">
        <v>3711</v>
      </c>
    </row>
    <row r="834" spans="1:2" x14ac:dyDescent="0.3">
      <c r="A834" s="20" t="s">
        <v>276</v>
      </c>
      <c r="B834" s="16">
        <v>14707.68</v>
      </c>
    </row>
    <row r="835" spans="1:2" x14ac:dyDescent="0.3">
      <c r="A835" s="19">
        <v>3751</v>
      </c>
    </row>
    <row r="836" spans="1:2" x14ac:dyDescent="0.3">
      <c r="A836" s="20" t="s">
        <v>278</v>
      </c>
      <c r="B836" s="16">
        <v>11397.95</v>
      </c>
    </row>
    <row r="837" spans="1:2" x14ac:dyDescent="0.3">
      <c r="A837" s="15" t="s">
        <v>305</v>
      </c>
    </row>
    <row r="838" spans="1:2" x14ac:dyDescent="0.3">
      <c r="A838" s="17" t="s">
        <v>123</v>
      </c>
    </row>
    <row r="839" spans="1:2" x14ac:dyDescent="0.3">
      <c r="A839" s="18" t="s">
        <v>306</v>
      </c>
    </row>
    <row r="840" spans="1:2" x14ac:dyDescent="0.3">
      <c r="A840" s="19">
        <v>4411</v>
      </c>
    </row>
    <row r="841" spans="1:2" x14ac:dyDescent="0.3">
      <c r="A841" s="20" t="s">
        <v>151</v>
      </c>
      <c r="B841" s="16">
        <v>2487246</v>
      </c>
    </row>
    <row r="842" spans="1:2" x14ac:dyDescent="0.3">
      <c r="A842" s="19">
        <v>4451</v>
      </c>
    </row>
    <row r="843" spans="1:2" x14ac:dyDescent="0.3">
      <c r="A843" s="20" t="s">
        <v>230</v>
      </c>
      <c r="B843" s="16">
        <v>3190000</v>
      </c>
    </row>
    <row r="844" spans="1:2" x14ac:dyDescent="0.3">
      <c r="A844" s="15" t="s">
        <v>439</v>
      </c>
    </row>
    <row r="845" spans="1:2" x14ac:dyDescent="0.3">
      <c r="A845" s="17" t="s">
        <v>123</v>
      </c>
    </row>
    <row r="846" spans="1:2" x14ac:dyDescent="0.3">
      <c r="A846" s="18" t="s">
        <v>440</v>
      </c>
    </row>
    <row r="847" spans="1:2" x14ac:dyDescent="0.3">
      <c r="A847" s="19">
        <v>4211</v>
      </c>
    </row>
    <row r="848" spans="1:2" x14ac:dyDescent="0.3">
      <c r="A848" s="20" t="s">
        <v>245</v>
      </c>
      <c r="B848" s="16">
        <v>66533232.560000002</v>
      </c>
    </row>
    <row r="849" spans="1:2" x14ac:dyDescent="0.3">
      <c r="A849" s="15" t="s">
        <v>188</v>
      </c>
    </row>
    <row r="850" spans="1:2" x14ac:dyDescent="0.3">
      <c r="A850" s="17" t="s">
        <v>186</v>
      </c>
    </row>
    <row r="851" spans="1:2" x14ac:dyDescent="0.3">
      <c r="A851" s="18" t="s">
        <v>189</v>
      </c>
    </row>
    <row r="852" spans="1:2" x14ac:dyDescent="0.3">
      <c r="A852" s="19">
        <v>2111</v>
      </c>
    </row>
    <row r="853" spans="1:2" x14ac:dyDescent="0.3">
      <c r="A853" s="20" t="s">
        <v>157</v>
      </c>
      <c r="B853" s="16">
        <v>21657</v>
      </c>
    </row>
    <row r="854" spans="1:2" x14ac:dyDescent="0.3">
      <c r="A854" s="19">
        <v>2161</v>
      </c>
    </row>
    <row r="855" spans="1:2" x14ac:dyDescent="0.3">
      <c r="A855" s="20" t="s">
        <v>158</v>
      </c>
      <c r="B855" s="16">
        <v>20000</v>
      </c>
    </row>
    <row r="856" spans="1:2" x14ac:dyDescent="0.3">
      <c r="A856" s="19">
        <v>2221</v>
      </c>
    </row>
    <row r="857" spans="1:2" x14ac:dyDescent="0.3">
      <c r="A857" s="20" t="s">
        <v>190</v>
      </c>
      <c r="B857" s="16">
        <v>420000</v>
      </c>
    </row>
    <row r="858" spans="1:2" x14ac:dyDescent="0.3">
      <c r="A858" s="19">
        <v>2531</v>
      </c>
    </row>
    <row r="859" spans="1:2" x14ac:dyDescent="0.3">
      <c r="A859" s="20" t="s">
        <v>191</v>
      </c>
      <c r="B859" s="16">
        <v>826202</v>
      </c>
    </row>
    <row r="860" spans="1:2" x14ac:dyDescent="0.3">
      <c r="A860" s="19">
        <v>2541</v>
      </c>
    </row>
    <row r="861" spans="1:2" x14ac:dyDescent="0.3">
      <c r="A861" s="20" t="s">
        <v>192</v>
      </c>
      <c r="B861" s="16">
        <v>540000</v>
      </c>
    </row>
    <row r="862" spans="1:2" x14ac:dyDescent="0.3">
      <c r="A862" s="19">
        <v>2911</v>
      </c>
    </row>
    <row r="863" spans="1:2" x14ac:dyDescent="0.3">
      <c r="A863" s="20" t="s">
        <v>163</v>
      </c>
      <c r="B863" s="16">
        <v>20000</v>
      </c>
    </row>
    <row r="864" spans="1:2" x14ac:dyDescent="0.3">
      <c r="A864" s="19">
        <v>2971</v>
      </c>
    </row>
    <row r="865" spans="1:2" x14ac:dyDescent="0.3">
      <c r="A865" s="20" t="s">
        <v>193</v>
      </c>
      <c r="B865" s="16">
        <v>60000</v>
      </c>
    </row>
    <row r="866" spans="1:2" x14ac:dyDescent="0.3">
      <c r="A866" s="19">
        <v>5311</v>
      </c>
    </row>
    <row r="867" spans="1:2" x14ac:dyDescent="0.3">
      <c r="A867" s="20" t="s">
        <v>194</v>
      </c>
      <c r="B867" s="16">
        <v>110000</v>
      </c>
    </row>
    <row r="868" spans="1:2" x14ac:dyDescent="0.3">
      <c r="A868" s="19">
        <v>5321</v>
      </c>
    </row>
    <row r="869" spans="1:2" x14ac:dyDescent="0.3">
      <c r="A869" s="20" t="s">
        <v>195</v>
      </c>
      <c r="B869" s="16">
        <v>10000</v>
      </c>
    </row>
    <row r="870" spans="1:2" x14ac:dyDescent="0.3">
      <c r="A870" s="15" t="s">
        <v>453</v>
      </c>
      <c r="B870" s="16">
        <v>4049789448.1999993</v>
      </c>
    </row>
  </sheetData>
  <pageMargins left="0.70866141732283472" right="0.70866141732283472" top="0.94488188976377963" bottom="0.74803149606299213" header="0.31496062992125984" footer="0.31496062992125984"/>
  <pageSetup paperSize="9" scale="99" fitToHeight="27" orientation="landscape" r:id="rId2"/>
  <headerFooter>
    <oddHeader>&amp;C&amp;"-,Negrita"&amp;9MUNICIPIO DE TLAJOMULCO DE ZUÑIGA, JALISCO
3RA MODIFICACION PRESUPUESTAL 2023 
ESTADO DEL PRESUPUESTO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98"/>
  <sheetViews>
    <sheetView workbookViewId="0">
      <selection activeCell="D10" sqref="D10"/>
    </sheetView>
  </sheetViews>
  <sheetFormatPr baseColWidth="10" defaultColWidth="11.5546875" defaultRowHeight="13.8" x14ac:dyDescent="0.3"/>
  <cols>
    <col min="1" max="1" width="11" style="21" bestFit="1" customWidth="1"/>
    <col min="2" max="2" width="61.5546875" style="21" customWidth="1"/>
    <col min="3" max="3" width="21" style="45" customWidth="1"/>
    <col min="4" max="5" width="19.109375" style="21" bestFit="1" customWidth="1"/>
    <col min="6" max="6" width="17" style="21" bestFit="1" customWidth="1"/>
    <col min="7" max="7" width="16.33203125" style="21" bestFit="1" customWidth="1"/>
    <col min="8" max="16384" width="11.5546875" style="21"/>
  </cols>
  <sheetData>
    <row r="1" spans="1:7" ht="21" customHeight="1" x14ac:dyDescent="0.3">
      <c r="A1" s="77" t="s">
        <v>503</v>
      </c>
      <c r="B1" s="77" t="s">
        <v>504</v>
      </c>
      <c r="C1" s="79" t="s">
        <v>1084</v>
      </c>
      <c r="D1" s="79" t="s">
        <v>21</v>
      </c>
      <c r="E1" s="79" t="s">
        <v>1085</v>
      </c>
    </row>
    <row r="2" spans="1:7" ht="15" customHeight="1" thickBot="1" x14ac:dyDescent="0.35">
      <c r="A2" s="78"/>
      <c r="B2" s="78"/>
      <c r="C2" s="80"/>
      <c r="D2" s="80"/>
      <c r="E2" s="80"/>
      <c r="F2" s="65"/>
    </row>
    <row r="3" spans="1:7" ht="14.4" thickBot="1" x14ac:dyDescent="0.35">
      <c r="A3" s="22"/>
      <c r="B3" s="23" t="s">
        <v>505</v>
      </c>
      <c r="C3" s="24">
        <f>SUM(C4+C49+C55+C60+C190+C214+C237+C249+C279+C290)</f>
        <v>3965800000</v>
      </c>
      <c r="D3" s="24">
        <f>SUM(D4+D49+D55+D60+D190+D214+D237+D249+D279+D290)</f>
        <v>83989448.200000003</v>
      </c>
      <c r="E3" s="24">
        <f>SUM(E4+E49+E55+E60+E190+E214+E237+E249+E279+E290)</f>
        <v>4049789448.1999998</v>
      </c>
      <c r="F3" s="25"/>
      <c r="G3" s="25"/>
    </row>
    <row r="4" spans="1:7" ht="14.4" thickBot="1" x14ac:dyDescent="0.35">
      <c r="A4" s="22">
        <v>1</v>
      </c>
      <c r="B4" s="23" t="s">
        <v>506</v>
      </c>
      <c r="C4" s="24">
        <f>SUM(C5+C14+C25+C26+C27+C28+C29+C44)</f>
        <v>1161390342.6900001</v>
      </c>
      <c r="D4" s="24">
        <f>SUM(D5+D14+D25+D26+D27+D28+D29+D44)</f>
        <v>1889448.2</v>
      </c>
      <c r="E4" s="24">
        <f>SUM(E5+E14+E25+E26+E27+E28+E29+E44)</f>
        <v>1163279790.8899999</v>
      </c>
      <c r="F4" s="66"/>
    </row>
    <row r="5" spans="1:7" ht="14.4" thickBot="1" x14ac:dyDescent="0.35">
      <c r="A5" s="26">
        <v>1.1000000000000001</v>
      </c>
      <c r="B5" s="27" t="s">
        <v>507</v>
      </c>
      <c r="C5" s="28">
        <f>SUM(C6)</f>
        <v>5287029</v>
      </c>
      <c r="D5" s="28">
        <f>SUM(D6)</f>
        <v>0</v>
      </c>
      <c r="E5" s="28">
        <f>SUM(E6)</f>
        <v>5287029</v>
      </c>
      <c r="F5" s="29"/>
    </row>
    <row r="6" spans="1:7" ht="14.4" thickBot="1" x14ac:dyDescent="0.35">
      <c r="A6" s="30" t="s">
        <v>508</v>
      </c>
      <c r="B6" s="31" t="s">
        <v>509</v>
      </c>
      <c r="C6" s="32">
        <f>SUM(C7:C13)</f>
        <v>5287029</v>
      </c>
      <c r="D6" s="32">
        <f>SUM(D7:D13)</f>
        <v>0</v>
      </c>
      <c r="E6" s="32">
        <f>SUM(E7:E13)</f>
        <v>5287029</v>
      </c>
      <c r="F6" s="67"/>
      <c r="G6" s="67"/>
    </row>
    <row r="7" spans="1:7" ht="14.4" thickBot="1" x14ac:dyDescent="0.35">
      <c r="A7" s="33" t="s">
        <v>510</v>
      </c>
      <c r="B7" s="34" t="s">
        <v>511</v>
      </c>
      <c r="C7" s="35">
        <v>5341</v>
      </c>
      <c r="D7" s="35">
        <v>0</v>
      </c>
      <c r="E7" s="35">
        <f t="shared" ref="E7:E13" si="0">SUM(C7+D7)</f>
        <v>5341</v>
      </c>
      <c r="F7" s="68"/>
    </row>
    <row r="8" spans="1:7" ht="40.200000000000003" thickBot="1" x14ac:dyDescent="0.35">
      <c r="A8" s="33" t="s">
        <v>512</v>
      </c>
      <c r="B8" s="34" t="s">
        <v>513</v>
      </c>
      <c r="C8" s="35">
        <v>5196101</v>
      </c>
      <c r="D8" s="35">
        <v>0</v>
      </c>
      <c r="E8" s="35">
        <f t="shared" si="0"/>
        <v>5196101</v>
      </c>
    </row>
    <row r="9" spans="1:7" ht="14.4" thickBot="1" x14ac:dyDescent="0.35">
      <c r="A9" s="33" t="s">
        <v>514</v>
      </c>
      <c r="B9" s="34" t="s">
        <v>515</v>
      </c>
      <c r="C9" s="35">
        <v>0</v>
      </c>
      <c r="D9" s="35">
        <v>0</v>
      </c>
      <c r="E9" s="35">
        <f t="shared" si="0"/>
        <v>0</v>
      </c>
    </row>
    <row r="10" spans="1:7" ht="14.4" thickBot="1" x14ac:dyDescent="0.35">
      <c r="A10" s="33" t="s">
        <v>516</v>
      </c>
      <c r="B10" s="34" t="s">
        <v>517</v>
      </c>
      <c r="C10" s="35">
        <v>85587</v>
      </c>
      <c r="D10" s="35">
        <v>0</v>
      </c>
      <c r="E10" s="35">
        <f t="shared" si="0"/>
        <v>85587</v>
      </c>
    </row>
    <row r="11" spans="1:7" ht="14.4" thickBot="1" x14ac:dyDescent="0.35">
      <c r="A11" s="33" t="s">
        <v>518</v>
      </c>
      <c r="B11" s="34" t="s">
        <v>519</v>
      </c>
      <c r="C11" s="35">
        <v>0</v>
      </c>
      <c r="D11" s="35">
        <v>0</v>
      </c>
      <c r="E11" s="35">
        <f t="shared" si="0"/>
        <v>0</v>
      </c>
    </row>
    <row r="12" spans="1:7" ht="14.4" thickBot="1" x14ac:dyDescent="0.35">
      <c r="A12" s="33" t="s">
        <v>520</v>
      </c>
      <c r="B12" s="34" t="s">
        <v>521</v>
      </c>
      <c r="C12" s="35">
        <v>0</v>
      </c>
      <c r="D12" s="35">
        <v>0</v>
      </c>
      <c r="E12" s="35">
        <f t="shared" si="0"/>
        <v>0</v>
      </c>
    </row>
    <row r="13" spans="1:7" ht="14.4" thickBot="1" x14ac:dyDescent="0.35">
      <c r="A13" s="33" t="s">
        <v>522</v>
      </c>
      <c r="B13" s="34" t="s">
        <v>523</v>
      </c>
      <c r="C13" s="35">
        <v>0</v>
      </c>
      <c r="D13" s="35">
        <v>0</v>
      </c>
      <c r="E13" s="35">
        <f t="shared" si="0"/>
        <v>0</v>
      </c>
    </row>
    <row r="14" spans="1:7" ht="14.4" thickBot="1" x14ac:dyDescent="0.35">
      <c r="A14" s="26">
        <v>1.2</v>
      </c>
      <c r="B14" s="36" t="s">
        <v>524</v>
      </c>
      <c r="C14" s="28">
        <f>SUM(C15+C18+C21)</f>
        <v>1064851945.6900001</v>
      </c>
      <c r="D14" s="28">
        <f>SUM(D15+D18+D21)</f>
        <v>1889448.2</v>
      </c>
      <c r="E14" s="28">
        <f>SUM(E15+E18+E21)</f>
        <v>1066741393.89</v>
      </c>
    </row>
    <row r="15" spans="1:7" ht="14.4" thickBot="1" x14ac:dyDescent="0.35">
      <c r="A15" s="30" t="s">
        <v>525</v>
      </c>
      <c r="B15" s="31" t="s">
        <v>526</v>
      </c>
      <c r="C15" s="32">
        <f>SUM(C16:C17)</f>
        <v>563944832.69000006</v>
      </c>
      <c r="D15" s="32">
        <f>SUM(D16:D17)</f>
        <v>1889448.2</v>
      </c>
      <c r="E15" s="32">
        <f>SUM(E16:E17)</f>
        <v>565834280.88999999</v>
      </c>
    </row>
    <row r="16" spans="1:7" ht="14.4" thickBot="1" x14ac:dyDescent="0.35">
      <c r="A16" s="33" t="s">
        <v>527</v>
      </c>
      <c r="B16" s="34" t="s">
        <v>528</v>
      </c>
      <c r="C16" s="35">
        <v>497221793.69</v>
      </c>
      <c r="D16" s="35">
        <v>1489448.2</v>
      </c>
      <c r="E16" s="35">
        <f>SUM(C16+D16)</f>
        <v>498711241.88999999</v>
      </c>
    </row>
    <row r="17" spans="1:5" ht="14.4" thickBot="1" x14ac:dyDescent="0.35">
      <c r="A17" s="33" t="s">
        <v>529</v>
      </c>
      <c r="B17" s="34" t="s">
        <v>530</v>
      </c>
      <c r="C17" s="35">
        <v>66723039</v>
      </c>
      <c r="D17" s="35">
        <v>400000</v>
      </c>
      <c r="E17" s="35">
        <f>SUM(C17+D17)</f>
        <v>67123039</v>
      </c>
    </row>
    <row r="18" spans="1:5" ht="14.4" thickBot="1" x14ac:dyDescent="0.35">
      <c r="A18" s="30" t="s">
        <v>531</v>
      </c>
      <c r="B18" s="31" t="s">
        <v>532</v>
      </c>
      <c r="C18" s="32">
        <f>SUM(C19:C20)</f>
        <v>401171774</v>
      </c>
      <c r="D18" s="32">
        <f>SUM(D19:D20)</f>
        <v>0</v>
      </c>
      <c r="E18" s="32">
        <f>SUM(E19:E20)</f>
        <v>401171774</v>
      </c>
    </row>
    <row r="19" spans="1:5" ht="14.4" thickBot="1" x14ac:dyDescent="0.35">
      <c r="A19" s="33" t="s">
        <v>533</v>
      </c>
      <c r="B19" s="34" t="s">
        <v>534</v>
      </c>
      <c r="C19" s="35">
        <v>393874031</v>
      </c>
      <c r="D19" s="35">
        <v>0</v>
      </c>
      <c r="E19" s="35">
        <f>SUM(C19+D19)</f>
        <v>393874031</v>
      </c>
    </row>
    <row r="20" spans="1:5" ht="14.4" thickBot="1" x14ac:dyDescent="0.35">
      <c r="A20" s="33" t="s">
        <v>535</v>
      </c>
      <c r="B20" s="34" t="s">
        <v>536</v>
      </c>
      <c r="C20" s="35">
        <v>7297743</v>
      </c>
      <c r="D20" s="35">
        <v>0</v>
      </c>
      <c r="E20" s="35">
        <f>SUM(C20+D20)</f>
        <v>7297743</v>
      </c>
    </row>
    <row r="21" spans="1:5" ht="14.4" thickBot="1" x14ac:dyDescent="0.35">
      <c r="A21" s="30" t="s">
        <v>537</v>
      </c>
      <c r="B21" s="31" t="s">
        <v>538</v>
      </c>
      <c r="C21" s="32">
        <f>SUM(C22:C24)</f>
        <v>99735339</v>
      </c>
      <c r="D21" s="32">
        <f>SUM(D22:D24)</f>
        <v>0</v>
      </c>
      <c r="E21" s="32">
        <f>SUM(E22:E24)</f>
        <v>99735339</v>
      </c>
    </row>
    <row r="22" spans="1:5" ht="14.4" thickBot="1" x14ac:dyDescent="0.35">
      <c r="A22" s="33" t="s">
        <v>539</v>
      </c>
      <c r="B22" s="34" t="s">
        <v>540</v>
      </c>
      <c r="C22" s="35">
        <v>95896170</v>
      </c>
      <c r="D22" s="35">
        <v>0</v>
      </c>
      <c r="E22" s="35">
        <f>SUM(C22+D22)</f>
        <v>95896170</v>
      </c>
    </row>
    <row r="23" spans="1:5" ht="14.4" thickBot="1" x14ac:dyDescent="0.35">
      <c r="A23" s="33" t="s">
        <v>541</v>
      </c>
      <c r="B23" s="34" t="s">
        <v>542</v>
      </c>
      <c r="C23" s="35">
        <v>1514798</v>
      </c>
      <c r="D23" s="35">
        <v>0</v>
      </c>
      <c r="E23" s="35">
        <f>SUM(C23+D23)</f>
        <v>1514798</v>
      </c>
    </row>
    <row r="24" spans="1:5" ht="14.4" thickBot="1" x14ac:dyDescent="0.35">
      <c r="A24" s="33" t="s">
        <v>543</v>
      </c>
      <c r="B24" s="34" t="s">
        <v>544</v>
      </c>
      <c r="C24" s="35">
        <v>2324371</v>
      </c>
      <c r="D24" s="35">
        <v>0</v>
      </c>
      <c r="E24" s="35">
        <f>SUM(C24+D24)</f>
        <v>2324371</v>
      </c>
    </row>
    <row r="25" spans="1:5" ht="27" thickBot="1" x14ac:dyDescent="0.35">
      <c r="A25" s="26">
        <v>1.3</v>
      </c>
      <c r="B25" s="36" t="s">
        <v>545</v>
      </c>
      <c r="C25" s="28">
        <v>0</v>
      </c>
      <c r="D25" s="28">
        <v>0</v>
      </c>
      <c r="E25" s="28">
        <v>0</v>
      </c>
    </row>
    <row r="26" spans="1:5" ht="14.4" thickBot="1" x14ac:dyDescent="0.35">
      <c r="A26" s="26">
        <v>1.4</v>
      </c>
      <c r="B26" s="36" t="s">
        <v>546</v>
      </c>
      <c r="C26" s="28">
        <v>0</v>
      </c>
      <c r="D26" s="28">
        <v>0</v>
      </c>
      <c r="E26" s="28">
        <v>0</v>
      </c>
    </row>
    <row r="27" spans="1:5" ht="14.4" thickBot="1" x14ac:dyDescent="0.35">
      <c r="A27" s="26">
        <v>1.5</v>
      </c>
      <c r="B27" s="36" t="s">
        <v>547</v>
      </c>
      <c r="C27" s="28">
        <v>0</v>
      </c>
      <c r="D27" s="28">
        <v>0</v>
      </c>
      <c r="E27" s="28">
        <v>0</v>
      </c>
    </row>
    <row r="28" spans="1:5" ht="14.4" thickBot="1" x14ac:dyDescent="0.35">
      <c r="A28" s="26">
        <v>1.6</v>
      </c>
      <c r="B28" s="36" t="s">
        <v>548</v>
      </c>
      <c r="C28" s="28">
        <v>0</v>
      </c>
      <c r="D28" s="28">
        <v>0</v>
      </c>
      <c r="E28" s="28">
        <v>0</v>
      </c>
    </row>
    <row r="29" spans="1:5" ht="14.4" thickBot="1" x14ac:dyDescent="0.35">
      <c r="A29" s="26">
        <v>1.7</v>
      </c>
      <c r="B29" s="36" t="s">
        <v>549</v>
      </c>
      <c r="C29" s="28">
        <f>SUM(C30+C32+C34+C36+C40+C42)</f>
        <v>91251368</v>
      </c>
      <c r="D29" s="28">
        <f>SUM(D30+D32+D34+D36+D40+D42)</f>
        <v>0</v>
      </c>
      <c r="E29" s="28">
        <f>SUM(E30+E32+E34+E36+E40+E42)</f>
        <v>91251368</v>
      </c>
    </row>
    <row r="30" spans="1:5" ht="14.4" thickBot="1" x14ac:dyDescent="0.35">
      <c r="A30" s="30" t="s">
        <v>57</v>
      </c>
      <c r="B30" s="31" t="s">
        <v>550</v>
      </c>
      <c r="C30" s="32">
        <f>SUM(C31)</f>
        <v>23698748</v>
      </c>
      <c r="D30" s="32">
        <f>SUM(D31)</f>
        <v>0</v>
      </c>
      <c r="E30" s="32">
        <f>SUM(E31)</f>
        <v>23698748</v>
      </c>
    </row>
    <row r="31" spans="1:5" ht="14.4" thickBot="1" x14ac:dyDescent="0.35">
      <c r="A31" s="33" t="s">
        <v>551</v>
      </c>
      <c r="B31" s="34" t="s">
        <v>552</v>
      </c>
      <c r="C31" s="35">
        <v>23698748</v>
      </c>
      <c r="D31" s="35">
        <v>0</v>
      </c>
      <c r="E31" s="35">
        <f>SUM(C31+D31)</f>
        <v>23698748</v>
      </c>
    </row>
    <row r="32" spans="1:5" ht="14.4" thickBot="1" x14ac:dyDescent="0.35">
      <c r="A32" s="30" t="s">
        <v>91</v>
      </c>
      <c r="B32" s="31" t="s">
        <v>553</v>
      </c>
      <c r="C32" s="32">
        <f>SUM(C33)</f>
        <v>49901853</v>
      </c>
      <c r="D32" s="32">
        <f>SUM(D33)</f>
        <v>0</v>
      </c>
      <c r="E32" s="32">
        <f>SUM(E33)</f>
        <v>49901853</v>
      </c>
    </row>
    <row r="33" spans="1:5" ht="14.4" thickBot="1" x14ac:dyDescent="0.35">
      <c r="A33" s="33" t="s">
        <v>554</v>
      </c>
      <c r="B33" s="34" t="s">
        <v>555</v>
      </c>
      <c r="C33" s="35">
        <v>49901853</v>
      </c>
      <c r="D33" s="35">
        <v>0</v>
      </c>
      <c r="E33" s="35">
        <f>SUM(C33+D33)</f>
        <v>49901853</v>
      </c>
    </row>
    <row r="34" spans="1:5" ht="14.4" thickBot="1" x14ac:dyDescent="0.35">
      <c r="A34" s="30" t="s">
        <v>556</v>
      </c>
      <c r="B34" s="31" t="s">
        <v>557</v>
      </c>
      <c r="C34" s="32">
        <f>SUM(C35)</f>
        <v>1366</v>
      </c>
      <c r="D34" s="32">
        <f>SUM(D35)</f>
        <v>0</v>
      </c>
      <c r="E34" s="32">
        <f>SUM(E35)</f>
        <v>1366</v>
      </c>
    </row>
    <row r="35" spans="1:5" ht="14.4" thickBot="1" x14ac:dyDescent="0.35">
      <c r="A35" s="33" t="s">
        <v>558</v>
      </c>
      <c r="B35" s="34" t="s">
        <v>559</v>
      </c>
      <c r="C35" s="35">
        <v>1366</v>
      </c>
      <c r="D35" s="35">
        <v>0</v>
      </c>
      <c r="E35" s="35">
        <f>SUM(C35+D35)</f>
        <v>1366</v>
      </c>
    </row>
    <row r="36" spans="1:5" ht="14.4" thickBot="1" x14ac:dyDescent="0.35">
      <c r="A36" s="30" t="s">
        <v>560</v>
      </c>
      <c r="B36" s="31" t="s">
        <v>561</v>
      </c>
      <c r="C36" s="32">
        <f>SUM(C37:C39)</f>
        <v>14152145</v>
      </c>
      <c r="D36" s="32">
        <f>SUM(D37:D39)</f>
        <v>0</v>
      </c>
      <c r="E36" s="32">
        <f>SUM(E37:E39)</f>
        <v>14152145</v>
      </c>
    </row>
    <row r="37" spans="1:5" ht="14.4" thickBot="1" x14ac:dyDescent="0.35">
      <c r="A37" s="33" t="s">
        <v>562</v>
      </c>
      <c r="B37" s="34" t="s">
        <v>563</v>
      </c>
      <c r="C37" s="35">
        <v>14152145</v>
      </c>
      <c r="D37" s="35">
        <v>0</v>
      </c>
      <c r="E37" s="35">
        <f>SUM(C37+D37)</f>
        <v>14152145</v>
      </c>
    </row>
    <row r="38" spans="1:5" ht="14.4" thickBot="1" x14ac:dyDescent="0.35">
      <c r="A38" s="33" t="s">
        <v>564</v>
      </c>
      <c r="B38" s="34" t="s">
        <v>565</v>
      </c>
      <c r="C38" s="35">
        <v>0</v>
      </c>
      <c r="D38" s="35">
        <v>0</v>
      </c>
      <c r="E38" s="35">
        <f>SUM(C38+D38)</f>
        <v>0</v>
      </c>
    </row>
    <row r="39" spans="1:5" ht="14.4" thickBot="1" x14ac:dyDescent="0.35">
      <c r="A39" s="33" t="s">
        <v>566</v>
      </c>
      <c r="B39" s="34" t="s">
        <v>567</v>
      </c>
      <c r="C39" s="35">
        <v>0</v>
      </c>
      <c r="D39" s="35">
        <v>0</v>
      </c>
      <c r="E39" s="35">
        <f>SUM(C39+D39)</f>
        <v>0</v>
      </c>
    </row>
    <row r="40" spans="1:5" ht="14.4" thickBot="1" x14ac:dyDescent="0.35">
      <c r="A40" s="30" t="s">
        <v>568</v>
      </c>
      <c r="B40" s="31" t="s">
        <v>569</v>
      </c>
      <c r="C40" s="32">
        <f>SUM(C41)</f>
        <v>3497256</v>
      </c>
      <c r="D40" s="32">
        <f>SUM(D41)</f>
        <v>0</v>
      </c>
      <c r="E40" s="32">
        <f>SUM(E41)</f>
        <v>3497256</v>
      </c>
    </row>
    <row r="41" spans="1:5" ht="14.4" thickBot="1" x14ac:dyDescent="0.35">
      <c r="A41" s="33" t="s">
        <v>570</v>
      </c>
      <c r="B41" s="34" t="s">
        <v>569</v>
      </c>
      <c r="C41" s="35">
        <v>3497256</v>
      </c>
      <c r="D41" s="35">
        <v>0</v>
      </c>
      <c r="E41" s="35">
        <f>SUM(C41+D41)</f>
        <v>3497256</v>
      </c>
    </row>
    <row r="42" spans="1:5" ht="14.4" thickBot="1" x14ac:dyDescent="0.35">
      <c r="A42" s="30" t="s">
        <v>571</v>
      </c>
      <c r="B42" s="31" t="s">
        <v>572</v>
      </c>
      <c r="C42" s="32">
        <f>SUM(C43)</f>
        <v>0</v>
      </c>
      <c r="D42" s="32">
        <f>SUM(D43)</f>
        <v>0</v>
      </c>
      <c r="E42" s="32">
        <f>SUM(E43)</f>
        <v>0</v>
      </c>
    </row>
    <row r="43" spans="1:5" ht="14.4" thickBot="1" x14ac:dyDescent="0.35">
      <c r="A43" s="33" t="s">
        <v>573</v>
      </c>
      <c r="B43" s="34" t="s">
        <v>574</v>
      </c>
      <c r="C43" s="35">
        <v>0</v>
      </c>
      <c r="D43" s="35">
        <v>0</v>
      </c>
      <c r="E43" s="35">
        <f>SUM(C43+D43)</f>
        <v>0</v>
      </c>
    </row>
    <row r="44" spans="1:5" ht="14.4" thickBot="1" x14ac:dyDescent="0.35">
      <c r="A44" s="26">
        <v>1.8</v>
      </c>
      <c r="B44" s="36" t="s">
        <v>575</v>
      </c>
      <c r="C44" s="28">
        <f>SUM(C45)</f>
        <v>0</v>
      </c>
      <c r="D44" s="28">
        <f>SUM(D45)</f>
        <v>0</v>
      </c>
      <c r="E44" s="28">
        <f>SUM(E45)</f>
        <v>0</v>
      </c>
    </row>
    <row r="45" spans="1:5" ht="14.4" thickBot="1" x14ac:dyDescent="0.35">
      <c r="A45" s="26" t="s">
        <v>576</v>
      </c>
      <c r="B45" s="36" t="s">
        <v>577</v>
      </c>
      <c r="C45" s="28">
        <f>SUM(C46:C47)</f>
        <v>0</v>
      </c>
      <c r="D45" s="28">
        <f>SUM(D46:D47)</f>
        <v>0</v>
      </c>
      <c r="E45" s="28">
        <f>SUM(E46:E47)</f>
        <v>0</v>
      </c>
    </row>
    <row r="46" spans="1:5" ht="14.4" thickBot="1" x14ac:dyDescent="0.35">
      <c r="A46" s="33" t="s">
        <v>578</v>
      </c>
      <c r="B46" s="34" t="s">
        <v>577</v>
      </c>
      <c r="C46" s="35">
        <v>0</v>
      </c>
      <c r="D46" s="35">
        <v>0</v>
      </c>
      <c r="E46" s="35">
        <f>SUM(C46+D46)</f>
        <v>0</v>
      </c>
    </row>
    <row r="47" spans="1:5" ht="14.4" thickBot="1" x14ac:dyDescent="0.35">
      <c r="A47" s="33" t="s">
        <v>579</v>
      </c>
      <c r="B47" s="34" t="s">
        <v>580</v>
      </c>
      <c r="C47" s="35">
        <v>0</v>
      </c>
      <c r="D47" s="35">
        <v>0</v>
      </c>
      <c r="E47" s="35">
        <f>SUM(C47+D47)</f>
        <v>0</v>
      </c>
    </row>
    <row r="48" spans="1:5" ht="40.200000000000003" thickBot="1" x14ac:dyDescent="0.35">
      <c r="A48" s="26">
        <v>1.9</v>
      </c>
      <c r="B48" s="36" t="s">
        <v>581</v>
      </c>
      <c r="C48" s="28">
        <v>0</v>
      </c>
      <c r="D48" s="28">
        <v>0</v>
      </c>
      <c r="E48" s="28">
        <v>0</v>
      </c>
    </row>
    <row r="49" spans="1:5" ht="14.4" thickBot="1" x14ac:dyDescent="0.35">
      <c r="A49" s="37">
        <v>2</v>
      </c>
      <c r="B49" s="38" t="s">
        <v>582</v>
      </c>
      <c r="C49" s="39">
        <v>0</v>
      </c>
      <c r="D49" s="39">
        <v>0</v>
      </c>
      <c r="E49" s="39">
        <v>0</v>
      </c>
    </row>
    <row r="50" spans="1:5" ht="14.4" thickBot="1" x14ac:dyDescent="0.35">
      <c r="A50" s="26">
        <v>2.1</v>
      </c>
      <c r="B50" s="36" t="s">
        <v>583</v>
      </c>
      <c r="C50" s="28">
        <v>0</v>
      </c>
      <c r="D50" s="28">
        <v>0</v>
      </c>
      <c r="E50" s="28">
        <v>0</v>
      </c>
    </row>
    <row r="51" spans="1:5" ht="14.4" thickBot="1" x14ac:dyDescent="0.35">
      <c r="A51" s="26">
        <v>2.2000000000000002</v>
      </c>
      <c r="B51" s="36" t="s">
        <v>584</v>
      </c>
      <c r="C51" s="28">
        <v>0</v>
      </c>
      <c r="D51" s="28">
        <v>0</v>
      </c>
      <c r="E51" s="28">
        <v>0</v>
      </c>
    </row>
    <row r="52" spans="1:5" ht="14.4" thickBot="1" x14ac:dyDescent="0.35">
      <c r="A52" s="26">
        <v>2.2999999999999998</v>
      </c>
      <c r="B52" s="36" t="s">
        <v>585</v>
      </c>
      <c r="C52" s="28">
        <v>0</v>
      </c>
      <c r="D52" s="28">
        <v>0</v>
      </c>
      <c r="E52" s="28">
        <v>0</v>
      </c>
    </row>
    <row r="53" spans="1:5" ht="14.4" thickBot="1" x14ac:dyDescent="0.35">
      <c r="A53" s="26">
        <v>2.4</v>
      </c>
      <c r="B53" s="36" t="s">
        <v>586</v>
      </c>
      <c r="C53" s="28">
        <v>0</v>
      </c>
      <c r="D53" s="28">
        <v>0</v>
      </c>
      <c r="E53" s="28">
        <v>0</v>
      </c>
    </row>
    <row r="54" spans="1:5" ht="27" thickBot="1" x14ac:dyDescent="0.35">
      <c r="A54" s="26">
        <v>2.5</v>
      </c>
      <c r="B54" s="36" t="s">
        <v>587</v>
      </c>
      <c r="C54" s="28">
        <v>0</v>
      </c>
      <c r="D54" s="28">
        <v>0</v>
      </c>
      <c r="E54" s="28">
        <v>0</v>
      </c>
    </row>
    <row r="55" spans="1:5" ht="14.4" thickBot="1" x14ac:dyDescent="0.35">
      <c r="A55" s="37">
        <v>3</v>
      </c>
      <c r="B55" s="38" t="s">
        <v>588</v>
      </c>
      <c r="C55" s="39">
        <v>0</v>
      </c>
      <c r="D55" s="39">
        <v>0</v>
      </c>
      <c r="E55" s="39">
        <v>0</v>
      </c>
    </row>
    <row r="56" spans="1:5" ht="14.4" thickBot="1" x14ac:dyDescent="0.35">
      <c r="A56" s="26">
        <v>3.1</v>
      </c>
      <c r="B56" s="36" t="s">
        <v>589</v>
      </c>
      <c r="C56" s="28">
        <v>0</v>
      </c>
      <c r="D56" s="28">
        <v>0</v>
      </c>
      <c r="E56" s="28">
        <v>0</v>
      </c>
    </row>
    <row r="57" spans="1:5" ht="14.4" thickBot="1" x14ac:dyDescent="0.35">
      <c r="A57" s="30" t="s">
        <v>377</v>
      </c>
      <c r="B57" s="31" t="s">
        <v>590</v>
      </c>
      <c r="C57" s="32">
        <v>0</v>
      </c>
      <c r="D57" s="32">
        <v>0</v>
      </c>
      <c r="E57" s="32">
        <v>0</v>
      </c>
    </row>
    <row r="58" spans="1:5" ht="14.4" thickBot="1" x14ac:dyDescent="0.35">
      <c r="A58" s="33" t="s">
        <v>591</v>
      </c>
      <c r="B58" s="34" t="s">
        <v>592</v>
      </c>
      <c r="C58" s="35">
        <v>0</v>
      </c>
      <c r="D58" s="35">
        <v>0</v>
      </c>
      <c r="E58" s="35">
        <f>SUM(C58+D58)</f>
        <v>0</v>
      </c>
    </row>
    <row r="59" spans="1:5" ht="40.200000000000003" thickBot="1" x14ac:dyDescent="0.35">
      <c r="A59" s="26">
        <v>3.9</v>
      </c>
      <c r="B59" s="36" t="s">
        <v>593</v>
      </c>
      <c r="C59" s="28">
        <v>0</v>
      </c>
      <c r="D59" s="28">
        <v>0</v>
      </c>
      <c r="E59" s="28">
        <v>0</v>
      </c>
    </row>
    <row r="60" spans="1:5" ht="14.4" thickBot="1" x14ac:dyDescent="0.35">
      <c r="A60" s="37">
        <v>4</v>
      </c>
      <c r="B60" s="38" t="s">
        <v>594</v>
      </c>
      <c r="C60" s="39">
        <f>SUM(C61+C81+C165+C172+C187)</f>
        <v>771797209</v>
      </c>
      <c r="D60" s="39">
        <f>SUM(D61+D81+D165+D172+D187)</f>
        <v>56600000</v>
      </c>
      <c r="E60" s="39">
        <f>SUM(E61+E81+E165+E172+E187)</f>
        <v>828397209</v>
      </c>
    </row>
    <row r="61" spans="1:5" ht="27" thickBot="1" x14ac:dyDescent="0.35">
      <c r="A61" s="26">
        <v>4.0999999999999996</v>
      </c>
      <c r="B61" s="36" t="s">
        <v>595</v>
      </c>
      <c r="C61" s="28">
        <f>SUM(C62+C68+C70+C75)</f>
        <v>25273715</v>
      </c>
      <c r="D61" s="28">
        <f>SUM(D62+D68+D70+D75)</f>
        <v>0</v>
      </c>
      <c r="E61" s="28">
        <f>SUM(E62+E68+E70+E75)</f>
        <v>25273715</v>
      </c>
    </row>
    <row r="62" spans="1:5" ht="14.4" thickBot="1" x14ac:dyDescent="0.35">
      <c r="A62" s="30" t="s">
        <v>596</v>
      </c>
      <c r="B62" s="31" t="s">
        <v>597</v>
      </c>
      <c r="C62" s="32">
        <f>SUM(C63:C67)</f>
        <v>20917604</v>
      </c>
      <c r="D62" s="32">
        <f>SUM(D63:D67)</f>
        <v>0</v>
      </c>
      <c r="E62" s="32">
        <f>SUM(E63:E67)</f>
        <v>20917604</v>
      </c>
    </row>
    <row r="63" spans="1:5" ht="14.4" thickBot="1" x14ac:dyDescent="0.35">
      <c r="A63" s="33" t="s">
        <v>598</v>
      </c>
      <c r="B63" s="34" t="s">
        <v>599</v>
      </c>
      <c r="C63" s="35">
        <v>176185</v>
      </c>
      <c r="D63" s="35">
        <v>0</v>
      </c>
      <c r="E63" s="35">
        <f>SUM(C63+D63)</f>
        <v>176185</v>
      </c>
    </row>
    <row r="64" spans="1:5" ht="14.4" thickBot="1" x14ac:dyDescent="0.35">
      <c r="A64" s="33" t="s">
        <v>600</v>
      </c>
      <c r="B64" s="34" t="s">
        <v>601</v>
      </c>
      <c r="C64" s="35">
        <v>4782244</v>
      </c>
      <c r="D64" s="35">
        <v>0</v>
      </c>
      <c r="E64" s="35">
        <f>SUM(C64+D64)</f>
        <v>4782244</v>
      </c>
    </row>
    <row r="65" spans="1:5" ht="14.4" thickBot="1" x14ac:dyDescent="0.35">
      <c r="A65" s="33" t="s">
        <v>602</v>
      </c>
      <c r="B65" s="34" t="s">
        <v>603</v>
      </c>
      <c r="C65" s="35">
        <v>15740534</v>
      </c>
      <c r="D65" s="35">
        <v>0</v>
      </c>
      <c r="E65" s="35">
        <f>SUM(C65+D65)</f>
        <v>15740534</v>
      </c>
    </row>
    <row r="66" spans="1:5" ht="14.4" thickBot="1" x14ac:dyDescent="0.35">
      <c r="A66" s="33" t="s">
        <v>604</v>
      </c>
      <c r="B66" s="34" t="s">
        <v>605</v>
      </c>
      <c r="C66" s="35">
        <v>153476</v>
      </c>
      <c r="D66" s="35">
        <v>0</v>
      </c>
      <c r="E66" s="35">
        <f>SUM(C66+D66)</f>
        <v>153476</v>
      </c>
    </row>
    <row r="67" spans="1:5" ht="14.4" thickBot="1" x14ac:dyDescent="0.35">
      <c r="A67" s="33" t="s">
        <v>606</v>
      </c>
      <c r="B67" s="34" t="s">
        <v>607</v>
      </c>
      <c r="C67" s="35">
        <v>65165</v>
      </c>
      <c r="D67" s="35">
        <v>0</v>
      </c>
      <c r="E67" s="35">
        <f>SUM(C67+D67)</f>
        <v>65165</v>
      </c>
    </row>
    <row r="68" spans="1:5" ht="14.4" thickBot="1" x14ac:dyDescent="0.35">
      <c r="A68" s="30" t="s">
        <v>608</v>
      </c>
      <c r="B68" s="31" t="s">
        <v>609</v>
      </c>
      <c r="C68" s="32">
        <f>SUM(C69)</f>
        <v>1398411</v>
      </c>
      <c r="D68" s="32">
        <f>SUM(D69)</f>
        <v>0</v>
      </c>
      <c r="E68" s="32">
        <f>SUM(E69)</f>
        <v>1398411</v>
      </c>
    </row>
    <row r="69" spans="1:5" ht="14.4" thickBot="1" x14ac:dyDescent="0.35">
      <c r="A69" s="33" t="s">
        <v>610</v>
      </c>
      <c r="B69" s="34" t="s">
        <v>611</v>
      </c>
      <c r="C69" s="35">
        <v>1398411</v>
      </c>
      <c r="D69" s="35">
        <v>0</v>
      </c>
      <c r="E69" s="35">
        <f>SUM(C69+D69)</f>
        <v>1398411</v>
      </c>
    </row>
    <row r="70" spans="1:5" ht="14.4" thickBot="1" x14ac:dyDescent="0.35">
      <c r="A70" s="30" t="s">
        <v>612</v>
      </c>
      <c r="B70" s="31" t="s">
        <v>613</v>
      </c>
      <c r="C70" s="32">
        <f>SUM(C71:C74)</f>
        <v>2435306</v>
      </c>
      <c r="D70" s="32">
        <f>SUM(D71:D74)</f>
        <v>0</v>
      </c>
      <c r="E70" s="32">
        <f>SUM(E71:E74)</f>
        <v>2435306</v>
      </c>
    </row>
    <row r="71" spans="1:5" ht="14.4" thickBot="1" x14ac:dyDescent="0.35">
      <c r="A71" s="33" t="s">
        <v>614</v>
      </c>
      <c r="B71" s="34" t="s">
        <v>615</v>
      </c>
      <c r="C71" s="35">
        <v>399324</v>
      </c>
      <c r="D71" s="35">
        <v>0</v>
      </c>
      <c r="E71" s="35">
        <f>SUM(C71+D71)</f>
        <v>399324</v>
      </c>
    </row>
    <row r="72" spans="1:5" ht="14.4" thickBot="1" x14ac:dyDescent="0.35">
      <c r="A72" s="33" t="s">
        <v>616</v>
      </c>
      <c r="B72" s="40" t="s">
        <v>617</v>
      </c>
      <c r="C72" s="35">
        <v>2020054</v>
      </c>
      <c r="D72" s="35">
        <v>0</v>
      </c>
      <c r="E72" s="35">
        <f>SUM(C72+D72)</f>
        <v>2020054</v>
      </c>
    </row>
    <row r="73" spans="1:5" ht="14.4" thickBot="1" x14ac:dyDescent="0.35">
      <c r="A73" s="33" t="s">
        <v>618</v>
      </c>
      <c r="B73" s="34" t="s">
        <v>619</v>
      </c>
      <c r="C73" s="35">
        <v>0</v>
      </c>
      <c r="D73" s="35">
        <v>0</v>
      </c>
      <c r="E73" s="35">
        <f>SUM(C73+D73)</f>
        <v>0</v>
      </c>
    </row>
    <row r="74" spans="1:5" ht="14.4" thickBot="1" x14ac:dyDescent="0.35">
      <c r="A74" s="33" t="s">
        <v>620</v>
      </c>
      <c r="B74" s="34" t="s">
        <v>621</v>
      </c>
      <c r="C74" s="35">
        <v>15928</v>
      </c>
      <c r="D74" s="35">
        <v>0</v>
      </c>
      <c r="E74" s="35">
        <f>SUM(C74+D74)</f>
        <v>15928</v>
      </c>
    </row>
    <row r="75" spans="1:5" ht="27" thickBot="1" x14ac:dyDescent="0.35">
      <c r="A75" s="30" t="s">
        <v>622</v>
      </c>
      <c r="B75" s="31" t="s">
        <v>623</v>
      </c>
      <c r="C75" s="32">
        <f>SUM(C76:C80)</f>
        <v>522394</v>
      </c>
      <c r="D75" s="32">
        <f>SUM(D76:D80)</f>
        <v>0</v>
      </c>
      <c r="E75" s="32">
        <f>SUM(E76:E80)</f>
        <v>522394</v>
      </c>
    </row>
    <row r="76" spans="1:5" ht="14.4" thickBot="1" x14ac:dyDescent="0.35">
      <c r="A76" s="33" t="s">
        <v>624</v>
      </c>
      <c r="B76" s="34" t="s">
        <v>625</v>
      </c>
      <c r="C76" s="35">
        <v>522394</v>
      </c>
      <c r="D76" s="35">
        <v>0</v>
      </c>
      <c r="E76" s="35">
        <f>SUM(C76+D76)</f>
        <v>522394</v>
      </c>
    </row>
    <row r="77" spans="1:5" ht="14.4" thickBot="1" x14ac:dyDescent="0.35">
      <c r="A77" s="33" t="s">
        <v>626</v>
      </c>
      <c r="B77" s="34" t="s">
        <v>627</v>
      </c>
      <c r="C77" s="35">
        <v>0</v>
      </c>
      <c r="D77" s="35">
        <v>0</v>
      </c>
      <c r="E77" s="35">
        <f>SUM(C77+D77)</f>
        <v>0</v>
      </c>
    </row>
    <row r="78" spans="1:5" ht="14.4" thickBot="1" x14ac:dyDescent="0.35">
      <c r="A78" s="33" t="s">
        <v>628</v>
      </c>
      <c r="B78" s="34" t="s">
        <v>629</v>
      </c>
      <c r="C78" s="35">
        <v>0</v>
      </c>
      <c r="D78" s="35">
        <v>0</v>
      </c>
      <c r="E78" s="35">
        <f>SUM(C78+D78)</f>
        <v>0</v>
      </c>
    </row>
    <row r="79" spans="1:5" ht="14.4" thickBot="1" x14ac:dyDescent="0.35">
      <c r="A79" s="33" t="s">
        <v>630</v>
      </c>
      <c r="B79" s="34" t="s">
        <v>631</v>
      </c>
      <c r="C79" s="35">
        <v>0</v>
      </c>
      <c r="D79" s="35">
        <v>0</v>
      </c>
      <c r="E79" s="35">
        <f>SUM(C79+D79)</f>
        <v>0</v>
      </c>
    </row>
    <row r="80" spans="1:5" ht="14.4" thickBot="1" x14ac:dyDescent="0.35">
      <c r="A80" s="33" t="s">
        <v>632</v>
      </c>
      <c r="B80" s="34" t="s">
        <v>633</v>
      </c>
      <c r="C80" s="35">
        <v>0</v>
      </c>
      <c r="D80" s="35">
        <v>0</v>
      </c>
      <c r="E80" s="35">
        <f>SUM(C80+D80)</f>
        <v>0</v>
      </c>
    </row>
    <row r="81" spans="1:5" ht="14.4" thickBot="1" x14ac:dyDescent="0.35">
      <c r="A81" s="26">
        <v>4.3</v>
      </c>
      <c r="B81" s="36" t="s">
        <v>634</v>
      </c>
      <c r="C81" s="28">
        <f>SUM(C82+C87+C91+C99+C104+C110+C114+C118+C123+C130+C140+C149+C153+C158)</f>
        <v>672067842</v>
      </c>
      <c r="D81" s="28">
        <f>SUM(D82+D87+D91+D99+D104+D110+D114+D118+D123+D130+D140+D149+D153+D158)</f>
        <v>56600000</v>
      </c>
      <c r="E81" s="28">
        <f>SUM(E82+E87+E91+E99+E104+E110+E114+E118+E123+E130+E140+E149+E153+E158)</f>
        <v>728667842</v>
      </c>
    </row>
    <row r="82" spans="1:5" ht="14.4" thickBot="1" x14ac:dyDescent="0.35">
      <c r="A82" s="30" t="s">
        <v>635</v>
      </c>
      <c r="B82" s="31" t="s">
        <v>636</v>
      </c>
      <c r="C82" s="32">
        <f>SUM(C83:C86)</f>
        <v>27664881</v>
      </c>
      <c r="D82" s="32">
        <f>SUM(D83:D86)</f>
        <v>10000000</v>
      </c>
      <c r="E82" s="32">
        <f>SUM(E83:E86)</f>
        <v>37664881</v>
      </c>
    </row>
    <row r="83" spans="1:5" ht="27" thickBot="1" x14ac:dyDescent="0.35">
      <c r="A83" s="33" t="s">
        <v>637</v>
      </c>
      <c r="B83" s="34" t="s">
        <v>638</v>
      </c>
      <c r="C83" s="35">
        <v>12520285</v>
      </c>
      <c r="D83" s="35">
        <v>5823831.4100000001</v>
      </c>
      <c r="E83" s="35">
        <f>SUM(C83+D83)</f>
        <v>18344116.41</v>
      </c>
    </row>
    <row r="84" spans="1:5" ht="27" thickBot="1" x14ac:dyDescent="0.35">
      <c r="A84" s="33" t="s">
        <v>639</v>
      </c>
      <c r="B84" s="34" t="s">
        <v>640</v>
      </c>
      <c r="C84" s="35">
        <v>8389454</v>
      </c>
      <c r="D84" s="35">
        <v>1940187.78</v>
      </c>
      <c r="E84" s="35">
        <f>SUM(C84+D84)</f>
        <v>10329641.779999999</v>
      </c>
    </row>
    <row r="85" spans="1:5" ht="27" thickBot="1" x14ac:dyDescent="0.35">
      <c r="A85" s="33" t="s">
        <v>641</v>
      </c>
      <c r="B85" s="34" t="s">
        <v>642</v>
      </c>
      <c r="C85" s="35">
        <v>1360650</v>
      </c>
      <c r="D85" s="35">
        <v>1069433.1599999999</v>
      </c>
      <c r="E85" s="35">
        <f>SUM(C85+D85)</f>
        <v>2430083.16</v>
      </c>
    </row>
    <row r="86" spans="1:5" ht="14.4" thickBot="1" x14ac:dyDescent="0.35">
      <c r="A86" s="33" t="s">
        <v>643</v>
      </c>
      <c r="B86" s="34" t="s">
        <v>644</v>
      </c>
      <c r="C86" s="35">
        <v>5394492</v>
      </c>
      <c r="D86" s="35">
        <v>1166547.6499999999</v>
      </c>
      <c r="E86" s="35">
        <f>SUM(C86+D86)</f>
        <v>6561039.6500000004</v>
      </c>
    </row>
    <row r="87" spans="1:5" ht="14.4" thickBot="1" x14ac:dyDescent="0.35">
      <c r="A87" s="30" t="s">
        <v>645</v>
      </c>
      <c r="B87" s="31" t="s">
        <v>646</v>
      </c>
      <c r="C87" s="32">
        <f>SUM(C88:C90)</f>
        <v>16402427</v>
      </c>
      <c r="D87" s="32">
        <f>SUM(D88:D90)</f>
        <v>0</v>
      </c>
      <c r="E87" s="32">
        <f>SUM(E88:E90)</f>
        <v>16402427</v>
      </c>
    </row>
    <row r="88" spans="1:5" ht="14.4" thickBot="1" x14ac:dyDescent="0.35">
      <c r="A88" s="33" t="s">
        <v>647</v>
      </c>
      <c r="B88" s="34" t="s">
        <v>648</v>
      </c>
      <c r="C88" s="35">
        <v>15736945</v>
      </c>
      <c r="D88" s="35">
        <v>0</v>
      </c>
      <c r="E88" s="35">
        <f>SUM(C88+D88)</f>
        <v>15736945</v>
      </c>
    </row>
    <row r="89" spans="1:5" ht="14.4" thickBot="1" x14ac:dyDescent="0.35">
      <c r="A89" s="33" t="s">
        <v>649</v>
      </c>
      <c r="B89" s="34" t="s">
        <v>650</v>
      </c>
      <c r="C89" s="35">
        <v>665482</v>
      </c>
      <c r="D89" s="35">
        <v>0</v>
      </c>
      <c r="E89" s="35">
        <f>SUM(C89+D89)</f>
        <v>665482</v>
      </c>
    </row>
    <row r="90" spans="1:5" ht="14.4" thickBot="1" x14ac:dyDescent="0.35">
      <c r="A90" s="33" t="s">
        <v>651</v>
      </c>
      <c r="B90" s="34" t="s">
        <v>652</v>
      </c>
      <c r="C90" s="35">
        <v>0</v>
      </c>
      <c r="D90" s="35">
        <v>0</v>
      </c>
      <c r="E90" s="35">
        <f>SUM(C90+D90)</f>
        <v>0</v>
      </c>
    </row>
    <row r="91" spans="1:5" ht="27" thickBot="1" x14ac:dyDescent="0.35">
      <c r="A91" s="30" t="s">
        <v>653</v>
      </c>
      <c r="B91" s="31" t="s">
        <v>654</v>
      </c>
      <c r="C91" s="32">
        <f>SUM(C92:C98)</f>
        <v>115271407</v>
      </c>
      <c r="D91" s="32">
        <f>SUM(D92:D98)</f>
        <v>0</v>
      </c>
      <c r="E91" s="32">
        <f>SUM(E92:E98)</f>
        <v>115271407</v>
      </c>
    </row>
    <row r="92" spans="1:5" ht="14.4" thickBot="1" x14ac:dyDescent="0.35">
      <c r="A92" s="33" t="s">
        <v>655</v>
      </c>
      <c r="B92" s="34" t="s">
        <v>656</v>
      </c>
      <c r="C92" s="35">
        <v>106271244</v>
      </c>
      <c r="D92" s="35">
        <v>0</v>
      </c>
      <c r="E92" s="35">
        <f t="shared" ref="E92:E98" si="1">SUM(C92+D92)</f>
        <v>106271244</v>
      </c>
    </row>
    <row r="93" spans="1:5" ht="14.4" thickBot="1" x14ac:dyDescent="0.35">
      <c r="A93" s="33" t="s">
        <v>657</v>
      </c>
      <c r="B93" s="34" t="s">
        <v>658</v>
      </c>
      <c r="C93" s="35">
        <v>2288998</v>
      </c>
      <c r="D93" s="35">
        <v>0</v>
      </c>
      <c r="E93" s="35">
        <f t="shared" si="1"/>
        <v>2288998</v>
      </c>
    </row>
    <row r="94" spans="1:5" ht="14.4" thickBot="1" x14ac:dyDescent="0.35">
      <c r="A94" s="33" t="s">
        <v>659</v>
      </c>
      <c r="B94" s="34" t="s">
        <v>660</v>
      </c>
      <c r="C94" s="35">
        <v>487007</v>
      </c>
      <c r="D94" s="35">
        <v>0</v>
      </c>
      <c r="E94" s="35">
        <f t="shared" si="1"/>
        <v>487007</v>
      </c>
    </row>
    <row r="95" spans="1:5" ht="14.4" thickBot="1" x14ac:dyDescent="0.35">
      <c r="A95" s="33" t="s">
        <v>661</v>
      </c>
      <c r="B95" s="34" t="s">
        <v>662</v>
      </c>
      <c r="C95" s="35">
        <v>0</v>
      </c>
      <c r="D95" s="35">
        <v>0</v>
      </c>
      <c r="E95" s="35">
        <f t="shared" si="1"/>
        <v>0</v>
      </c>
    </row>
    <row r="96" spans="1:5" ht="14.4" thickBot="1" x14ac:dyDescent="0.35">
      <c r="A96" s="33" t="s">
        <v>663</v>
      </c>
      <c r="B96" s="34" t="s">
        <v>664</v>
      </c>
      <c r="C96" s="35">
        <v>0</v>
      </c>
      <c r="D96" s="35">
        <v>0</v>
      </c>
      <c r="E96" s="35">
        <f t="shared" si="1"/>
        <v>0</v>
      </c>
    </row>
    <row r="97" spans="1:5" ht="14.4" thickBot="1" x14ac:dyDescent="0.35">
      <c r="A97" s="33" t="s">
        <v>665</v>
      </c>
      <c r="B97" s="34" t="s">
        <v>666</v>
      </c>
      <c r="C97" s="35">
        <v>5707762</v>
      </c>
      <c r="D97" s="35">
        <v>0</v>
      </c>
      <c r="E97" s="35">
        <f t="shared" si="1"/>
        <v>5707762</v>
      </c>
    </row>
    <row r="98" spans="1:5" ht="14.4" thickBot="1" x14ac:dyDescent="0.35">
      <c r="A98" s="33" t="s">
        <v>667</v>
      </c>
      <c r="B98" s="34" t="s">
        <v>668</v>
      </c>
      <c r="C98" s="35">
        <v>516396</v>
      </c>
      <c r="D98" s="35">
        <v>0</v>
      </c>
      <c r="E98" s="35">
        <f t="shared" si="1"/>
        <v>516396</v>
      </c>
    </row>
    <row r="99" spans="1:5" ht="14.4" thickBot="1" x14ac:dyDescent="0.35">
      <c r="A99" s="30" t="s">
        <v>669</v>
      </c>
      <c r="B99" s="31" t="s">
        <v>670</v>
      </c>
      <c r="C99" s="32">
        <f>SUM(C100:C103)</f>
        <v>1171667</v>
      </c>
      <c r="D99" s="32">
        <f>SUM(D100:D103)</f>
        <v>0</v>
      </c>
      <c r="E99" s="32">
        <f>SUM(E100:E103)</f>
        <v>1171667</v>
      </c>
    </row>
    <row r="100" spans="1:5" ht="14.4" thickBot="1" x14ac:dyDescent="0.35">
      <c r="A100" s="33" t="s">
        <v>671</v>
      </c>
      <c r="B100" s="34" t="s">
        <v>672</v>
      </c>
      <c r="C100" s="35">
        <v>787700</v>
      </c>
      <c r="D100" s="35">
        <v>0</v>
      </c>
      <c r="E100" s="35">
        <f>SUM(C100+D100)</f>
        <v>787700</v>
      </c>
    </row>
    <row r="101" spans="1:5" ht="14.4" thickBot="1" x14ac:dyDescent="0.35">
      <c r="A101" s="33" t="s">
        <v>673</v>
      </c>
      <c r="B101" s="34" t="s">
        <v>674</v>
      </c>
      <c r="C101" s="35">
        <v>383967</v>
      </c>
      <c r="D101" s="35">
        <v>0</v>
      </c>
      <c r="E101" s="35">
        <f>SUM(C101+D101)</f>
        <v>383967</v>
      </c>
    </row>
    <row r="102" spans="1:5" ht="14.4" thickBot="1" x14ac:dyDescent="0.35">
      <c r="A102" s="33" t="s">
        <v>675</v>
      </c>
      <c r="B102" s="34" t="s">
        <v>676</v>
      </c>
      <c r="C102" s="35">
        <v>0</v>
      </c>
      <c r="D102" s="35">
        <v>0</v>
      </c>
      <c r="E102" s="35">
        <f>SUM(C102+D102)</f>
        <v>0</v>
      </c>
    </row>
    <row r="103" spans="1:5" ht="14.4" thickBot="1" x14ac:dyDescent="0.35">
      <c r="A103" s="33" t="s">
        <v>677</v>
      </c>
      <c r="B103" s="34" t="s">
        <v>678</v>
      </c>
      <c r="C103" s="35">
        <v>0</v>
      </c>
      <c r="D103" s="35">
        <v>0</v>
      </c>
      <c r="E103" s="35">
        <f>SUM(C103+D103)</f>
        <v>0</v>
      </c>
    </row>
    <row r="104" spans="1:5" ht="14.4" thickBot="1" x14ac:dyDescent="0.35">
      <c r="A104" s="30" t="s">
        <v>679</v>
      </c>
      <c r="B104" s="31" t="s">
        <v>680</v>
      </c>
      <c r="C104" s="32">
        <f>SUM(C105:C109)</f>
        <v>49634981</v>
      </c>
      <c r="D104" s="32">
        <f>SUM(D105:D109)</f>
        <v>25000000</v>
      </c>
      <c r="E104" s="32">
        <f>SUM(E105:E109)</f>
        <v>74634980.999999985</v>
      </c>
    </row>
    <row r="105" spans="1:5" ht="14.4" thickBot="1" x14ac:dyDescent="0.35">
      <c r="A105" s="33" t="s">
        <v>681</v>
      </c>
      <c r="B105" s="34" t="s">
        <v>682</v>
      </c>
      <c r="C105" s="35">
        <v>2204318</v>
      </c>
      <c r="D105" s="35">
        <v>395708.23</v>
      </c>
      <c r="E105" s="35">
        <f>SUM(C105+D105)</f>
        <v>2600026.23</v>
      </c>
    </row>
    <row r="106" spans="1:5" ht="14.4" thickBot="1" x14ac:dyDescent="0.35">
      <c r="A106" s="33" t="s">
        <v>683</v>
      </c>
      <c r="B106" s="34" t="s">
        <v>684</v>
      </c>
      <c r="C106" s="35">
        <v>47430663</v>
      </c>
      <c r="D106" s="35">
        <v>23707489.07</v>
      </c>
      <c r="E106" s="35">
        <f>SUM(C106+D106)</f>
        <v>71138152.069999993</v>
      </c>
    </row>
    <row r="107" spans="1:5" ht="14.4" thickBot="1" x14ac:dyDescent="0.35">
      <c r="A107" s="33" t="s">
        <v>685</v>
      </c>
      <c r="B107" s="34" t="s">
        <v>686</v>
      </c>
      <c r="C107" s="35">
        <v>0</v>
      </c>
      <c r="D107" s="35">
        <v>0</v>
      </c>
      <c r="E107" s="35">
        <f>SUM(C107+D107)</f>
        <v>0</v>
      </c>
    </row>
    <row r="108" spans="1:5" ht="14.4" thickBot="1" x14ac:dyDescent="0.35">
      <c r="A108" s="33" t="s">
        <v>687</v>
      </c>
      <c r="B108" s="34" t="s">
        <v>688</v>
      </c>
      <c r="C108" s="35">
        <v>0</v>
      </c>
      <c r="D108" s="35">
        <v>767938.32</v>
      </c>
      <c r="E108" s="35">
        <f>SUM(C108+D108)</f>
        <v>767938.32</v>
      </c>
    </row>
    <row r="109" spans="1:5" ht="14.4" thickBot="1" x14ac:dyDescent="0.35">
      <c r="A109" s="33" t="s">
        <v>689</v>
      </c>
      <c r="B109" s="34" t="s">
        <v>690</v>
      </c>
      <c r="C109" s="35">
        <v>0</v>
      </c>
      <c r="D109" s="35">
        <v>128864.38</v>
      </c>
      <c r="E109" s="35">
        <f>SUM(C109+D109)</f>
        <v>128864.38</v>
      </c>
    </row>
    <row r="110" spans="1:5" ht="14.4" thickBot="1" x14ac:dyDescent="0.35">
      <c r="A110" s="30" t="s">
        <v>691</v>
      </c>
      <c r="B110" s="31" t="s">
        <v>692</v>
      </c>
      <c r="C110" s="32">
        <f>SUM(C111:C113)</f>
        <v>5079350</v>
      </c>
      <c r="D110" s="32">
        <f>SUM(D111:D113)</f>
        <v>0</v>
      </c>
      <c r="E110" s="32">
        <f>SUM(E111:E113)</f>
        <v>5079350</v>
      </c>
    </row>
    <row r="111" spans="1:5" ht="14.4" thickBot="1" x14ac:dyDescent="0.35">
      <c r="A111" s="33" t="s">
        <v>693</v>
      </c>
      <c r="B111" s="34" t="s">
        <v>694</v>
      </c>
      <c r="C111" s="35">
        <v>0</v>
      </c>
      <c r="D111" s="35">
        <v>0</v>
      </c>
      <c r="E111" s="35">
        <f>SUM(C111+D111)</f>
        <v>0</v>
      </c>
    </row>
    <row r="112" spans="1:5" ht="14.4" thickBot="1" x14ac:dyDescent="0.35">
      <c r="A112" s="33" t="s">
        <v>695</v>
      </c>
      <c r="B112" s="34" t="s">
        <v>696</v>
      </c>
      <c r="C112" s="35">
        <v>5006501</v>
      </c>
      <c r="D112" s="35">
        <v>0</v>
      </c>
      <c r="E112" s="35">
        <f>SUM(C112+D112)</f>
        <v>5006501</v>
      </c>
    </row>
    <row r="113" spans="1:5" ht="14.4" thickBot="1" x14ac:dyDescent="0.35">
      <c r="A113" s="33" t="s">
        <v>697</v>
      </c>
      <c r="B113" s="34" t="s">
        <v>698</v>
      </c>
      <c r="C113" s="35">
        <v>72849</v>
      </c>
      <c r="D113" s="35">
        <v>0</v>
      </c>
      <c r="E113" s="35">
        <f>SUM(C113+D113)</f>
        <v>72849</v>
      </c>
    </row>
    <row r="114" spans="1:5" ht="14.4" thickBot="1" x14ac:dyDescent="0.35">
      <c r="A114" s="30" t="s">
        <v>699</v>
      </c>
      <c r="B114" s="31" t="s">
        <v>700</v>
      </c>
      <c r="C114" s="32">
        <f>SUM(C115:C117)</f>
        <v>0</v>
      </c>
      <c r="D114" s="32">
        <f>SUM(D115:D117)</f>
        <v>0</v>
      </c>
      <c r="E114" s="32">
        <f>SUM(E115:E117)</f>
        <v>0</v>
      </c>
    </row>
    <row r="115" spans="1:5" ht="27" thickBot="1" x14ac:dyDescent="0.35">
      <c r="A115" s="33" t="s">
        <v>701</v>
      </c>
      <c r="B115" s="34" t="s">
        <v>702</v>
      </c>
      <c r="C115" s="35">
        <v>0</v>
      </c>
      <c r="D115" s="35">
        <v>0</v>
      </c>
      <c r="E115" s="35">
        <f>SUM(C115+D115)</f>
        <v>0</v>
      </c>
    </row>
    <row r="116" spans="1:5" ht="27" thickBot="1" x14ac:dyDescent="0.35">
      <c r="A116" s="33" t="s">
        <v>703</v>
      </c>
      <c r="B116" s="34" t="s">
        <v>704</v>
      </c>
      <c r="C116" s="35">
        <v>0</v>
      </c>
      <c r="D116" s="35">
        <v>0</v>
      </c>
      <c r="E116" s="35">
        <f>SUM(C116+D116)</f>
        <v>0</v>
      </c>
    </row>
    <row r="117" spans="1:5" ht="27" thickBot="1" x14ac:dyDescent="0.35">
      <c r="A117" s="33" t="s">
        <v>705</v>
      </c>
      <c r="B117" s="34" t="s">
        <v>706</v>
      </c>
      <c r="C117" s="35">
        <v>0</v>
      </c>
      <c r="D117" s="35">
        <v>0</v>
      </c>
      <c r="E117" s="35">
        <f>SUM(C117+D117)</f>
        <v>0</v>
      </c>
    </row>
    <row r="118" spans="1:5" ht="14.4" thickBot="1" x14ac:dyDescent="0.35">
      <c r="A118" s="30" t="s">
        <v>707</v>
      </c>
      <c r="B118" s="31" t="s">
        <v>708</v>
      </c>
      <c r="C118" s="32">
        <f>SUM(C119:C122)</f>
        <v>129531</v>
      </c>
      <c r="D118" s="32">
        <f>SUM(D119:D122)</f>
        <v>0</v>
      </c>
      <c r="E118" s="32">
        <f>SUM(E119:E122)</f>
        <v>129531</v>
      </c>
    </row>
    <row r="119" spans="1:5" ht="14.4" thickBot="1" x14ac:dyDescent="0.35">
      <c r="A119" s="33" t="s">
        <v>709</v>
      </c>
      <c r="B119" s="34" t="s">
        <v>710</v>
      </c>
      <c r="C119" s="35">
        <v>77319</v>
      </c>
      <c r="D119" s="35">
        <v>0</v>
      </c>
      <c r="E119" s="35">
        <f>SUM(C119+D119)</f>
        <v>77319</v>
      </c>
    </row>
    <row r="120" spans="1:5" ht="14.4" thickBot="1" x14ac:dyDescent="0.35">
      <c r="A120" s="33" t="s">
        <v>711</v>
      </c>
      <c r="B120" s="34" t="s">
        <v>712</v>
      </c>
      <c r="C120" s="35">
        <v>0</v>
      </c>
      <c r="D120" s="35">
        <v>0</v>
      </c>
      <c r="E120" s="35">
        <f>SUM(C120+D120)</f>
        <v>0</v>
      </c>
    </row>
    <row r="121" spans="1:5" ht="14.4" thickBot="1" x14ac:dyDescent="0.35">
      <c r="A121" s="33" t="s">
        <v>713</v>
      </c>
      <c r="B121" s="34" t="s">
        <v>714</v>
      </c>
      <c r="C121" s="35">
        <v>0</v>
      </c>
      <c r="D121" s="35">
        <v>0</v>
      </c>
      <c r="E121" s="35">
        <f>SUM(C121+D121)</f>
        <v>0</v>
      </c>
    </row>
    <row r="122" spans="1:5" ht="14.4" thickBot="1" x14ac:dyDescent="0.35">
      <c r="A122" s="33" t="s">
        <v>715</v>
      </c>
      <c r="B122" s="34" t="s">
        <v>716</v>
      </c>
      <c r="C122" s="35">
        <v>52212</v>
      </c>
      <c r="D122" s="35">
        <v>0</v>
      </c>
      <c r="E122" s="35">
        <f>SUM(C122+D122)</f>
        <v>52212</v>
      </c>
    </row>
    <row r="123" spans="1:5" ht="27" thickBot="1" x14ac:dyDescent="0.35">
      <c r="A123" s="30" t="s">
        <v>717</v>
      </c>
      <c r="B123" s="31" t="s">
        <v>718</v>
      </c>
      <c r="C123" s="32">
        <f>SUM(C124:C129)</f>
        <v>275552</v>
      </c>
      <c r="D123" s="32">
        <f>SUM(D124:D129)</f>
        <v>0</v>
      </c>
      <c r="E123" s="32">
        <f>SUM(E124:E129)</f>
        <v>275552</v>
      </c>
    </row>
    <row r="124" spans="1:5" ht="27" thickBot="1" x14ac:dyDescent="0.35">
      <c r="A124" s="33" t="s">
        <v>719</v>
      </c>
      <c r="B124" s="34" t="s">
        <v>720</v>
      </c>
      <c r="C124" s="35">
        <v>247555</v>
      </c>
      <c r="D124" s="35">
        <v>0</v>
      </c>
      <c r="E124" s="35">
        <f t="shared" ref="E124:E129" si="2">SUM(C124+D124)</f>
        <v>247555</v>
      </c>
    </row>
    <row r="125" spans="1:5" ht="14.4" thickBot="1" x14ac:dyDescent="0.35">
      <c r="A125" s="33" t="s">
        <v>721</v>
      </c>
      <c r="B125" s="34" t="s">
        <v>722</v>
      </c>
      <c r="C125" s="35">
        <v>0</v>
      </c>
      <c r="D125" s="35">
        <v>0</v>
      </c>
      <c r="E125" s="35">
        <f t="shared" si="2"/>
        <v>0</v>
      </c>
    </row>
    <row r="126" spans="1:5" ht="14.4" thickBot="1" x14ac:dyDescent="0.35">
      <c r="A126" s="33" t="s">
        <v>723</v>
      </c>
      <c r="B126" s="34" t="s">
        <v>724</v>
      </c>
      <c r="C126" s="35">
        <v>0</v>
      </c>
      <c r="D126" s="35">
        <v>0</v>
      </c>
      <c r="E126" s="35">
        <f t="shared" si="2"/>
        <v>0</v>
      </c>
    </row>
    <row r="127" spans="1:5" ht="14.4" thickBot="1" x14ac:dyDescent="0.35">
      <c r="A127" s="33" t="s">
        <v>725</v>
      </c>
      <c r="B127" s="34" t="s">
        <v>726</v>
      </c>
      <c r="C127" s="35">
        <v>11833</v>
      </c>
      <c r="D127" s="35">
        <v>0</v>
      </c>
      <c r="E127" s="35">
        <f t="shared" si="2"/>
        <v>11833</v>
      </c>
    </row>
    <row r="128" spans="1:5" ht="14.4" thickBot="1" x14ac:dyDescent="0.35">
      <c r="A128" s="33" t="s">
        <v>727</v>
      </c>
      <c r="B128" s="34" t="s">
        <v>728</v>
      </c>
      <c r="C128" s="35">
        <v>15918</v>
      </c>
      <c r="D128" s="35">
        <v>0</v>
      </c>
      <c r="E128" s="35">
        <f t="shared" si="2"/>
        <v>15918</v>
      </c>
    </row>
    <row r="129" spans="1:5" ht="14.4" thickBot="1" x14ac:dyDescent="0.35">
      <c r="A129" s="33" t="s">
        <v>729</v>
      </c>
      <c r="B129" s="34" t="s">
        <v>678</v>
      </c>
      <c r="C129" s="35">
        <v>246</v>
      </c>
      <c r="D129" s="35">
        <v>0</v>
      </c>
      <c r="E129" s="35">
        <f t="shared" si="2"/>
        <v>246</v>
      </c>
    </row>
    <row r="130" spans="1:5" ht="14.4" thickBot="1" x14ac:dyDescent="0.35">
      <c r="A130" s="30" t="s">
        <v>730</v>
      </c>
      <c r="B130" s="31" t="s">
        <v>731</v>
      </c>
      <c r="C130" s="32">
        <f>SUM(C131:C139)</f>
        <v>416180200</v>
      </c>
      <c r="D130" s="32">
        <f>SUM(D131:D139)</f>
        <v>21600000</v>
      </c>
      <c r="E130" s="32">
        <f>SUM(E131:E139)</f>
        <v>437780200</v>
      </c>
    </row>
    <row r="131" spans="1:5" ht="14.4" thickBot="1" x14ac:dyDescent="0.35">
      <c r="A131" s="33" t="s">
        <v>732</v>
      </c>
      <c r="B131" s="34" t="s">
        <v>733</v>
      </c>
      <c r="C131" s="35">
        <v>193688558</v>
      </c>
      <c r="D131" s="35">
        <v>0</v>
      </c>
      <c r="E131" s="35">
        <f t="shared" ref="E131:E139" si="3">SUM(C131+D131)</f>
        <v>193688558</v>
      </c>
    </row>
    <row r="132" spans="1:5" ht="14.4" thickBot="1" x14ac:dyDescent="0.35">
      <c r="A132" s="33" t="s">
        <v>734</v>
      </c>
      <c r="B132" s="34" t="s">
        <v>735</v>
      </c>
      <c r="C132" s="35">
        <v>19852959</v>
      </c>
      <c r="D132" s="35">
        <v>0</v>
      </c>
      <c r="E132" s="35">
        <f t="shared" si="3"/>
        <v>19852959</v>
      </c>
    </row>
    <row r="133" spans="1:5" ht="14.4" thickBot="1" x14ac:dyDescent="0.35">
      <c r="A133" s="33" t="s">
        <v>736</v>
      </c>
      <c r="B133" s="34" t="s">
        <v>737</v>
      </c>
      <c r="C133" s="35">
        <v>19807854</v>
      </c>
      <c r="D133" s="35">
        <v>0</v>
      </c>
      <c r="E133" s="35">
        <f t="shared" si="3"/>
        <v>19807854</v>
      </c>
    </row>
    <row r="134" spans="1:5" ht="14.4" thickBot="1" x14ac:dyDescent="0.35">
      <c r="A134" s="33" t="s">
        <v>738</v>
      </c>
      <c r="B134" s="34" t="s">
        <v>739</v>
      </c>
      <c r="C134" s="35">
        <v>968659</v>
      </c>
      <c r="D134" s="35">
        <v>0</v>
      </c>
      <c r="E134" s="35">
        <f t="shared" si="3"/>
        <v>968659</v>
      </c>
    </row>
    <row r="135" spans="1:5" ht="14.4" thickBot="1" x14ac:dyDescent="0.35">
      <c r="A135" s="33" t="s">
        <v>740</v>
      </c>
      <c r="B135" s="34" t="s">
        <v>741</v>
      </c>
      <c r="C135" s="35">
        <v>47181499</v>
      </c>
      <c r="D135" s="35">
        <v>0</v>
      </c>
      <c r="E135" s="35">
        <f t="shared" si="3"/>
        <v>47181499</v>
      </c>
    </row>
    <row r="136" spans="1:5" ht="14.4" thickBot="1" x14ac:dyDescent="0.35">
      <c r="A136" s="33" t="s">
        <v>742</v>
      </c>
      <c r="B136" s="34" t="s">
        <v>743</v>
      </c>
      <c r="C136" s="35">
        <v>7077295</v>
      </c>
      <c r="D136" s="35">
        <v>0</v>
      </c>
      <c r="E136" s="35">
        <f t="shared" si="3"/>
        <v>7077295</v>
      </c>
    </row>
    <row r="137" spans="1:5" ht="14.4" thickBot="1" x14ac:dyDescent="0.35">
      <c r="A137" s="33" t="s">
        <v>744</v>
      </c>
      <c r="B137" s="34" t="s">
        <v>745</v>
      </c>
      <c r="C137" s="35">
        <v>116948364</v>
      </c>
      <c r="D137" s="35">
        <v>0</v>
      </c>
      <c r="E137" s="35">
        <f t="shared" si="3"/>
        <v>116948364</v>
      </c>
    </row>
    <row r="138" spans="1:5" ht="14.4" thickBot="1" x14ac:dyDescent="0.35">
      <c r="A138" s="33" t="s">
        <v>746</v>
      </c>
      <c r="B138" s="34" t="s">
        <v>747</v>
      </c>
      <c r="C138" s="35">
        <v>10655012</v>
      </c>
      <c r="D138" s="35">
        <v>21600000</v>
      </c>
      <c r="E138" s="35">
        <f t="shared" si="3"/>
        <v>32255012</v>
      </c>
    </row>
    <row r="139" spans="1:5" ht="14.4" thickBot="1" x14ac:dyDescent="0.35">
      <c r="A139" s="33" t="s">
        <v>748</v>
      </c>
      <c r="B139" s="34" t="s">
        <v>749</v>
      </c>
      <c r="C139" s="35">
        <v>0</v>
      </c>
      <c r="D139" s="35">
        <v>0</v>
      </c>
      <c r="E139" s="35">
        <f t="shared" si="3"/>
        <v>0</v>
      </c>
    </row>
    <row r="140" spans="1:5" ht="14.4" thickBot="1" x14ac:dyDescent="0.35">
      <c r="A140" s="30" t="s">
        <v>750</v>
      </c>
      <c r="B140" s="31" t="s">
        <v>751</v>
      </c>
      <c r="C140" s="32">
        <f>SUM(C141:C148)</f>
        <v>2358174</v>
      </c>
      <c r="D140" s="32">
        <f>SUM(D141:D148)</f>
        <v>0</v>
      </c>
      <c r="E140" s="32">
        <f>SUM(E141:E148)</f>
        <v>2358174</v>
      </c>
    </row>
    <row r="141" spans="1:5" ht="14.4" thickBot="1" x14ac:dyDescent="0.35">
      <c r="A141" s="33" t="s">
        <v>752</v>
      </c>
      <c r="B141" s="34" t="s">
        <v>753</v>
      </c>
      <c r="C141" s="35">
        <v>255117</v>
      </c>
      <c r="D141" s="35">
        <v>0</v>
      </c>
      <c r="E141" s="35">
        <f t="shared" ref="E141:E148" si="4">SUM(C141+D141)</f>
        <v>255117</v>
      </c>
    </row>
    <row r="142" spans="1:5" ht="27" thickBot="1" x14ac:dyDescent="0.35">
      <c r="A142" s="33" t="s">
        <v>754</v>
      </c>
      <c r="B142" s="34" t="s">
        <v>755</v>
      </c>
      <c r="C142" s="35">
        <v>0</v>
      </c>
      <c r="D142" s="35">
        <v>0</v>
      </c>
      <c r="E142" s="35">
        <f t="shared" si="4"/>
        <v>0</v>
      </c>
    </row>
    <row r="143" spans="1:5" ht="27" thickBot="1" x14ac:dyDescent="0.35">
      <c r="A143" s="33" t="s">
        <v>756</v>
      </c>
      <c r="B143" s="34" t="s">
        <v>757</v>
      </c>
      <c r="C143" s="35">
        <v>0</v>
      </c>
      <c r="D143" s="35">
        <v>0</v>
      </c>
      <c r="E143" s="35">
        <f t="shared" si="4"/>
        <v>0</v>
      </c>
    </row>
    <row r="144" spans="1:5" ht="14.4" thickBot="1" x14ac:dyDescent="0.35">
      <c r="A144" s="33" t="s">
        <v>758</v>
      </c>
      <c r="B144" s="34" t="s">
        <v>759</v>
      </c>
      <c r="C144" s="35">
        <v>0</v>
      </c>
      <c r="D144" s="35">
        <v>0</v>
      </c>
      <c r="E144" s="35">
        <f t="shared" si="4"/>
        <v>0</v>
      </c>
    </row>
    <row r="145" spans="1:5" ht="14.4" thickBot="1" x14ac:dyDescent="0.35">
      <c r="A145" s="33" t="s">
        <v>760</v>
      </c>
      <c r="B145" s="34" t="s">
        <v>761</v>
      </c>
      <c r="C145" s="35">
        <v>0</v>
      </c>
      <c r="D145" s="35">
        <v>0</v>
      </c>
      <c r="E145" s="35">
        <f t="shared" si="4"/>
        <v>0</v>
      </c>
    </row>
    <row r="146" spans="1:5" ht="14.4" thickBot="1" x14ac:dyDescent="0.35">
      <c r="A146" s="33" t="s">
        <v>762</v>
      </c>
      <c r="B146" s="34" t="s">
        <v>763</v>
      </c>
      <c r="C146" s="35">
        <v>2099460</v>
      </c>
      <c r="D146" s="35">
        <v>0</v>
      </c>
      <c r="E146" s="35">
        <f t="shared" si="4"/>
        <v>2099460</v>
      </c>
    </row>
    <row r="147" spans="1:5" ht="14.4" thickBot="1" x14ac:dyDescent="0.35">
      <c r="A147" s="33" t="s">
        <v>764</v>
      </c>
      <c r="B147" s="34" t="s">
        <v>765</v>
      </c>
      <c r="C147" s="35">
        <v>0</v>
      </c>
      <c r="D147" s="35">
        <v>0</v>
      </c>
      <c r="E147" s="35">
        <f t="shared" si="4"/>
        <v>0</v>
      </c>
    </row>
    <row r="148" spans="1:5" ht="14.4" thickBot="1" x14ac:dyDescent="0.35">
      <c r="A148" s="33" t="s">
        <v>766</v>
      </c>
      <c r="B148" s="34" t="s">
        <v>767</v>
      </c>
      <c r="C148" s="35">
        <v>3597</v>
      </c>
      <c r="D148" s="35">
        <v>0</v>
      </c>
      <c r="E148" s="35">
        <f t="shared" si="4"/>
        <v>3597</v>
      </c>
    </row>
    <row r="149" spans="1:5" ht="14.4" thickBot="1" x14ac:dyDescent="0.35">
      <c r="A149" s="30" t="s">
        <v>768</v>
      </c>
      <c r="B149" s="31" t="s">
        <v>769</v>
      </c>
      <c r="C149" s="32">
        <f>SUM(C150:C152)</f>
        <v>632210</v>
      </c>
      <c r="D149" s="32">
        <f>SUM(D150:D152)</f>
        <v>0</v>
      </c>
      <c r="E149" s="32">
        <f>SUM(E150:E152)</f>
        <v>632210</v>
      </c>
    </row>
    <row r="150" spans="1:5" ht="14.4" thickBot="1" x14ac:dyDescent="0.35">
      <c r="A150" s="33" t="s">
        <v>770</v>
      </c>
      <c r="B150" s="34" t="s">
        <v>771</v>
      </c>
      <c r="C150" s="35">
        <v>324352</v>
      </c>
      <c r="D150" s="35">
        <v>0</v>
      </c>
      <c r="E150" s="35">
        <f>SUM(C150+D150)</f>
        <v>324352</v>
      </c>
    </row>
    <row r="151" spans="1:5" ht="14.4" thickBot="1" x14ac:dyDescent="0.35">
      <c r="A151" s="33" t="s">
        <v>772</v>
      </c>
      <c r="B151" s="34" t="s">
        <v>773</v>
      </c>
      <c r="C151" s="35">
        <v>251890</v>
      </c>
      <c r="D151" s="35">
        <v>0</v>
      </c>
      <c r="E151" s="35">
        <f>SUM(C151+D151)</f>
        <v>251890</v>
      </c>
    </row>
    <row r="152" spans="1:5" ht="14.4" thickBot="1" x14ac:dyDescent="0.35">
      <c r="A152" s="33" t="s">
        <v>774</v>
      </c>
      <c r="B152" s="34" t="s">
        <v>775</v>
      </c>
      <c r="C152" s="35">
        <v>55968</v>
      </c>
      <c r="D152" s="35">
        <v>0</v>
      </c>
      <c r="E152" s="35">
        <f>SUM(C152+D152)</f>
        <v>55968</v>
      </c>
    </row>
    <row r="153" spans="1:5" ht="14.4" thickBot="1" x14ac:dyDescent="0.35">
      <c r="A153" s="30" t="s">
        <v>776</v>
      </c>
      <c r="B153" s="31" t="s">
        <v>777</v>
      </c>
      <c r="C153" s="32">
        <f>SUM(C154:C157)</f>
        <v>29138881</v>
      </c>
      <c r="D153" s="32">
        <f>SUM(D154:D157)</f>
        <v>0</v>
      </c>
      <c r="E153" s="32">
        <f>SUM(E154:E157)</f>
        <v>29138881</v>
      </c>
    </row>
    <row r="154" spans="1:5" ht="27" thickBot="1" x14ac:dyDescent="0.35">
      <c r="A154" s="33" t="s">
        <v>778</v>
      </c>
      <c r="B154" s="34" t="s">
        <v>779</v>
      </c>
      <c r="C154" s="35">
        <v>23052831</v>
      </c>
      <c r="D154" s="35">
        <v>0</v>
      </c>
      <c r="E154" s="35">
        <f>SUM(C154+D154)</f>
        <v>23052831</v>
      </c>
    </row>
    <row r="155" spans="1:5" ht="14.4" thickBot="1" x14ac:dyDescent="0.35">
      <c r="A155" s="33" t="s">
        <v>780</v>
      </c>
      <c r="B155" s="34" t="s">
        <v>781</v>
      </c>
      <c r="C155" s="35">
        <v>360317</v>
      </c>
      <c r="D155" s="35">
        <v>0</v>
      </c>
      <c r="E155" s="35">
        <f>SUM(C155+D155)</f>
        <v>360317</v>
      </c>
    </row>
    <row r="156" spans="1:5" ht="14.4" thickBot="1" x14ac:dyDescent="0.35">
      <c r="A156" s="33" t="s">
        <v>782</v>
      </c>
      <c r="B156" s="34" t="s">
        <v>783</v>
      </c>
      <c r="C156" s="35">
        <v>1334718</v>
      </c>
      <c r="D156" s="35">
        <v>0</v>
      </c>
      <c r="E156" s="35">
        <f>SUM(C156+D156)</f>
        <v>1334718</v>
      </c>
    </row>
    <row r="157" spans="1:5" ht="14.4" thickBot="1" x14ac:dyDescent="0.35">
      <c r="A157" s="33" t="s">
        <v>784</v>
      </c>
      <c r="B157" s="34" t="s">
        <v>785</v>
      </c>
      <c r="C157" s="35">
        <v>4391015</v>
      </c>
      <c r="D157" s="35">
        <v>0</v>
      </c>
      <c r="E157" s="35">
        <f>SUM(C157+D157)</f>
        <v>4391015</v>
      </c>
    </row>
    <row r="158" spans="1:5" ht="14.4" thickBot="1" x14ac:dyDescent="0.35">
      <c r="A158" s="30" t="s">
        <v>786</v>
      </c>
      <c r="B158" s="31" t="s">
        <v>787</v>
      </c>
      <c r="C158" s="32">
        <f>SUM(C159:C164)</f>
        <v>8128581</v>
      </c>
      <c r="D158" s="32">
        <f>SUM(D159:D164)</f>
        <v>0</v>
      </c>
      <c r="E158" s="32">
        <f>SUM(E159:E164)</f>
        <v>8128581</v>
      </c>
    </row>
    <row r="159" spans="1:5" ht="14.4" thickBot="1" x14ac:dyDescent="0.35">
      <c r="A159" s="33" t="s">
        <v>788</v>
      </c>
      <c r="B159" s="34" t="s">
        <v>789</v>
      </c>
      <c r="C159" s="35">
        <v>28677</v>
      </c>
      <c r="D159" s="35">
        <v>0</v>
      </c>
      <c r="E159" s="35">
        <f t="shared" ref="E159:E164" si="5">SUM(C159+D159)</f>
        <v>28677</v>
      </c>
    </row>
    <row r="160" spans="1:5" ht="14.4" thickBot="1" x14ac:dyDescent="0.35">
      <c r="A160" s="33" t="s">
        <v>790</v>
      </c>
      <c r="B160" s="34" t="s">
        <v>791</v>
      </c>
      <c r="C160" s="35">
        <v>332094</v>
      </c>
      <c r="D160" s="35">
        <v>0</v>
      </c>
      <c r="E160" s="35">
        <f t="shared" si="5"/>
        <v>332094</v>
      </c>
    </row>
    <row r="161" spans="1:5" ht="14.4" thickBot="1" x14ac:dyDescent="0.35">
      <c r="A161" s="33" t="s">
        <v>792</v>
      </c>
      <c r="B161" s="34" t="s">
        <v>793</v>
      </c>
      <c r="C161" s="35">
        <v>8407</v>
      </c>
      <c r="D161" s="35">
        <v>0</v>
      </c>
      <c r="E161" s="35">
        <f t="shared" si="5"/>
        <v>8407</v>
      </c>
    </row>
    <row r="162" spans="1:5" ht="14.4" thickBot="1" x14ac:dyDescent="0.35">
      <c r="A162" s="33" t="s">
        <v>794</v>
      </c>
      <c r="B162" s="34" t="s">
        <v>795</v>
      </c>
      <c r="C162" s="35">
        <v>0</v>
      </c>
      <c r="D162" s="35">
        <v>0</v>
      </c>
      <c r="E162" s="35">
        <f t="shared" si="5"/>
        <v>0</v>
      </c>
    </row>
    <row r="163" spans="1:5" ht="14.4" thickBot="1" x14ac:dyDescent="0.35">
      <c r="A163" s="33" t="s">
        <v>796</v>
      </c>
      <c r="B163" s="34" t="s">
        <v>797</v>
      </c>
      <c r="C163" s="35">
        <v>3399981</v>
      </c>
      <c r="D163" s="35">
        <v>0</v>
      </c>
      <c r="E163" s="35">
        <f t="shared" si="5"/>
        <v>3399981</v>
      </c>
    </row>
    <row r="164" spans="1:5" ht="14.4" thickBot="1" x14ac:dyDescent="0.35">
      <c r="A164" s="33" t="s">
        <v>798</v>
      </c>
      <c r="B164" s="34" t="s">
        <v>799</v>
      </c>
      <c r="C164" s="35">
        <v>4359422</v>
      </c>
      <c r="D164" s="35">
        <v>0</v>
      </c>
      <c r="E164" s="35">
        <f t="shared" si="5"/>
        <v>4359422</v>
      </c>
    </row>
    <row r="165" spans="1:5" ht="14.4" thickBot="1" x14ac:dyDescent="0.35">
      <c r="A165" s="26">
        <v>4.4000000000000004</v>
      </c>
      <c r="B165" s="36" t="s">
        <v>800</v>
      </c>
      <c r="C165" s="28">
        <f>SUM(C166)</f>
        <v>12023370</v>
      </c>
      <c r="D165" s="28">
        <f>SUM(D166)</f>
        <v>0</v>
      </c>
      <c r="E165" s="28">
        <f>SUM(E166)</f>
        <v>12023370</v>
      </c>
    </row>
    <row r="166" spans="1:5" ht="14.4" thickBot="1" x14ac:dyDescent="0.35">
      <c r="A166" s="30" t="s">
        <v>801</v>
      </c>
      <c r="B166" s="31" t="s">
        <v>802</v>
      </c>
      <c r="C166" s="32">
        <f>SUM(C167:C171)</f>
        <v>12023370</v>
      </c>
      <c r="D166" s="32">
        <f>SUM(D167:D171)</f>
        <v>0</v>
      </c>
      <c r="E166" s="32">
        <f>SUM(E167:E171)</f>
        <v>12023370</v>
      </c>
    </row>
    <row r="167" spans="1:5" ht="14.4" thickBot="1" x14ac:dyDescent="0.35">
      <c r="A167" s="33" t="s">
        <v>803</v>
      </c>
      <c r="B167" s="34" t="s">
        <v>804</v>
      </c>
      <c r="C167" s="35">
        <v>692994</v>
      </c>
      <c r="D167" s="35">
        <v>0</v>
      </c>
      <c r="E167" s="35">
        <f>SUM(C167+D167)</f>
        <v>692994</v>
      </c>
    </row>
    <row r="168" spans="1:5" ht="14.4" thickBot="1" x14ac:dyDescent="0.35">
      <c r="A168" s="33" t="s">
        <v>805</v>
      </c>
      <c r="B168" s="34" t="s">
        <v>806</v>
      </c>
      <c r="C168" s="35">
        <v>887357</v>
      </c>
      <c r="D168" s="35">
        <v>0</v>
      </c>
      <c r="E168" s="35">
        <f>SUM(C168+D168)</f>
        <v>887357</v>
      </c>
    </row>
    <row r="169" spans="1:5" ht="14.4" thickBot="1" x14ac:dyDescent="0.35">
      <c r="A169" s="33" t="s">
        <v>807</v>
      </c>
      <c r="B169" s="34" t="s">
        <v>808</v>
      </c>
      <c r="C169" s="35">
        <v>0</v>
      </c>
      <c r="D169" s="35">
        <v>0</v>
      </c>
      <c r="E169" s="35">
        <f>SUM(C169+D169)</f>
        <v>0</v>
      </c>
    </row>
    <row r="170" spans="1:5" ht="14.4" thickBot="1" x14ac:dyDescent="0.35">
      <c r="A170" s="33" t="s">
        <v>809</v>
      </c>
      <c r="B170" s="34" t="s">
        <v>810</v>
      </c>
      <c r="C170" s="35">
        <v>10443019</v>
      </c>
      <c r="D170" s="35">
        <v>0</v>
      </c>
      <c r="E170" s="35">
        <f>SUM(C170+D170)</f>
        <v>10443019</v>
      </c>
    </row>
    <row r="171" spans="1:5" ht="14.4" thickBot="1" x14ac:dyDescent="0.35">
      <c r="A171" s="33" t="s">
        <v>811</v>
      </c>
      <c r="B171" s="34" t="s">
        <v>812</v>
      </c>
      <c r="C171" s="35">
        <v>0</v>
      </c>
      <c r="D171" s="35">
        <v>0</v>
      </c>
      <c r="E171" s="35">
        <f>SUM(C171+D171)</f>
        <v>0</v>
      </c>
    </row>
    <row r="172" spans="1:5" ht="14.4" thickBot="1" x14ac:dyDescent="0.35">
      <c r="A172" s="26">
        <v>4.5</v>
      </c>
      <c r="B172" s="36" t="s">
        <v>813</v>
      </c>
      <c r="C172" s="28">
        <f>SUM(C173+C175+C177+C179+C183+C185)</f>
        <v>62432282</v>
      </c>
      <c r="D172" s="28">
        <f>SUM(D173+D175+D177+D179+D183+D185)</f>
        <v>0</v>
      </c>
      <c r="E172" s="32">
        <f>SUM(E173+E175+E177+E179+E183+E185)</f>
        <v>62432282</v>
      </c>
    </row>
    <row r="173" spans="1:5" ht="14.4" thickBot="1" x14ac:dyDescent="0.35">
      <c r="A173" s="30" t="s">
        <v>814</v>
      </c>
      <c r="B173" s="31" t="s">
        <v>550</v>
      </c>
      <c r="C173" s="32">
        <f>SUM(C174)</f>
        <v>18944630</v>
      </c>
      <c r="D173" s="32">
        <f>SUM(D174)</f>
        <v>0</v>
      </c>
      <c r="E173" s="32">
        <f>SUM(E174)</f>
        <v>18944630</v>
      </c>
    </row>
    <row r="174" spans="1:5" ht="14.4" thickBot="1" x14ac:dyDescent="0.35">
      <c r="A174" s="33" t="s">
        <v>815</v>
      </c>
      <c r="B174" s="34" t="s">
        <v>552</v>
      </c>
      <c r="C174" s="35">
        <v>18944630</v>
      </c>
      <c r="D174" s="35">
        <v>0</v>
      </c>
      <c r="E174" s="35">
        <f>SUM(C174+D174)</f>
        <v>18944630</v>
      </c>
    </row>
    <row r="175" spans="1:5" ht="14.4" thickBot="1" x14ac:dyDescent="0.35">
      <c r="A175" s="30" t="s">
        <v>816</v>
      </c>
      <c r="B175" s="31" t="s">
        <v>553</v>
      </c>
      <c r="C175" s="32">
        <f>SUM(C176)</f>
        <v>32858813</v>
      </c>
      <c r="D175" s="32">
        <f>SUM(D176)</f>
        <v>0</v>
      </c>
      <c r="E175" s="32">
        <f>SUM(E176)</f>
        <v>32858813</v>
      </c>
    </row>
    <row r="176" spans="1:5" ht="14.4" thickBot="1" x14ac:dyDescent="0.35">
      <c r="A176" s="33" t="s">
        <v>817</v>
      </c>
      <c r="B176" s="34" t="s">
        <v>555</v>
      </c>
      <c r="C176" s="35">
        <v>32858813</v>
      </c>
      <c r="D176" s="35">
        <v>0</v>
      </c>
      <c r="E176" s="35">
        <f>SUM(C176+D176)</f>
        <v>32858813</v>
      </c>
    </row>
    <row r="177" spans="1:5" ht="14.4" thickBot="1" x14ac:dyDescent="0.35">
      <c r="A177" s="30" t="s">
        <v>818</v>
      </c>
      <c r="B177" s="31" t="s">
        <v>557</v>
      </c>
      <c r="C177" s="32">
        <f>SUM(C178)</f>
        <v>2021407</v>
      </c>
      <c r="D177" s="32">
        <f>SUM(D178)</f>
        <v>0</v>
      </c>
      <c r="E177" s="32">
        <f>SUM(E178)</f>
        <v>2021407</v>
      </c>
    </row>
    <row r="178" spans="1:5" ht="14.4" thickBot="1" x14ac:dyDescent="0.35">
      <c r="A178" s="33" t="s">
        <v>819</v>
      </c>
      <c r="B178" s="34" t="s">
        <v>559</v>
      </c>
      <c r="C178" s="35">
        <v>2021407</v>
      </c>
      <c r="D178" s="35">
        <v>0</v>
      </c>
      <c r="E178" s="35">
        <f>SUM(C178+D178)</f>
        <v>2021407</v>
      </c>
    </row>
    <row r="179" spans="1:5" ht="14.4" thickBot="1" x14ac:dyDescent="0.35">
      <c r="A179" s="30" t="s">
        <v>820</v>
      </c>
      <c r="B179" s="31" t="s">
        <v>561</v>
      </c>
      <c r="C179" s="32">
        <f>SUM(C180:C182)</f>
        <v>4306641</v>
      </c>
      <c r="D179" s="32">
        <f>SUM(D180:D182)</f>
        <v>0</v>
      </c>
      <c r="E179" s="32">
        <f>SUM(E180:E182)</f>
        <v>4306641</v>
      </c>
    </row>
    <row r="180" spans="1:5" ht="14.4" thickBot="1" x14ac:dyDescent="0.35">
      <c r="A180" s="33" t="s">
        <v>821</v>
      </c>
      <c r="B180" s="34" t="s">
        <v>563</v>
      </c>
      <c r="C180" s="35">
        <v>4306641</v>
      </c>
      <c r="D180" s="35">
        <v>0</v>
      </c>
      <c r="E180" s="35">
        <f>SUM(C180+D180)</f>
        <v>4306641</v>
      </c>
    </row>
    <row r="181" spans="1:5" ht="14.4" thickBot="1" x14ac:dyDescent="0.35">
      <c r="A181" s="33" t="s">
        <v>822</v>
      </c>
      <c r="B181" s="34" t="s">
        <v>565</v>
      </c>
      <c r="C181" s="35">
        <v>0</v>
      </c>
      <c r="D181" s="35">
        <v>0</v>
      </c>
      <c r="E181" s="35">
        <f>SUM(C181+D181)</f>
        <v>0</v>
      </c>
    </row>
    <row r="182" spans="1:5" ht="14.4" thickBot="1" x14ac:dyDescent="0.35">
      <c r="A182" s="33" t="s">
        <v>823</v>
      </c>
      <c r="B182" s="34" t="s">
        <v>567</v>
      </c>
      <c r="C182" s="35">
        <v>0</v>
      </c>
      <c r="D182" s="35">
        <v>0</v>
      </c>
      <c r="E182" s="35">
        <f>SUM(C182+D182)</f>
        <v>0</v>
      </c>
    </row>
    <row r="183" spans="1:5" ht="14.4" thickBot="1" x14ac:dyDescent="0.35">
      <c r="A183" s="30" t="s">
        <v>824</v>
      </c>
      <c r="B183" s="31" t="s">
        <v>569</v>
      </c>
      <c r="C183" s="32">
        <f>SUM(C184)</f>
        <v>4300791</v>
      </c>
      <c r="D183" s="32">
        <f>SUM(D184)</f>
        <v>0</v>
      </c>
      <c r="E183" s="32">
        <f>SUM(E184)</f>
        <v>4300791</v>
      </c>
    </row>
    <row r="184" spans="1:5" ht="14.4" thickBot="1" x14ac:dyDescent="0.35">
      <c r="A184" s="33" t="s">
        <v>825</v>
      </c>
      <c r="B184" s="34" t="s">
        <v>569</v>
      </c>
      <c r="C184" s="35">
        <v>4300791</v>
      </c>
      <c r="D184" s="35">
        <v>0</v>
      </c>
      <c r="E184" s="35">
        <f>SUM(C184+D184)</f>
        <v>4300791</v>
      </c>
    </row>
    <row r="185" spans="1:5" ht="14.4" thickBot="1" x14ac:dyDescent="0.35">
      <c r="A185" s="30" t="s">
        <v>826</v>
      </c>
      <c r="B185" s="31" t="s">
        <v>572</v>
      </c>
      <c r="C185" s="32">
        <f>SUM(C186)</f>
        <v>0</v>
      </c>
      <c r="D185" s="32">
        <f>SUM(D186)</f>
        <v>0</v>
      </c>
      <c r="E185" s="32">
        <f>SUM(E186)</f>
        <v>0</v>
      </c>
    </row>
    <row r="186" spans="1:5" ht="14.4" thickBot="1" x14ac:dyDescent="0.35">
      <c r="A186" s="33" t="s">
        <v>827</v>
      </c>
      <c r="B186" s="34" t="s">
        <v>574</v>
      </c>
      <c r="C186" s="35">
        <v>0</v>
      </c>
      <c r="D186" s="35">
        <v>0</v>
      </c>
      <c r="E186" s="35">
        <f>SUM(C186+D186)</f>
        <v>0</v>
      </c>
    </row>
    <row r="187" spans="1:5" ht="40.200000000000003" thickBot="1" x14ac:dyDescent="0.35">
      <c r="A187" s="26">
        <v>4.9000000000000004</v>
      </c>
      <c r="B187" s="36" t="s">
        <v>828</v>
      </c>
      <c r="C187" s="28">
        <f t="shared" ref="C187:E188" si="6">SUM(C188)</f>
        <v>0</v>
      </c>
      <c r="D187" s="28">
        <f t="shared" si="6"/>
        <v>0</v>
      </c>
      <c r="E187" s="28">
        <f t="shared" si="6"/>
        <v>0</v>
      </c>
    </row>
    <row r="188" spans="1:5" ht="27" thickBot="1" x14ac:dyDescent="0.35">
      <c r="A188" s="30" t="s">
        <v>829</v>
      </c>
      <c r="B188" s="31" t="s">
        <v>830</v>
      </c>
      <c r="C188" s="32">
        <f t="shared" si="6"/>
        <v>0</v>
      </c>
      <c r="D188" s="32">
        <f t="shared" si="6"/>
        <v>0</v>
      </c>
      <c r="E188" s="32">
        <f t="shared" si="6"/>
        <v>0</v>
      </c>
    </row>
    <row r="189" spans="1:5" ht="27" thickBot="1" x14ac:dyDescent="0.35">
      <c r="A189" s="33" t="s">
        <v>831</v>
      </c>
      <c r="B189" s="34" t="s">
        <v>832</v>
      </c>
      <c r="C189" s="35">
        <v>0</v>
      </c>
      <c r="D189" s="35">
        <v>0</v>
      </c>
      <c r="E189" s="35">
        <f>SUM(C189+D189)</f>
        <v>0</v>
      </c>
    </row>
    <row r="190" spans="1:5" ht="14.4" thickBot="1" x14ac:dyDescent="0.35">
      <c r="A190" s="37">
        <v>5</v>
      </c>
      <c r="B190" s="38" t="s">
        <v>833</v>
      </c>
      <c r="C190" s="39">
        <f>SUM(C191+C213)</f>
        <v>43463556.120000005</v>
      </c>
      <c r="D190" s="39">
        <f>SUM(D191+D213)</f>
        <v>10000000</v>
      </c>
      <c r="E190" s="39">
        <f>SUM(E191+E213)</f>
        <v>53463556.120000005</v>
      </c>
    </row>
    <row r="191" spans="1:5" ht="14.4" thickBot="1" x14ac:dyDescent="0.35">
      <c r="A191" s="26">
        <v>5.0999999999999996</v>
      </c>
      <c r="B191" s="36" t="s">
        <v>833</v>
      </c>
      <c r="C191" s="28">
        <f>SUM(C192+C198+C203)</f>
        <v>43463556.120000005</v>
      </c>
      <c r="D191" s="28">
        <f>SUM(D192+D198+D203)</f>
        <v>10000000</v>
      </c>
      <c r="E191" s="28">
        <f>SUM(E192+E198+E203)</f>
        <v>53463556.120000005</v>
      </c>
    </row>
    <row r="192" spans="1:5" ht="27" thickBot="1" x14ac:dyDescent="0.35">
      <c r="A192" s="30" t="s">
        <v>834</v>
      </c>
      <c r="B192" s="31" t="s">
        <v>835</v>
      </c>
      <c r="C192" s="32">
        <f>SUM(C193:C197)</f>
        <v>662667</v>
      </c>
      <c r="D192" s="32">
        <f>SUM(D193:D197)</f>
        <v>306463.81</v>
      </c>
      <c r="E192" s="28">
        <f>SUM(E193:E197)</f>
        <v>969130.81</v>
      </c>
    </row>
    <row r="193" spans="1:5" ht="14.4" thickBot="1" x14ac:dyDescent="0.35">
      <c r="A193" s="33" t="s">
        <v>836</v>
      </c>
      <c r="B193" s="34" t="s">
        <v>625</v>
      </c>
      <c r="C193" s="35">
        <v>0</v>
      </c>
      <c r="D193" s="35">
        <v>0</v>
      </c>
      <c r="E193" s="35">
        <f>SUM(C193+D193)</f>
        <v>0</v>
      </c>
    </row>
    <row r="194" spans="1:5" ht="14.4" thickBot="1" x14ac:dyDescent="0.35">
      <c r="A194" s="33" t="s">
        <v>837</v>
      </c>
      <c r="B194" s="34" t="s">
        <v>627</v>
      </c>
      <c r="C194" s="35">
        <v>0</v>
      </c>
      <c r="D194" s="35">
        <v>0</v>
      </c>
      <c r="E194" s="35">
        <f>SUM(C194+D194)</f>
        <v>0</v>
      </c>
    </row>
    <row r="195" spans="1:5" ht="14.4" thickBot="1" x14ac:dyDescent="0.35">
      <c r="A195" s="33" t="s">
        <v>838</v>
      </c>
      <c r="B195" s="34" t="s">
        <v>629</v>
      </c>
      <c r="C195" s="35">
        <v>0</v>
      </c>
      <c r="D195" s="35">
        <v>0</v>
      </c>
      <c r="E195" s="35">
        <f>SUM(C195+D195)</f>
        <v>0</v>
      </c>
    </row>
    <row r="196" spans="1:5" ht="14.4" thickBot="1" x14ac:dyDescent="0.35">
      <c r="A196" s="33" t="s">
        <v>839</v>
      </c>
      <c r="B196" s="34" t="s">
        <v>631</v>
      </c>
      <c r="C196" s="35">
        <v>0</v>
      </c>
      <c r="D196" s="35">
        <v>0</v>
      </c>
      <c r="E196" s="35">
        <f>SUM(C196+D196)</f>
        <v>0</v>
      </c>
    </row>
    <row r="197" spans="1:5" ht="14.4" thickBot="1" x14ac:dyDescent="0.35">
      <c r="A197" s="33" t="s">
        <v>840</v>
      </c>
      <c r="B197" s="34" t="s">
        <v>633</v>
      </c>
      <c r="C197" s="35">
        <v>662667</v>
      </c>
      <c r="D197" s="35">
        <v>306463.81</v>
      </c>
      <c r="E197" s="35">
        <f>SUM(C197+D197)</f>
        <v>969130.81</v>
      </c>
    </row>
    <row r="198" spans="1:5" ht="14.4" thickBot="1" x14ac:dyDescent="0.35">
      <c r="A198" s="30" t="s">
        <v>841</v>
      </c>
      <c r="B198" s="31" t="s">
        <v>842</v>
      </c>
      <c r="C198" s="32">
        <f>SUM(C199:C202)</f>
        <v>0</v>
      </c>
      <c r="D198" s="32">
        <f>SUM(D199:D202)</f>
        <v>0</v>
      </c>
      <c r="E198" s="32">
        <f>SUM(E199:E202)</f>
        <v>0</v>
      </c>
    </row>
    <row r="199" spans="1:5" ht="14.4" thickBot="1" x14ac:dyDescent="0.35">
      <c r="A199" s="33" t="s">
        <v>843</v>
      </c>
      <c r="B199" s="34" t="s">
        <v>615</v>
      </c>
      <c r="C199" s="35">
        <v>0</v>
      </c>
      <c r="D199" s="35">
        <v>0</v>
      </c>
      <c r="E199" s="35">
        <f>SUM(C199+D199)</f>
        <v>0</v>
      </c>
    </row>
    <row r="200" spans="1:5" ht="14.4" thickBot="1" x14ac:dyDescent="0.35">
      <c r="A200" s="33" t="s">
        <v>844</v>
      </c>
      <c r="B200" s="34" t="s">
        <v>617</v>
      </c>
      <c r="C200" s="35">
        <v>0</v>
      </c>
      <c r="D200" s="35">
        <v>0</v>
      </c>
      <c r="E200" s="35">
        <f>SUM(C200+D200)</f>
        <v>0</v>
      </c>
    </row>
    <row r="201" spans="1:5" ht="14.4" thickBot="1" x14ac:dyDescent="0.35">
      <c r="A201" s="33" t="s">
        <v>845</v>
      </c>
      <c r="B201" s="34" t="s">
        <v>619</v>
      </c>
      <c r="C201" s="35">
        <v>0</v>
      </c>
      <c r="D201" s="35">
        <v>0</v>
      </c>
      <c r="E201" s="35">
        <f>SUM(C201+D201)</f>
        <v>0</v>
      </c>
    </row>
    <row r="202" spans="1:5" ht="14.4" thickBot="1" x14ac:dyDescent="0.35">
      <c r="A202" s="33" t="s">
        <v>846</v>
      </c>
      <c r="B202" s="34" t="s">
        <v>847</v>
      </c>
      <c r="C202" s="35">
        <v>0</v>
      </c>
      <c r="D202" s="35">
        <v>0</v>
      </c>
      <c r="E202" s="35">
        <f>SUM(C202+D202)</f>
        <v>0</v>
      </c>
    </row>
    <row r="203" spans="1:5" ht="14.4" thickBot="1" x14ac:dyDescent="0.35">
      <c r="A203" s="30" t="s">
        <v>848</v>
      </c>
      <c r="B203" s="31" t="s">
        <v>849</v>
      </c>
      <c r="C203" s="32">
        <f>SUM(C204:C212)</f>
        <v>42800889.120000005</v>
      </c>
      <c r="D203" s="32">
        <f>SUM(D204:D212)</f>
        <v>9693536.1899999995</v>
      </c>
      <c r="E203" s="28">
        <f>SUM(E204:E212)</f>
        <v>52494425.310000002</v>
      </c>
    </row>
    <row r="204" spans="1:5" ht="14.4" thickBot="1" x14ac:dyDescent="0.35">
      <c r="A204" s="33" t="s">
        <v>850</v>
      </c>
      <c r="B204" s="34" t="s">
        <v>851</v>
      </c>
      <c r="C204" s="35">
        <v>11387472</v>
      </c>
      <c r="D204" s="35">
        <v>1354783.45</v>
      </c>
      <c r="E204" s="35">
        <f t="shared" ref="E204:E212" si="7">SUM(C204+D204)</f>
        <v>12742255.449999999</v>
      </c>
    </row>
    <row r="205" spans="1:5" ht="27" thickBot="1" x14ac:dyDescent="0.35">
      <c r="A205" s="33" t="s">
        <v>852</v>
      </c>
      <c r="B205" s="34" t="s">
        <v>853</v>
      </c>
      <c r="C205" s="35">
        <v>204580</v>
      </c>
      <c r="D205" s="35">
        <v>9541.43</v>
      </c>
      <c r="E205" s="35">
        <f t="shared" si="7"/>
        <v>214121.43</v>
      </c>
    </row>
    <row r="206" spans="1:5" ht="14.4" thickBot="1" x14ac:dyDescent="0.35">
      <c r="A206" s="33" t="s">
        <v>854</v>
      </c>
      <c r="B206" s="34" t="s">
        <v>855</v>
      </c>
      <c r="C206" s="35">
        <v>0</v>
      </c>
      <c r="D206" s="35">
        <v>0</v>
      </c>
      <c r="E206" s="35">
        <f t="shared" si="7"/>
        <v>0</v>
      </c>
    </row>
    <row r="207" spans="1:5" ht="14.4" thickBot="1" x14ac:dyDescent="0.35">
      <c r="A207" s="33" t="s">
        <v>856</v>
      </c>
      <c r="B207" s="34" t="s">
        <v>857</v>
      </c>
      <c r="C207" s="35">
        <v>0</v>
      </c>
      <c r="D207" s="35">
        <v>0</v>
      </c>
      <c r="E207" s="35">
        <f t="shared" si="7"/>
        <v>0</v>
      </c>
    </row>
    <row r="208" spans="1:5" ht="14.4" thickBot="1" x14ac:dyDescent="0.35">
      <c r="A208" s="33" t="s">
        <v>858</v>
      </c>
      <c r="B208" s="34" t="s">
        <v>859</v>
      </c>
      <c r="C208" s="35">
        <v>0</v>
      </c>
      <c r="D208" s="35">
        <v>0</v>
      </c>
      <c r="E208" s="35">
        <f t="shared" si="7"/>
        <v>0</v>
      </c>
    </row>
    <row r="209" spans="1:5" ht="14.4" thickBot="1" x14ac:dyDescent="0.35">
      <c r="A209" s="33" t="s">
        <v>860</v>
      </c>
      <c r="B209" s="34" t="s">
        <v>861</v>
      </c>
      <c r="C209" s="35">
        <v>0</v>
      </c>
      <c r="D209" s="35">
        <v>0</v>
      </c>
      <c r="E209" s="35">
        <f t="shared" si="7"/>
        <v>0</v>
      </c>
    </row>
    <row r="210" spans="1:5" ht="14.4" thickBot="1" x14ac:dyDescent="0.35">
      <c r="A210" s="33" t="s">
        <v>862</v>
      </c>
      <c r="B210" s="34" t="s">
        <v>863</v>
      </c>
      <c r="C210" s="35">
        <v>0</v>
      </c>
      <c r="D210" s="35">
        <v>0</v>
      </c>
      <c r="E210" s="35">
        <f t="shared" si="7"/>
        <v>0</v>
      </c>
    </row>
    <row r="211" spans="1:5" ht="14.4" thickBot="1" x14ac:dyDescent="0.35">
      <c r="A211" s="33" t="s">
        <v>864</v>
      </c>
      <c r="B211" s="34" t="s">
        <v>865</v>
      </c>
      <c r="C211" s="35">
        <v>28566</v>
      </c>
      <c r="D211" s="35">
        <v>4322.82</v>
      </c>
      <c r="E211" s="35">
        <f t="shared" si="7"/>
        <v>32888.82</v>
      </c>
    </row>
    <row r="212" spans="1:5" ht="14.4" thickBot="1" x14ac:dyDescent="0.35">
      <c r="A212" s="33" t="s">
        <v>866</v>
      </c>
      <c r="B212" s="34" t="s">
        <v>867</v>
      </c>
      <c r="C212" s="35">
        <v>31180271.120000001</v>
      </c>
      <c r="D212" s="35">
        <v>8324888.4900000002</v>
      </c>
      <c r="E212" s="35">
        <f t="shared" si="7"/>
        <v>39505159.609999999</v>
      </c>
    </row>
    <row r="213" spans="1:5" ht="40.200000000000003" thickBot="1" x14ac:dyDescent="0.35">
      <c r="A213" s="26">
        <v>5.9</v>
      </c>
      <c r="B213" s="36" t="s">
        <v>868</v>
      </c>
      <c r="C213" s="28">
        <v>0</v>
      </c>
      <c r="D213" s="28">
        <v>0</v>
      </c>
      <c r="E213" s="28">
        <v>0</v>
      </c>
    </row>
    <row r="214" spans="1:5" ht="14.4" thickBot="1" x14ac:dyDescent="0.35">
      <c r="A214" s="37">
        <v>6</v>
      </c>
      <c r="B214" s="38" t="s">
        <v>869</v>
      </c>
      <c r="C214" s="39">
        <f>SUM(C215+C230+C231+C234)</f>
        <v>62822545.620000005</v>
      </c>
      <c r="D214" s="39">
        <f>SUM(D215+D230+D231+D234)</f>
        <v>10000000</v>
      </c>
      <c r="E214" s="39">
        <f>SUM(E215+E230+E231+E234)</f>
        <v>72822545.620000005</v>
      </c>
    </row>
    <row r="215" spans="1:5" ht="14.4" thickBot="1" x14ac:dyDescent="0.35">
      <c r="A215" s="26">
        <v>6.1</v>
      </c>
      <c r="B215" s="36" t="s">
        <v>869</v>
      </c>
      <c r="C215" s="28">
        <f>SUM(C216+C218+C220+C222+C224+C226+C228)</f>
        <v>56408655.620000005</v>
      </c>
      <c r="D215" s="28">
        <f>SUM(D216+D218+D220+D222+D224+D226+D228)</f>
        <v>9953146.8300000001</v>
      </c>
      <c r="E215" s="28">
        <f>SUM(E216+E218+E220+E222+E224+E226+E228)</f>
        <v>66361802.450000003</v>
      </c>
    </row>
    <row r="216" spans="1:5" ht="14.4" thickBot="1" x14ac:dyDescent="0.35">
      <c r="A216" s="30" t="s">
        <v>870</v>
      </c>
      <c r="B216" s="31" t="s">
        <v>553</v>
      </c>
      <c r="C216" s="32">
        <f>SUM(C217)</f>
        <v>15359859</v>
      </c>
      <c r="D216" s="32">
        <f>SUM(D217)</f>
        <v>5000000</v>
      </c>
      <c r="E216" s="32">
        <f>SUM(E217)</f>
        <v>20359859</v>
      </c>
    </row>
    <row r="217" spans="1:5" ht="14.4" thickBot="1" x14ac:dyDescent="0.35">
      <c r="A217" s="33" t="s">
        <v>871</v>
      </c>
      <c r="B217" s="34" t="s">
        <v>555</v>
      </c>
      <c r="C217" s="35">
        <v>15359859</v>
      </c>
      <c r="D217" s="35">
        <v>5000000</v>
      </c>
      <c r="E217" s="35">
        <f>SUM(C217+D217)</f>
        <v>20359859</v>
      </c>
    </row>
    <row r="218" spans="1:5" ht="14.4" thickBot="1" x14ac:dyDescent="0.35">
      <c r="A218" s="30" t="s">
        <v>872</v>
      </c>
      <c r="B218" s="31" t="s">
        <v>873</v>
      </c>
      <c r="C218" s="32">
        <f>SUM(C219)</f>
        <v>1285277</v>
      </c>
      <c r="D218" s="32">
        <f>SUM(D219)</f>
        <v>145904.14000000001</v>
      </c>
      <c r="E218" s="32">
        <f>SUM(E219)</f>
        <v>1431181.1400000001</v>
      </c>
    </row>
    <row r="219" spans="1:5" ht="14.4" thickBot="1" x14ac:dyDescent="0.35">
      <c r="A219" s="33" t="s">
        <v>874</v>
      </c>
      <c r="B219" s="34" t="s">
        <v>873</v>
      </c>
      <c r="C219" s="35">
        <v>1285277</v>
      </c>
      <c r="D219" s="35">
        <v>145904.14000000001</v>
      </c>
      <c r="E219" s="35">
        <f>SUM(C219+D219)</f>
        <v>1431181.1400000001</v>
      </c>
    </row>
    <row r="220" spans="1:5" ht="14.4" thickBot="1" x14ac:dyDescent="0.35">
      <c r="A220" s="30" t="s">
        <v>875</v>
      </c>
      <c r="B220" s="31" t="s">
        <v>876</v>
      </c>
      <c r="C220" s="32">
        <f>SUM(C221)</f>
        <v>3511469.62</v>
      </c>
      <c r="D220" s="32">
        <f>SUM(D221)</f>
        <v>0</v>
      </c>
      <c r="E220" s="32">
        <f>SUM(E221)</f>
        <v>3511469.62</v>
      </c>
    </row>
    <row r="221" spans="1:5" ht="14.4" thickBot="1" x14ac:dyDescent="0.35">
      <c r="A221" s="33" t="s">
        <v>877</v>
      </c>
      <c r="B221" s="34" t="s">
        <v>876</v>
      </c>
      <c r="C221" s="35">
        <v>3511469.62</v>
      </c>
      <c r="D221" s="35">
        <v>0</v>
      </c>
      <c r="E221" s="35">
        <f>SUM(C221+D221)</f>
        <v>3511469.62</v>
      </c>
    </row>
    <row r="222" spans="1:5" ht="14.4" thickBot="1" x14ac:dyDescent="0.35">
      <c r="A222" s="30" t="s">
        <v>878</v>
      </c>
      <c r="B222" s="31" t="s">
        <v>879</v>
      </c>
      <c r="C222" s="32">
        <f>SUM(C223)</f>
        <v>0</v>
      </c>
      <c r="D222" s="32">
        <f>SUM(D223)</f>
        <v>0</v>
      </c>
      <c r="E222" s="32">
        <f>SUM(E223)</f>
        <v>0</v>
      </c>
    </row>
    <row r="223" spans="1:5" ht="14.4" thickBot="1" x14ac:dyDescent="0.35">
      <c r="A223" s="33" t="s">
        <v>880</v>
      </c>
      <c r="B223" s="34" t="s">
        <v>881</v>
      </c>
      <c r="C223" s="35">
        <v>0</v>
      </c>
      <c r="D223" s="35">
        <v>0</v>
      </c>
      <c r="E223" s="35">
        <f>SUM(C223+D223)</f>
        <v>0</v>
      </c>
    </row>
    <row r="224" spans="1:5" ht="27" thickBot="1" x14ac:dyDescent="0.35">
      <c r="A224" s="30" t="s">
        <v>882</v>
      </c>
      <c r="B224" s="31" t="s">
        <v>883</v>
      </c>
      <c r="C224" s="32">
        <f>SUM(C225)</f>
        <v>0</v>
      </c>
      <c r="D224" s="32">
        <f>SUM(D225)</f>
        <v>0</v>
      </c>
      <c r="E224" s="32">
        <f>SUM(E225)</f>
        <v>0</v>
      </c>
    </row>
    <row r="225" spans="1:5" ht="14.4" thickBot="1" x14ac:dyDescent="0.35">
      <c r="A225" s="33" t="s">
        <v>884</v>
      </c>
      <c r="B225" s="34" t="s">
        <v>883</v>
      </c>
      <c r="C225" s="35">
        <v>0</v>
      </c>
      <c r="D225" s="35">
        <v>0</v>
      </c>
      <c r="E225" s="35">
        <f>SUM(C225+D225)</f>
        <v>0</v>
      </c>
    </row>
    <row r="226" spans="1:5" ht="14.4" thickBot="1" x14ac:dyDescent="0.35">
      <c r="A226" s="30" t="s">
        <v>885</v>
      </c>
      <c r="B226" s="31" t="s">
        <v>886</v>
      </c>
      <c r="C226" s="32">
        <f>SUM(C227)</f>
        <v>0</v>
      </c>
      <c r="D226" s="32">
        <f>SUM(D227)</f>
        <v>0</v>
      </c>
      <c r="E226" s="32">
        <f>SUM(E227)</f>
        <v>0</v>
      </c>
    </row>
    <row r="227" spans="1:5" ht="14.4" thickBot="1" x14ac:dyDescent="0.35">
      <c r="A227" s="33" t="s">
        <v>887</v>
      </c>
      <c r="B227" s="34" t="s">
        <v>886</v>
      </c>
      <c r="C227" s="35">
        <v>0</v>
      </c>
      <c r="D227" s="35">
        <v>0</v>
      </c>
      <c r="E227" s="35">
        <f>SUM(C227+D227)</f>
        <v>0</v>
      </c>
    </row>
    <row r="228" spans="1:5" ht="14.4" thickBot="1" x14ac:dyDescent="0.35">
      <c r="A228" s="30" t="s">
        <v>888</v>
      </c>
      <c r="B228" s="31" t="s">
        <v>889</v>
      </c>
      <c r="C228" s="32">
        <f>SUM(C229)</f>
        <v>36252050</v>
      </c>
      <c r="D228" s="32">
        <f>SUM(D229)</f>
        <v>4807242.6900000004</v>
      </c>
      <c r="E228" s="32">
        <f>SUM(E229)</f>
        <v>41059292.689999998</v>
      </c>
    </row>
    <row r="229" spans="1:5" ht="14.4" thickBot="1" x14ac:dyDescent="0.35">
      <c r="A229" s="33" t="s">
        <v>890</v>
      </c>
      <c r="B229" s="34" t="s">
        <v>891</v>
      </c>
      <c r="C229" s="35">
        <v>36252050</v>
      </c>
      <c r="D229" s="35">
        <v>4807242.6900000004</v>
      </c>
      <c r="E229" s="35">
        <f>SUM(C229+D229)</f>
        <v>41059292.689999998</v>
      </c>
    </row>
    <row r="230" spans="1:5" ht="14.4" thickBot="1" x14ac:dyDescent="0.35">
      <c r="A230" s="26">
        <v>6.2</v>
      </c>
      <c r="B230" s="36" t="s">
        <v>892</v>
      </c>
      <c r="C230" s="28">
        <v>0</v>
      </c>
      <c r="D230" s="28">
        <v>0</v>
      </c>
      <c r="E230" s="28">
        <v>0</v>
      </c>
    </row>
    <row r="231" spans="1:5" ht="14.4" thickBot="1" x14ac:dyDescent="0.35">
      <c r="A231" s="26">
        <v>6.3</v>
      </c>
      <c r="B231" s="36" t="s">
        <v>893</v>
      </c>
      <c r="C231" s="28">
        <f t="shared" ref="C231:E232" si="8">SUM(C232)</f>
        <v>6413890</v>
      </c>
      <c r="D231" s="28">
        <f t="shared" si="8"/>
        <v>46853.17</v>
      </c>
      <c r="E231" s="28">
        <f t="shared" si="8"/>
        <v>6460743.1699999999</v>
      </c>
    </row>
    <row r="232" spans="1:5" ht="14.4" thickBot="1" x14ac:dyDescent="0.35">
      <c r="A232" s="30" t="s">
        <v>894</v>
      </c>
      <c r="B232" s="31" t="s">
        <v>572</v>
      </c>
      <c r="C232" s="32">
        <f t="shared" si="8"/>
        <v>6413890</v>
      </c>
      <c r="D232" s="32">
        <f t="shared" si="8"/>
        <v>46853.17</v>
      </c>
      <c r="E232" s="32">
        <f t="shared" si="8"/>
        <v>6460743.1699999999</v>
      </c>
    </row>
    <row r="233" spans="1:5" ht="14.4" thickBot="1" x14ac:dyDescent="0.35">
      <c r="A233" s="33" t="s">
        <v>895</v>
      </c>
      <c r="B233" s="34" t="s">
        <v>896</v>
      </c>
      <c r="C233" s="35">
        <v>6413890</v>
      </c>
      <c r="D233" s="35">
        <v>46853.17</v>
      </c>
      <c r="E233" s="35">
        <f>SUM(C233+D233)</f>
        <v>6460743.1699999999</v>
      </c>
    </row>
    <row r="234" spans="1:5" ht="40.200000000000003" thickBot="1" x14ac:dyDescent="0.35">
      <c r="A234" s="26">
        <v>6.9</v>
      </c>
      <c r="B234" s="36" t="s">
        <v>897</v>
      </c>
      <c r="C234" s="28">
        <f t="shared" ref="C234:E235" si="9">SUM(C235)</f>
        <v>0</v>
      </c>
      <c r="D234" s="28">
        <f t="shared" si="9"/>
        <v>0</v>
      </c>
      <c r="E234" s="28">
        <f t="shared" si="9"/>
        <v>0</v>
      </c>
    </row>
    <row r="235" spans="1:5" ht="27" thickBot="1" x14ac:dyDescent="0.35">
      <c r="A235" s="26" t="s">
        <v>898</v>
      </c>
      <c r="B235" s="36" t="s">
        <v>899</v>
      </c>
      <c r="C235" s="28">
        <f t="shared" si="9"/>
        <v>0</v>
      </c>
      <c r="D235" s="28">
        <f t="shared" si="9"/>
        <v>0</v>
      </c>
      <c r="E235" s="28">
        <f t="shared" si="9"/>
        <v>0</v>
      </c>
    </row>
    <row r="236" spans="1:5" ht="27" thickBot="1" x14ac:dyDescent="0.35">
      <c r="A236" s="33" t="s">
        <v>900</v>
      </c>
      <c r="B236" s="34" t="s">
        <v>901</v>
      </c>
      <c r="C236" s="35">
        <v>0</v>
      </c>
      <c r="D236" s="35">
        <v>0</v>
      </c>
      <c r="E236" s="35">
        <f>SUM(C236+D236)</f>
        <v>0</v>
      </c>
    </row>
    <row r="237" spans="1:5" ht="27" thickBot="1" x14ac:dyDescent="0.35">
      <c r="A237" s="37">
        <v>7</v>
      </c>
      <c r="B237" s="38" t="s">
        <v>902</v>
      </c>
      <c r="C237" s="39">
        <f>SUM(C238+C239+C240+C241+C242+C243+C244+C245+C246)</f>
        <v>0</v>
      </c>
      <c r="D237" s="39">
        <f>SUM(D238+D239+D240+D241+D242+D243+D244+D245+D246)</f>
        <v>0</v>
      </c>
      <c r="E237" s="39">
        <f>SUM(E238+E239+E240+E241+E242+E243+E244+E245+E246)</f>
        <v>0</v>
      </c>
    </row>
    <row r="238" spans="1:5" ht="27" thickBot="1" x14ac:dyDescent="0.35">
      <c r="A238" s="26">
        <v>7.1</v>
      </c>
      <c r="B238" s="36" t="s">
        <v>903</v>
      </c>
      <c r="C238" s="28">
        <v>0</v>
      </c>
      <c r="D238" s="28">
        <v>0</v>
      </c>
      <c r="E238" s="28">
        <v>0</v>
      </c>
    </row>
    <row r="239" spans="1:5" ht="27" thickBot="1" x14ac:dyDescent="0.35">
      <c r="A239" s="26">
        <v>7.2</v>
      </c>
      <c r="B239" s="36" t="s">
        <v>904</v>
      </c>
      <c r="C239" s="28">
        <v>0</v>
      </c>
      <c r="D239" s="28">
        <v>0</v>
      </c>
      <c r="E239" s="28">
        <v>0</v>
      </c>
    </row>
    <row r="240" spans="1:5" ht="40.200000000000003" thickBot="1" x14ac:dyDescent="0.35">
      <c r="A240" s="26">
        <v>7.3</v>
      </c>
      <c r="B240" s="36" t="s">
        <v>905</v>
      </c>
      <c r="C240" s="28">
        <v>0</v>
      </c>
      <c r="D240" s="28">
        <v>0</v>
      </c>
      <c r="E240" s="28">
        <v>0</v>
      </c>
    </row>
    <row r="241" spans="1:5" ht="40.200000000000003" thickBot="1" x14ac:dyDescent="0.35">
      <c r="A241" s="26">
        <v>7.4</v>
      </c>
      <c r="B241" s="36" t="s">
        <v>906</v>
      </c>
      <c r="C241" s="28">
        <v>0</v>
      </c>
      <c r="D241" s="28">
        <v>0</v>
      </c>
      <c r="E241" s="28">
        <v>0</v>
      </c>
    </row>
    <row r="242" spans="1:5" ht="40.200000000000003" thickBot="1" x14ac:dyDescent="0.35">
      <c r="A242" s="26">
        <v>7.5</v>
      </c>
      <c r="B242" s="36" t="s">
        <v>907</v>
      </c>
      <c r="C242" s="28">
        <v>0</v>
      </c>
      <c r="D242" s="28">
        <v>0</v>
      </c>
      <c r="E242" s="28">
        <v>0</v>
      </c>
    </row>
    <row r="243" spans="1:5" ht="40.200000000000003" thickBot="1" x14ac:dyDescent="0.35">
      <c r="A243" s="26">
        <v>7.6</v>
      </c>
      <c r="B243" s="36" t="s">
        <v>908</v>
      </c>
      <c r="C243" s="28">
        <v>0</v>
      </c>
      <c r="D243" s="28">
        <v>0</v>
      </c>
      <c r="E243" s="28">
        <v>0</v>
      </c>
    </row>
    <row r="244" spans="1:5" ht="40.200000000000003" thickBot="1" x14ac:dyDescent="0.35">
      <c r="A244" s="26">
        <v>7.7</v>
      </c>
      <c r="B244" s="36" t="s">
        <v>909</v>
      </c>
      <c r="C244" s="28">
        <v>0</v>
      </c>
      <c r="D244" s="28">
        <v>0</v>
      </c>
      <c r="E244" s="28">
        <v>0</v>
      </c>
    </row>
    <row r="245" spans="1:5" ht="40.200000000000003" thickBot="1" x14ac:dyDescent="0.35">
      <c r="A245" s="26">
        <v>7.8</v>
      </c>
      <c r="B245" s="36" t="s">
        <v>910</v>
      </c>
      <c r="C245" s="28">
        <v>0</v>
      </c>
      <c r="D245" s="28">
        <v>0</v>
      </c>
      <c r="E245" s="28">
        <v>0</v>
      </c>
    </row>
    <row r="246" spans="1:5" ht="14.4" thickBot="1" x14ac:dyDescent="0.35">
      <c r="A246" s="26">
        <v>7.9</v>
      </c>
      <c r="B246" s="36" t="s">
        <v>911</v>
      </c>
      <c r="C246" s="28">
        <f t="shared" ref="C246:E247" si="10">SUM(C247)</f>
        <v>0</v>
      </c>
      <c r="D246" s="28">
        <f t="shared" si="10"/>
        <v>0</v>
      </c>
      <c r="E246" s="28">
        <f t="shared" si="10"/>
        <v>0</v>
      </c>
    </row>
    <row r="247" spans="1:5" ht="14.4" thickBot="1" x14ac:dyDescent="0.35">
      <c r="A247" s="41" t="s">
        <v>912</v>
      </c>
      <c r="B247" s="31" t="s">
        <v>913</v>
      </c>
      <c r="C247" s="32">
        <f t="shared" si="10"/>
        <v>0</v>
      </c>
      <c r="D247" s="32">
        <f t="shared" si="10"/>
        <v>0</v>
      </c>
      <c r="E247" s="32">
        <f t="shared" si="10"/>
        <v>0</v>
      </c>
    </row>
    <row r="248" spans="1:5" ht="14.4" thickBot="1" x14ac:dyDescent="0.35">
      <c r="A248" s="33" t="s">
        <v>914</v>
      </c>
      <c r="B248" s="34" t="s">
        <v>915</v>
      </c>
      <c r="C248" s="35">
        <v>0</v>
      </c>
      <c r="D248" s="35">
        <v>0</v>
      </c>
      <c r="E248" s="35">
        <f>SUM(C248+D248)</f>
        <v>0</v>
      </c>
    </row>
    <row r="249" spans="1:5" ht="40.200000000000003" thickBot="1" x14ac:dyDescent="0.35">
      <c r="A249" s="37">
        <v>8</v>
      </c>
      <c r="B249" s="38" t="s">
        <v>916</v>
      </c>
      <c r="C249" s="39">
        <f>SUM(C250+C261+C267+C272)</f>
        <v>1905126346.5700002</v>
      </c>
      <c r="D249" s="39">
        <f>SUM(D250+D261+D267+D272)</f>
        <v>5500000</v>
      </c>
      <c r="E249" s="39">
        <f>SUM(E250+E261+E267+E272)</f>
        <v>1910626346.5700002</v>
      </c>
    </row>
    <row r="250" spans="1:5" ht="14.4" thickBot="1" x14ac:dyDescent="0.35">
      <c r="A250" s="26">
        <v>8.1</v>
      </c>
      <c r="B250" s="36" t="s">
        <v>917</v>
      </c>
      <c r="C250" s="28">
        <f>SUM(C251+C259)</f>
        <v>1045370916.2500001</v>
      </c>
      <c r="D250" s="28">
        <f>SUM(D251+D259)</f>
        <v>0</v>
      </c>
      <c r="E250" s="28">
        <f>SUM(E251+E259)</f>
        <v>1045370916.2500001</v>
      </c>
    </row>
    <row r="251" spans="1:5" ht="14.4" thickBot="1" x14ac:dyDescent="0.35">
      <c r="A251" s="30" t="s">
        <v>918</v>
      </c>
      <c r="B251" s="31" t="s">
        <v>919</v>
      </c>
      <c r="C251" s="32">
        <f>SUM(C252:C258)</f>
        <v>927322992.25000012</v>
      </c>
      <c r="D251" s="32">
        <f>SUM(D252:D258)</f>
        <v>0</v>
      </c>
      <c r="E251" s="28">
        <f>SUM(E252:E258)</f>
        <v>927322992.25000012</v>
      </c>
    </row>
    <row r="252" spans="1:5" ht="14.4" thickBot="1" x14ac:dyDescent="0.35">
      <c r="A252" s="33" t="s">
        <v>920</v>
      </c>
      <c r="B252" s="34" t="s">
        <v>921</v>
      </c>
      <c r="C252" s="35">
        <v>488198948.47000003</v>
      </c>
      <c r="D252" s="35">
        <v>0</v>
      </c>
      <c r="E252" s="35">
        <f t="shared" ref="E252:E258" si="11">SUM(C252+D252)</f>
        <v>488198948.47000003</v>
      </c>
    </row>
    <row r="253" spans="1:5" ht="14.4" thickBot="1" x14ac:dyDescent="0.35">
      <c r="A253" s="33" t="s">
        <v>922</v>
      </c>
      <c r="B253" s="34" t="s">
        <v>923</v>
      </c>
      <c r="C253" s="35">
        <v>90253432.930000007</v>
      </c>
      <c r="D253" s="35">
        <v>0</v>
      </c>
      <c r="E253" s="35">
        <f t="shared" si="11"/>
        <v>90253432.930000007</v>
      </c>
    </row>
    <row r="254" spans="1:5" ht="14.4" thickBot="1" x14ac:dyDescent="0.35">
      <c r="A254" s="33" t="s">
        <v>924</v>
      </c>
      <c r="B254" s="34" t="s">
        <v>925</v>
      </c>
      <c r="C254" s="35">
        <v>49271747.229999997</v>
      </c>
      <c r="D254" s="35">
        <v>0</v>
      </c>
      <c r="E254" s="35">
        <f t="shared" si="11"/>
        <v>49271747.229999997</v>
      </c>
    </row>
    <row r="255" spans="1:5" ht="14.4" thickBot="1" x14ac:dyDescent="0.35">
      <c r="A255" s="33" t="s">
        <v>926</v>
      </c>
      <c r="B255" s="34" t="s">
        <v>927</v>
      </c>
      <c r="C255" s="35">
        <v>13684635.92</v>
      </c>
      <c r="D255" s="35">
        <v>0</v>
      </c>
      <c r="E255" s="35">
        <f t="shared" si="11"/>
        <v>13684635.92</v>
      </c>
    </row>
    <row r="256" spans="1:5" ht="14.4" thickBot="1" x14ac:dyDescent="0.35">
      <c r="A256" s="33" t="s">
        <v>928</v>
      </c>
      <c r="B256" s="34" t="s">
        <v>929</v>
      </c>
      <c r="C256" s="35">
        <v>24663078.600000001</v>
      </c>
      <c r="D256" s="35">
        <v>0</v>
      </c>
      <c r="E256" s="35">
        <f t="shared" si="11"/>
        <v>24663078.600000001</v>
      </c>
    </row>
    <row r="257" spans="1:6" ht="14.4" thickBot="1" x14ac:dyDescent="0.35">
      <c r="A257" s="33" t="s">
        <v>930</v>
      </c>
      <c r="B257" s="34" t="s">
        <v>931</v>
      </c>
      <c r="C257" s="35">
        <v>160047872.63999999</v>
      </c>
      <c r="D257" s="35">
        <v>0</v>
      </c>
      <c r="E257" s="35">
        <f t="shared" si="11"/>
        <v>160047872.63999999</v>
      </c>
    </row>
    <row r="258" spans="1:6" ht="14.4" thickBot="1" x14ac:dyDescent="0.35">
      <c r="A258" s="33" t="s">
        <v>932</v>
      </c>
      <c r="B258" s="34" t="s">
        <v>933</v>
      </c>
      <c r="C258" s="35">
        <v>101203276.45999999</v>
      </c>
      <c r="D258" s="35">
        <v>0</v>
      </c>
      <c r="E258" s="35">
        <f t="shared" si="11"/>
        <v>101203276.45999999</v>
      </c>
    </row>
    <row r="259" spans="1:6" ht="14.4" thickBot="1" x14ac:dyDescent="0.35">
      <c r="A259" s="30" t="s">
        <v>934</v>
      </c>
      <c r="B259" s="31" t="s">
        <v>935</v>
      </c>
      <c r="C259" s="32">
        <f>SUM(C260)</f>
        <v>118047924</v>
      </c>
      <c r="D259" s="32">
        <f>SUM(D260)</f>
        <v>0</v>
      </c>
      <c r="E259" s="32">
        <f>SUM(E260)</f>
        <v>118047924</v>
      </c>
    </row>
    <row r="260" spans="1:6" ht="14.4" thickBot="1" x14ac:dyDescent="0.35">
      <c r="A260" s="33" t="s">
        <v>936</v>
      </c>
      <c r="B260" s="34" t="s">
        <v>937</v>
      </c>
      <c r="C260" s="35">
        <v>118047924</v>
      </c>
      <c r="D260" s="35">
        <v>0</v>
      </c>
      <c r="E260" s="35">
        <f>SUM(C260+D260)</f>
        <v>118047924</v>
      </c>
    </row>
    <row r="261" spans="1:6" ht="14.4" thickBot="1" x14ac:dyDescent="0.35">
      <c r="A261" s="26">
        <v>8.1999999999999993</v>
      </c>
      <c r="B261" s="36" t="s">
        <v>938</v>
      </c>
      <c r="C261" s="28">
        <f>SUM(C262)</f>
        <v>774356280.32000005</v>
      </c>
      <c r="D261" s="28">
        <f>SUM(D262)</f>
        <v>3500000</v>
      </c>
      <c r="E261" s="28">
        <f>SUM(E262)</f>
        <v>777856280.32000005</v>
      </c>
    </row>
    <row r="262" spans="1:6" ht="14.4" thickBot="1" x14ac:dyDescent="0.35">
      <c r="A262" s="30" t="s">
        <v>939</v>
      </c>
      <c r="B262" s="31" t="s">
        <v>940</v>
      </c>
      <c r="C262" s="32">
        <f>SUM(C263:C266)</f>
        <v>774356280.32000005</v>
      </c>
      <c r="D262" s="32">
        <f>SUM(D263:D266)</f>
        <v>3500000</v>
      </c>
      <c r="E262" s="32">
        <f>SUM(E263:E266)</f>
        <v>777856280.32000005</v>
      </c>
    </row>
    <row r="263" spans="1:6" ht="14.4" thickBot="1" x14ac:dyDescent="0.35">
      <c r="A263" s="33" t="s">
        <v>941</v>
      </c>
      <c r="B263" s="34" t="s">
        <v>942</v>
      </c>
      <c r="C263" s="35">
        <v>122931257</v>
      </c>
      <c r="D263" s="35">
        <v>159359</v>
      </c>
      <c r="E263" s="35">
        <f>SUM(C263+D263)</f>
        <v>123090616</v>
      </c>
    </row>
    <row r="264" spans="1:6" ht="27" thickBot="1" x14ac:dyDescent="0.35">
      <c r="A264" s="33" t="s">
        <v>943</v>
      </c>
      <c r="B264" s="34" t="s">
        <v>944</v>
      </c>
      <c r="C264" s="35">
        <v>159359</v>
      </c>
      <c r="D264" s="69">
        <v>3340641</v>
      </c>
      <c r="E264" s="35">
        <f>SUM(C264+D264)</f>
        <v>3500000</v>
      </c>
      <c r="F264" s="70"/>
    </row>
    <row r="265" spans="1:6" ht="14.4" thickBot="1" x14ac:dyDescent="0.35">
      <c r="A265" s="33" t="s">
        <v>945</v>
      </c>
      <c r="B265" s="34" t="s">
        <v>946</v>
      </c>
      <c r="C265" s="35">
        <v>649232257.5</v>
      </c>
      <c r="D265" s="35">
        <v>0</v>
      </c>
      <c r="E265" s="35">
        <f>SUM(C265+D265)</f>
        <v>649232257.5</v>
      </c>
    </row>
    <row r="266" spans="1:6" ht="27" thickBot="1" x14ac:dyDescent="0.35">
      <c r="A266" s="33" t="s">
        <v>947</v>
      </c>
      <c r="B266" s="34" t="s">
        <v>948</v>
      </c>
      <c r="C266" s="35">
        <v>2033406.82</v>
      </c>
      <c r="D266" s="35">
        <v>0</v>
      </c>
      <c r="E266" s="35">
        <f>SUM(C266+D266)</f>
        <v>2033406.82</v>
      </c>
    </row>
    <row r="267" spans="1:6" ht="14.4" thickBot="1" x14ac:dyDescent="0.35">
      <c r="A267" s="26">
        <v>8.3000000000000007</v>
      </c>
      <c r="B267" s="36" t="s">
        <v>949</v>
      </c>
      <c r="C267" s="28">
        <f>SUM(C268)</f>
        <v>76549624</v>
      </c>
      <c r="D267" s="28">
        <f>SUM(D268)</f>
        <v>2000000</v>
      </c>
      <c r="E267" s="32">
        <f>SUM(E268)</f>
        <v>78549624</v>
      </c>
    </row>
    <row r="268" spans="1:6" ht="14.4" thickBot="1" x14ac:dyDescent="0.35">
      <c r="A268" s="30" t="s">
        <v>950</v>
      </c>
      <c r="B268" s="31" t="s">
        <v>951</v>
      </c>
      <c r="C268" s="32">
        <f>SUM(C269:C271)</f>
        <v>76549624</v>
      </c>
      <c r="D268" s="32">
        <f>SUM(D269:D271)</f>
        <v>2000000</v>
      </c>
      <c r="E268" s="32">
        <f>SUM(E269:E271)</f>
        <v>78549624</v>
      </c>
    </row>
    <row r="269" spans="1:6" ht="14.4" thickBot="1" x14ac:dyDescent="0.35">
      <c r="A269" s="33" t="s">
        <v>952</v>
      </c>
      <c r="B269" s="34" t="s">
        <v>953</v>
      </c>
      <c r="C269" s="35">
        <v>7500000</v>
      </c>
      <c r="D269" s="35">
        <v>500000</v>
      </c>
      <c r="E269" s="35">
        <f>SUM(C269+D269)</f>
        <v>8000000</v>
      </c>
    </row>
    <row r="270" spans="1:6" ht="14.4" thickBot="1" x14ac:dyDescent="0.35">
      <c r="A270" s="33" t="s">
        <v>954</v>
      </c>
      <c r="B270" s="34" t="s">
        <v>955</v>
      </c>
      <c r="C270" s="35">
        <v>69049624</v>
      </c>
      <c r="D270" s="35">
        <v>1500000</v>
      </c>
      <c r="E270" s="35">
        <f>SUM(C270+D270)</f>
        <v>70549624</v>
      </c>
    </row>
    <row r="271" spans="1:6" ht="14.4" thickBot="1" x14ac:dyDescent="0.35">
      <c r="A271" s="33" t="s">
        <v>956</v>
      </c>
      <c r="B271" s="34" t="s">
        <v>957</v>
      </c>
      <c r="C271" s="35">
        <v>0</v>
      </c>
      <c r="D271" s="35">
        <v>0</v>
      </c>
      <c r="E271" s="35">
        <f>SUM(C271+D271)</f>
        <v>0</v>
      </c>
    </row>
    <row r="272" spans="1:6" ht="14.4" thickBot="1" x14ac:dyDescent="0.35">
      <c r="A272" s="26">
        <v>8.4</v>
      </c>
      <c r="B272" s="36" t="s">
        <v>958</v>
      </c>
      <c r="C272" s="32">
        <f>SUM(C273)</f>
        <v>8849526</v>
      </c>
      <c r="D272" s="32">
        <f>SUM(D273)</f>
        <v>0</v>
      </c>
      <c r="E272" s="32">
        <f>SUM(E273)</f>
        <v>8849526</v>
      </c>
    </row>
    <row r="273" spans="1:5" ht="14.4" thickBot="1" x14ac:dyDescent="0.35">
      <c r="A273" s="26" t="s">
        <v>959</v>
      </c>
      <c r="B273" s="36" t="s">
        <v>960</v>
      </c>
      <c r="C273" s="32">
        <f>SUM(C274:C277)</f>
        <v>8849526</v>
      </c>
      <c r="D273" s="32">
        <f>SUM(D274:D277)</f>
        <v>0</v>
      </c>
      <c r="E273" s="32">
        <f>SUM(E274:E277)</f>
        <v>8849526</v>
      </c>
    </row>
    <row r="274" spans="1:5" ht="14.4" thickBot="1" x14ac:dyDescent="0.35">
      <c r="A274" s="33" t="s">
        <v>961</v>
      </c>
      <c r="B274" s="34" t="s">
        <v>962</v>
      </c>
      <c r="C274" s="35">
        <v>20157</v>
      </c>
      <c r="D274" s="35">
        <v>0</v>
      </c>
      <c r="E274" s="35">
        <f>SUM(C274+D274)</f>
        <v>20157</v>
      </c>
    </row>
    <row r="275" spans="1:5" ht="14.4" thickBot="1" x14ac:dyDescent="0.35">
      <c r="A275" s="33" t="s">
        <v>963</v>
      </c>
      <c r="B275" s="34" t="s">
        <v>964</v>
      </c>
      <c r="C275" s="35">
        <v>2744187</v>
      </c>
      <c r="D275" s="35">
        <v>0</v>
      </c>
      <c r="E275" s="35">
        <f>SUM(C275+D275)</f>
        <v>2744187</v>
      </c>
    </row>
    <row r="276" spans="1:5" ht="14.4" thickBot="1" x14ac:dyDescent="0.35">
      <c r="A276" s="33" t="s">
        <v>965</v>
      </c>
      <c r="B276" s="34" t="s">
        <v>966</v>
      </c>
      <c r="C276" s="35">
        <v>6085182</v>
      </c>
      <c r="D276" s="35">
        <v>0</v>
      </c>
      <c r="E276" s="35">
        <f>SUM(C276+D276)</f>
        <v>6085182</v>
      </c>
    </row>
    <row r="277" spans="1:5" ht="14.4" thickBot="1" x14ac:dyDescent="0.35">
      <c r="A277" s="33" t="s">
        <v>967</v>
      </c>
      <c r="B277" s="34" t="s">
        <v>968</v>
      </c>
      <c r="C277" s="35">
        <v>0</v>
      </c>
      <c r="D277" s="35">
        <v>0</v>
      </c>
      <c r="E277" s="35">
        <f>SUM(C277+D277)</f>
        <v>0</v>
      </c>
    </row>
    <row r="278" spans="1:5" ht="14.4" thickBot="1" x14ac:dyDescent="0.35">
      <c r="A278" s="26">
        <v>8.5</v>
      </c>
      <c r="B278" s="36" t="s">
        <v>969</v>
      </c>
      <c r="C278" s="28">
        <v>0</v>
      </c>
      <c r="D278" s="28">
        <v>0</v>
      </c>
      <c r="E278" s="28">
        <v>0</v>
      </c>
    </row>
    <row r="279" spans="1:5" ht="27" thickBot="1" x14ac:dyDescent="0.35">
      <c r="A279" s="37">
        <v>9</v>
      </c>
      <c r="B279" s="38" t="s">
        <v>970</v>
      </c>
      <c r="C279" s="39">
        <f>SUM(C280+C283+C288+C289)</f>
        <v>21200000</v>
      </c>
      <c r="D279" s="39">
        <f>SUM(D280+D283+D288+D289)</f>
        <v>0</v>
      </c>
      <c r="E279" s="39">
        <f>SUM(E280+E283+E288+E289)</f>
        <v>21200000</v>
      </c>
    </row>
    <row r="280" spans="1:5" ht="14.4" thickBot="1" x14ac:dyDescent="0.35">
      <c r="A280" s="26">
        <v>9.1</v>
      </c>
      <c r="B280" s="36" t="s">
        <v>971</v>
      </c>
      <c r="C280" s="28">
        <f t="shared" ref="C280:E281" si="12">SUM(C281)</f>
        <v>0</v>
      </c>
      <c r="D280" s="28">
        <f t="shared" si="12"/>
        <v>0</v>
      </c>
      <c r="E280" s="28">
        <f t="shared" si="12"/>
        <v>0</v>
      </c>
    </row>
    <row r="281" spans="1:5" ht="14.4" thickBot="1" x14ac:dyDescent="0.35">
      <c r="A281" s="30" t="s">
        <v>972</v>
      </c>
      <c r="B281" s="31" t="s">
        <v>973</v>
      </c>
      <c r="C281" s="32">
        <f t="shared" si="12"/>
        <v>0</v>
      </c>
      <c r="D281" s="32">
        <f t="shared" si="12"/>
        <v>0</v>
      </c>
      <c r="E281" s="32">
        <f t="shared" si="12"/>
        <v>0</v>
      </c>
    </row>
    <row r="282" spans="1:5" ht="14.4" thickBot="1" x14ac:dyDescent="0.35">
      <c r="A282" s="33" t="s">
        <v>974</v>
      </c>
      <c r="B282" s="34" t="s">
        <v>973</v>
      </c>
      <c r="C282" s="35">
        <v>0</v>
      </c>
      <c r="D282" s="35">
        <v>0</v>
      </c>
      <c r="E282" s="35">
        <f>SUM(C282+D282)</f>
        <v>0</v>
      </c>
    </row>
    <row r="283" spans="1:5" ht="14.4" thickBot="1" x14ac:dyDescent="0.35">
      <c r="A283" s="26">
        <v>9.3000000000000007</v>
      </c>
      <c r="B283" s="36" t="s">
        <v>975</v>
      </c>
      <c r="C283" s="28">
        <f>SUM(C284+C286)</f>
        <v>21200000</v>
      </c>
      <c r="D283" s="28">
        <f>SUM(D284+D286)</f>
        <v>0</v>
      </c>
      <c r="E283" s="28">
        <f>SUM(E284+E286)</f>
        <v>21200000</v>
      </c>
    </row>
    <row r="284" spans="1:5" ht="14.4" thickBot="1" x14ac:dyDescent="0.35">
      <c r="A284" s="30" t="s">
        <v>976</v>
      </c>
      <c r="B284" s="31" t="s">
        <v>977</v>
      </c>
      <c r="C284" s="32">
        <f>SUM(C285)</f>
        <v>21200000</v>
      </c>
      <c r="D284" s="32">
        <f>SUM(D285)</f>
        <v>0</v>
      </c>
      <c r="E284" s="32">
        <f>SUM(E285)</f>
        <v>21200000</v>
      </c>
    </row>
    <row r="285" spans="1:5" ht="14.4" thickBot="1" x14ac:dyDescent="0.35">
      <c r="A285" s="33" t="s">
        <v>978</v>
      </c>
      <c r="B285" s="34" t="s">
        <v>977</v>
      </c>
      <c r="C285" s="35">
        <v>21200000</v>
      </c>
      <c r="D285" s="35">
        <v>0</v>
      </c>
      <c r="E285" s="35">
        <f>SUM(C285+D285)</f>
        <v>21200000</v>
      </c>
    </row>
    <row r="286" spans="1:5" ht="14.4" thickBot="1" x14ac:dyDescent="0.35">
      <c r="A286" s="30" t="s">
        <v>979</v>
      </c>
      <c r="B286" s="31" t="s">
        <v>980</v>
      </c>
      <c r="C286" s="32">
        <f>SUM(C287)</f>
        <v>0</v>
      </c>
      <c r="D286" s="32">
        <f>SUM(D287)</f>
        <v>0</v>
      </c>
      <c r="E286" s="32">
        <f>SUM(E287)</f>
        <v>0</v>
      </c>
    </row>
    <row r="287" spans="1:5" ht="14.4" thickBot="1" x14ac:dyDescent="0.35">
      <c r="A287" s="33" t="s">
        <v>981</v>
      </c>
      <c r="B287" s="34" t="s">
        <v>980</v>
      </c>
      <c r="C287" s="35">
        <v>0</v>
      </c>
      <c r="D287" s="35">
        <v>0</v>
      </c>
      <c r="E287" s="35">
        <f>SUM(C287+D287)</f>
        <v>0</v>
      </c>
    </row>
    <row r="288" spans="1:5" ht="14.4" thickBot="1" x14ac:dyDescent="0.35">
      <c r="A288" s="26">
        <v>9.5</v>
      </c>
      <c r="B288" s="36" t="s">
        <v>982</v>
      </c>
      <c r="C288" s="28">
        <v>0</v>
      </c>
      <c r="D288" s="28">
        <v>0</v>
      </c>
      <c r="E288" s="28">
        <v>0</v>
      </c>
    </row>
    <row r="289" spans="1:5" ht="27" thickBot="1" x14ac:dyDescent="0.35">
      <c r="A289" s="26">
        <v>9.6999999999999993</v>
      </c>
      <c r="B289" s="36" t="s">
        <v>983</v>
      </c>
      <c r="C289" s="28">
        <v>0</v>
      </c>
      <c r="D289" s="28">
        <v>0</v>
      </c>
      <c r="E289" s="28">
        <v>0</v>
      </c>
    </row>
    <row r="290" spans="1:5" ht="14.4" thickBot="1" x14ac:dyDescent="0.35">
      <c r="A290" s="37">
        <v>10</v>
      </c>
      <c r="B290" s="38" t="s">
        <v>984</v>
      </c>
      <c r="C290" s="39">
        <f>SUM(C291+C297+C298)</f>
        <v>0</v>
      </c>
      <c r="D290" s="39">
        <f>SUM(D291+D297+D298)</f>
        <v>0</v>
      </c>
      <c r="E290" s="39">
        <f>SUM(E291+E297+E298)</f>
        <v>0</v>
      </c>
    </row>
    <row r="291" spans="1:5" ht="14.4" thickBot="1" x14ac:dyDescent="0.35">
      <c r="A291" s="26">
        <v>10.1</v>
      </c>
      <c r="B291" s="36" t="s">
        <v>985</v>
      </c>
      <c r="C291" s="28">
        <f>SUM(C292)</f>
        <v>0</v>
      </c>
      <c r="D291" s="28">
        <f>SUM(D292)</f>
        <v>0</v>
      </c>
      <c r="E291" s="28">
        <f>SUM(E292)</f>
        <v>0</v>
      </c>
    </row>
    <row r="292" spans="1:5" ht="14.4" thickBot="1" x14ac:dyDescent="0.35">
      <c r="A292" s="30" t="s">
        <v>986</v>
      </c>
      <c r="B292" s="31" t="s">
        <v>987</v>
      </c>
      <c r="C292" s="32">
        <f>SUM(C293:C296)</f>
        <v>0</v>
      </c>
      <c r="D292" s="32">
        <f>SUM(D293:D296)</f>
        <v>0</v>
      </c>
      <c r="E292" s="32">
        <f>SUM(E293:E296)</f>
        <v>0</v>
      </c>
    </row>
    <row r="293" spans="1:5" ht="18" customHeight="1" thickBot="1" x14ac:dyDescent="0.35">
      <c r="A293" s="33" t="s">
        <v>988</v>
      </c>
      <c r="B293" s="34" t="s">
        <v>989</v>
      </c>
      <c r="C293" s="35">
        <v>0</v>
      </c>
      <c r="D293" s="35">
        <v>0</v>
      </c>
      <c r="E293" s="35">
        <f>SUM(C293+D293)</f>
        <v>0</v>
      </c>
    </row>
    <row r="294" spans="1:5" ht="18" customHeight="1" thickBot="1" x14ac:dyDescent="0.35">
      <c r="A294" s="33" t="s">
        <v>990</v>
      </c>
      <c r="B294" s="34" t="s">
        <v>991</v>
      </c>
      <c r="C294" s="35">
        <v>0</v>
      </c>
      <c r="D294" s="35">
        <v>0</v>
      </c>
      <c r="E294" s="35">
        <f>SUM(C294+D294)</f>
        <v>0</v>
      </c>
    </row>
    <row r="295" spans="1:5" ht="18" customHeight="1" thickBot="1" x14ac:dyDescent="0.35">
      <c r="A295" s="33" t="s">
        <v>992</v>
      </c>
      <c r="B295" s="34" t="s">
        <v>993</v>
      </c>
      <c r="C295" s="35">
        <v>0</v>
      </c>
      <c r="D295" s="35">
        <v>0</v>
      </c>
      <c r="E295" s="35">
        <f>SUM(C295+D295)</f>
        <v>0</v>
      </c>
    </row>
    <row r="296" spans="1:5" ht="18" customHeight="1" thickBot="1" x14ac:dyDescent="0.35">
      <c r="A296" s="33" t="s">
        <v>994</v>
      </c>
      <c r="B296" s="34" t="s">
        <v>995</v>
      </c>
      <c r="C296" s="35">
        <v>0</v>
      </c>
      <c r="D296" s="35">
        <v>0</v>
      </c>
      <c r="E296" s="35">
        <f>SUM(C296+D296)</f>
        <v>0</v>
      </c>
    </row>
    <row r="297" spans="1:5" ht="14.4" thickBot="1" x14ac:dyDescent="0.35">
      <c r="A297" s="26">
        <v>10.199999999999999</v>
      </c>
      <c r="B297" s="36" t="s">
        <v>996</v>
      </c>
      <c r="C297" s="28">
        <v>0</v>
      </c>
      <c r="D297" s="28">
        <v>0</v>
      </c>
      <c r="E297" s="28">
        <v>0</v>
      </c>
    </row>
    <row r="298" spans="1:5" ht="14.4" thickBot="1" x14ac:dyDescent="0.35">
      <c r="A298" s="42">
        <v>10.3</v>
      </c>
      <c r="B298" s="43" t="s">
        <v>997</v>
      </c>
      <c r="C298" s="44">
        <v>0</v>
      </c>
      <c r="D298" s="44">
        <v>0</v>
      </c>
      <c r="E298" s="44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51181102362204722"/>
  <pageSetup scale="68" fitToHeight="0" orientation="portrait" horizontalDpi="360" verticalDpi="360" r:id="rId1"/>
  <headerFooter>
    <oddHeader>&amp;C&amp;"-,Negrita"MUNICIPIO DE TLAJOMULCO DE ZÚÑIGA, JALISCO
3RA MODIFICACIÓN PRESUPUESTAL 2023 ESTIMACIÓN DE INGRESOS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BASE GENERAL</vt:lpstr>
      <vt:lpstr>Fuente F</vt:lpstr>
      <vt:lpstr>Cápitulo</vt:lpstr>
      <vt:lpstr>Administrativa</vt:lpstr>
      <vt:lpstr>Programa proyecto</vt:lpstr>
      <vt:lpstr>Tipo de gasto</vt:lpstr>
      <vt:lpstr>Objeto del gasto</vt:lpstr>
      <vt:lpstr>Clasificacion económica</vt:lpstr>
      <vt:lpstr>Capitulo 6000</vt:lpstr>
      <vt:lpstr>Capitulo 9000</vt:lpstr>
      <vt:lpstr>Apoyos </vt:lpstr>
      <vt:lpstr>Funcional</vt:lpstr>
      <vt:lpstr>Programatico</vt:lpstr>
      <vt:lpstr>Estado del presupuesto</vt:lpstr>
      <vt:lpstr>Ley de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ELIZABETH RODRIGUEZ RUBIO - PC-1074</cp:lastModifiedBy>
  <cp:lastPrinted>2023-09-21T19:42:39Z</cp:lastPrinted>
  <dcterms:created xsi:type="dcterms:W3CDTF">2023-05-30T14:41:05Z</dcterms:created>
  <dcterms:modified xsi:type="dcterms:W3CDTF">2023-09-21T20:54:59Z</dcterms:modified>
</cp:coreProperties>
</file>